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1700" windowHeight="6795" activeTab="0"/>
  </bookViews>
  <sheets>
    <sheet name="Прил 2015" sheetId="1" r:id="rId1"/>
    <sheet name="Прил 2016-2017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<sst xmlns="http://schemas.openxmlformats.org/spreadsheetml/2006/main" count="44" uniqueCount="25">
  <si>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>ВСЕГО:</t>
  </si>
  <si>
    <t>тыс. руб.</t>
  </si>
  <si>
    <t>к решению Березниковской городской Думы</t>
  </si>
  <si>
    <t>№ п/п</t>
  </si>
  <si>
    <t>Муниципальная программа "Жилище и транспорт"</t>
  </si>
  <si>
    <t>Муниципальная программа "Комплексное благоустройство территории города Березники"</t>
  </si>
  <si>
    <t>Муниципальная программа "Развитие системы образования города Березники"</t>
  </si>
  <si>
    <t xml:space="preserve">Муниципальная программа "Развитие физической культуры, спорта города Березники" </t>
  </si>
  <si>
    <t>Муниципальная программа "Развитие сферы культуры города Березники"</t>
  </si>
  <si>
    <t>Муниципальная программа "Развитие сферы молодежной политики города Березники"</t>
  </si>
  <si>
    <t>Муниципальная программа "Развитие малого  и среднего предпринимательства в городе Березники"</t>
  </si>
  <si>
    <t>Наименование программы</t>
  </si>
  <si>
    <t>Объем финансирования муниципальных программ города Березники                                                                     на 2015 год</t>
  </si>
  <si>
    <t>Муниципальная программа "Управление муниципальными финансами города Березники"</t>
  </si>
  <si>
    <t>Муниципальная программа "Развитие муниципального управления в администрации города Березники"</t>
  </si>
  <si>
    <t>Муниципальная программа "Обеспечение безопасности жизнедеятельности населения города Березники"</t>
  </si>
  <si>
    <t>Муниципальная программа "Имущественно-земельная политика в городе Березники"</t>
  </si>
  <si>
    <t>Объем финансирования муниципальных программ города Березники                                                                     на 2016-2017 годы</t>
  </si>
  <si>
    <t>Приложение 9</t>
  </si>
  <si>
    <t>Приложение 10</t>
  </si>
  <si>
    <t>от 16 декабря 2014 г. № 758</t>
  </si>
  <si>
    <t>от 16 декабря  2014 г. № 758</t>
  </si>
  <si>
    <t>Приложение 7</t>
  </si>
  <si>
    <t>Приложение 8</t>
  </si>
  <si>
    <t>от 28 апреля 2015 г. № 803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</si>
</sst>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3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17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170" fontId="11" fillId="0" borderId="11" xfId="0" applyNumberFormat="1" applyFont="1" applyFill="1" applyBorder="1" applyAlignment="1">
      <alignment horizontal="center" wrapText="1"/>
    </xf>
    <xf numFmtId="170" fontId="11" fillId="0" borderId="10" xfId="0" applyNumberFormat="1" applyFont="1" applyFill="1" applyBorder="1" applyAlignment="1">
      <alignment horizontal="center" wrapText="1"/>
    </xf>
    <xf numFmtId="170" fontId="11" fillId="0" borderId="10" xfId="0" applyNumberFormat="1" applyFont="1" applyBorder="1" applyAlignment="1">
      <alignment horizontal="center" wrapText="1"/>
    </xf>
    <xf numFmtId="170" fontId="13" fillId="0" borderId="11" xfId="0" applyNumberFormat="1" applyFont="1" applyBorder="1" applyAlignment="1">
      <alignment horizontal="center"/>
    </xf>
    <xf numFmtId="170" fontId="11" fillId="0" borderId="11" xfId="0" applyNumberFormat="1" applyFont="1" applyFill="1" applyBorder="1" applyAlignment="1">
      <alignment horizontal="center"/>
    </xf>
    <xf numFmtId="170" fontId="13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3.75390625" style="0" customWidth="1"/>
    <col min="2" max="2" width="55.00390625" style="0" customWidth="1"/>
    <col min="3" max="3" width="19.25390625" style="0" customWidth="1"/>
    <col min="4" max="4" width="10.75390625" style="0" bestFit="1" customWidth="1"/>
  </cols>
  <sheetData>
    <row r="1" ht="12.75">
      <c r="C1" s="3" t="s">
        <v>22</v>
      </c>
    </row>
    <row r="2" ht="12.75">
      <c r="C2" s="3" t="s">
        <v>2</v>
      </c>
    </row>
    <row r="3" ht="12.75">
      <c r="C3" s="3" t="s">
        <v>24</v>
      </c>
    </row>
    <row r="6" ht="12.75">
      <c r="C6" s="3" t="s">
        <v>18</v>
      </c>
    </row>
    <row r="7" ht="12.75">
      <c r="C7" s="3" t="s">
        <v>2</v>
      </c>
    </row>
    <row r="8" ht="12.75">
      <c r="C8" s="3" t="s">
        <v>20</v>
      </c>
    </row>
    <row r="9" ht="12.75">
      <c r="C9" s="3"/>
    </row>
    <row r="10" ht="12.75">
      <c r="C10" s="3"/>
    </row>
    <row r="11" ht="12.75">
      <c r="C11" s="3"/>
    </row>
    <row r="12" spans="1:10" ht="34.5" customHeight="1">
      <c r="A12" s="25" t="s">
        <v>12</v>
      </c>
      <c r="B12" s="26"/>
      <c r="C12" s="26"/>
      <c r="D12" s="1"/>
      <c r="E12" s="1"/>
      <c r="F12" s="1"/>
      <c r="G12" s="1"/>
      <c r="H12" s="1"/>
      <c r="I12" s="1"/>
      <c r="J12" s="1"/>
    </row>
    <row r="13" ht="12.75">
      <c r="C13" s="3" t="s">
        <v>1</v>
      </c>
    </row>
    <row r="14" spans="1:3" ht="12.75">
      <c r="A14" s="22" t="s">
        <v>3</v>
      </c>
      <c r="B14" s="22" t="s">
        <v>11</v>
      </c>
      <c r="C14" s="23">
        <v>2015</v>
      </c>
    </row>
    <row r="15" spans="1:3" ht="12.75">
      <c r="A15" s="22"/>
      <c r="B15" s="22"/>
      <c r="C15" s="24"/>
    </row>
    <row r="16" spans="1:3" ht="12.75">
      <c r="A16" s="2">
        <v>1</v>
      </c>
      <c r="B16" s="2">
        <v>2</v>
      </c>
      <c r="C16" s="2">
        <v>3</v>
      </c>
    </row>
    <row r="17" spans="1:3" ht="49.5" customHeight="1">
      <c r="A17" s="7">
        <v>1</v>
      </c>
      <c r="B17" s="8" t="s">
        <v>6</v>
      </c>
      <c r="C17" s="16">
        <f>578102.1+1390786-620.2-6287.6+18953.7+9348.6+1930.6+10196.3+491+122.5+122.5-18804.5</f>
        <v>1984341.0000000002</v>
      </c>
    </row>
    <row r="18" spans="1:4" ht="49.5" customHeight="1">
      <c r="A18" s="7">
        <v>2</v>
      </c>
      <c r="B18" s="8" t="s">
        <v>8</v>
      </c>
      <c r="C18" s="17">
        <f>205407.2+370.3+207.4+51279.3+198.7</f>
        <v>257462.90000000002</v>
      </c>
      <c r="D18" s="4"/>
    </row>
    <row r="19" spans="1:4" ht="49.5" customHeight="1">
      <c r="A19" s="7">
        <v>3</v>
      </c>
      <c r="B19" s="8" t="s">
        <v>9</v>
      </c>
      <c r="C19" s="17">
        <f>18898.6+646.1+11132.3</f>
        <v>30676.999999999996</v>
      </c>
      <c r="D19" s="4"/>
    </row>
    <row r="20" spans="1:3" ht="44.25" customHeight="1">
      <c r="A20" s="7">
        <v>4</v>
      </c>
      <c r="B20" s="8" t="s">
        <v>7</v>
      </c>
      <c r="C20" s="16">
        <f>288638.2+1094.4+6834.6-735.4+30237.8-43684.5</f>
        <v>282385.1</v>
      </c>
    </row>
    <row r="21" spans="1:3" ht="42" customHeight="1">
      <c r="A21" s="7">
        <v>5</v>
      </c>
      <c r="B21" s="6" t="s">
        <v>10</v>
      </c>
      <c r="C21" s="16">
        <f>1300+2150</f>
        <v>3450</v>
      </c>
    </row>
    <row r="22" spans="1:3" ht="35.25" customHeight="1">
      <c r="A22" s="7">
        <v>6</v>
      </c>
      <c r="B22" s="9" t="s">
        <v>4</v>
      </c>
      <c r="C22" s="18">
        <f>139978.3+334.5+946.2+29998.6+662.5-22650.3</f>
        <v>149269.80000000002</v>
      </c>
    </row>
    <row r="23" spans="1:3" ht="49.5" customHeight="1">
      <c r="A23" s="7">
        <v>7</v>
      </c>
      <c r="B23" s="5" t="s">
        <v>5</v>
      </c>
      <c r="C23" s="18">
        <f>582849.2+1179.4-1234.5+33154.4+2873.8+13675.8+591.6-5214.4</f>
        <v>627875.3</v>
      </c>
    </row>
    <row r="24" spans="1:3" ht="49.5" customHeight="1">
      <c r="A24" s="7">
        <v>8</v>
      </c>
      <c r="B24" s="5" t="s">
        <v>13</v>
      </c>
      <c r="C24" s="18">
        <f>105340.2+220.1-17177.8+8047.5+42345.4+43.5-491-16125.4+1033.3-122.5-122.5+497.1</f>
        <v>123487.90000000001</v>
      </c>
    </row>
    <row r="25" spans="1:3" ht="41.25" customHeight="1">
      <c r="A25" s="7">
        <v>9</v>
      </c>
      <c r="B25" s="5" t="s">
        <v>14</v>
      </c>
      <c r="C25" s="18">
        <f>169730.8+9786.8+7915.9-187.8+2754.8-219.8</f>
        <v>189780.69999999998</v>
      </c>
    </row>
    <row r="26" spans="1:3" ht="47.25" customHeight="1">
      <c r="A26" s="7">
        <v>10</v>
      </c>
      <c r="B26" s="5" t="s">
        <v>15</v>
      </c>
      <c r="C26" s="18">
        <f>29352.5+1310.1+286.5-89.2+3902.5-1868.5</f>
        <v>32893.899999999994</v>
      </c>
    </row>
    <row r="27" spans="1:3" ht="49.5" customHeight="1">
      <c r="A27" s="7">
        <v>11</v>
      </c>
      <c r="B27" s="5" t="s">
        <v>16</v>
      </c>
      <c r="C27" s="18">
        <f>118973+1507382.9+3744.1+20397.1+197.1+234500.5+514.1-1655.8-11137-801.4+29719.6-1033.3-13257.6</f>
        <v>1887543.3000000003</v>
      </c>
    </row>
    <row r="28" spans="1:4" s="13" customFormat="1" ht="27.75" customHeight="1">
      <c r="A28" s="10"/>
      <c r="B28" s="11" t="s">
        <v>0</v>
      </c>
      <c r="C28" s="19">
        <f>SUM(C17:C27)</f>
        <v>5569166.9</v>
      </c>
      <c r="D28" s="12"/>
    </row>
    <row r="29" ht="27.75" customHeight="1"/>
    <row r="30" ht="27.75" customHeight="1"/>
    <row r="31" ht="27.75" customHeight="1"/>
  </sheetData>
  <sheetProtection/>
  <mergeCells count="4">
    <mergeCell ref="A14:A15"/>
    <mergeCell ref="B14:B15"/>
    <mergeCell ref="C14:C15"/>
    <mergeCell ref="A12:C12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3.75390625" style="0" customWidth="1"/>
    <col min="2" max="2" width="43.625" style="0" customWidth="1"/>
    <col min="3" max="3" width="15.75390625" style="0" customWidth="1"/>
    <col min="4" max="4" width="15.375" style="0" customWidth="1"/>
  </cols>
  <sheetData>
    <row r="1" ht="12.75">
      <c r="D1" s="3" t="s">
        <v>23</v>
      </c>
    </row>
    <row r="2" ht="12.75">
      <c r="D2" s="3" t="s">
        <v>2</v>
      </c>
    </row>
    <row r="3" ht="12.75">
      <c r="D3" s="3" t="s">
        <v>24</v>
      </c>
    </row>
    <row r="6" ht="12.75">
      <c r="D6" s="3" t="s">
        <v>19</v>
      </c>
    </row>
    <row r="7" ht="12.75">
      <c r="D7" s="3" t="s">
        <v>2</v>
      </c>
    </row>
    <row r="8" ht="12.75">
      <c r="D8" s="3" t="s">
        <v>21</v>
      </c>
    </row>
    <row r="9" ht="12.75">
      <c r="C9" s="3"/>
    </row>
    <row r="10" ht="12.75">
      <c r="C10" s="3"/>
    </row>
    <row r="11" spans="1:10" ht="34.5" customHeight="1">
      <c r="A11" s="25" t="s">
        <v>17</v>
      </c>
      <c r="B11" s="25"/>
      <c r="C11" s="25"/>
      <c r="D11" s="25"/>
      <c r="E11" s="1"/>
      <c r="F11" s="1"/>
      <c r="G11" s="1"/>
      <c r="H11" s="1"/>
      <c r="I11" s="1"/>
      <c r="J11" s="1"/>
    </row>
    <row r="12" ht="12.75">
      <c r="D12" s="3" t="s">
        <v>1</v>
      </c>
    </row>
    <row r="13" spans="1:4" ht="12.75">
      <c r="A13" s="22" t="s">
        <v>3</v>
      </c>
      <c r="B13" s="22" t="s">
        <v>11</v>
      </c>
      <c r="C13" s="23">
        <v>2016</v>
      </c>
      <c r="D13" s="23">
        <v>2017</v>
      </c>
    </row>
    <row r="14" spans="1:4" ht="12.75">
      <c r="A14" s="22"/>
      <c r="B14" s="22"/>
      <c r="C14" s="24"/>
      <c r="D14" s="24"/>
    </row>
    <row r="15" spans="1:4" ht="12.75">
      <c r="A15" s="2">
        <v>1</v>
      </c>
      <c r="B15" s="2">
        <v>2</v>
      </c>
      <c r="C15" s="2">
        <v>3</v>
      </c>
      <c r="D15" s="2">
        <v>4</v>
      </c>
    </row>
    <row r="16" spans="1:4" ht="49.5" customHeight="1">
      <c r="A16" s="7">
        <v>1</v>
      </c>
      <c r="B16" s="8" t="s">
        <v>6</v>
      </c>
      <c r="C16" s="16">
        <f>574900+1394123.9-1566.8-6287.6+382.6-10000-8553.3</f>
        <v>1942998.7999999998</v>
      </c>
      <c r="D16" s="20">
        <f>568156.8+1395029.4-1566.8-6287.6+382.6</f>
        <v>1955714.4</v>
      </c>
    </row>
    <row r="17" spans="1:4" ht="49.5" customHeight="1">
      <c r="A17" s="7">
        <v>2</v>
      </c>
      <c r="B17" s="8" t="s">
        <v>8</v>
      </c>
      <c r="C17" s="17">
        <f>199233.5-25000+31.4</f>
        <v>174264.9</v>
      </c>
      <c r="D17" s="20">
        <f>263705.1-81945.5+31.4</f>
        <v>181790.99999999997</v>
      </c>
    </row>
    <row r="18" spans="1:4" ht="49.5" customHeight="1">
      <c r="A18" s="7">
        <v>3</v>
      </c>
      <c r="B18" s="8" t="s">
        <v>9</v>
      </c>
      <c r="C18" s="16">
        <v>18246.6</v>
      </c>
      <c r="D18" s="20">
        <v>18246.6</v>
      </c>
    </row>
    <row r="19" spans="1:4" ht="49.5" customHeight="1">
      <c r="A19" s="7">
        <v>4</v>
      </c>
      <c r="B19" s="8" t="s">
        <v>7</v>
      </c>
      <c r="C19" s="16">
        <f>295687.2-85000+80016.8+29-70020.1</f>
        <v>220712.9</v>
      </c>
      <c r="D19" s="20">
        <f>129270+29</f>
        <v>129299</v>
      </c>
    </row>
    <row r="20" spans="1:4" ht="49.5" customHeight="1">
      <c r="A20" s="7">
        <v>5</v>
      </c>
      <c r="B20" s="6" t="s">
        <v>10</v>
      </c>
      <c r="C20" s="17">
        <v>1300</v>
      </c>
      <c r="D20" s="20">
        <v>1300</v>
      </c>
    </row>
    <row r="21" spans="1:4" ht="49.5" customHeight="1">
      <c r="A21" s="7">
        <v>6</v>
      </c>
      <c r="B21" s="9" t="s">
        <v>4</v>
      </c>
      <c r="C21" s="17">
        <v>106150</v>
      </c>
      <c r="D21" s="20">
        <f>100650+80000-62785.6</f>
        <v>117864.4</v>
      </c>
    </row>
    <row r="22" spans="1:4" ht="49.5" customHeight="1">
      <c r="A22" s="7">
        <v>7</v>
      </c>
      <c r="B22" s="5" t="s">
        <v>5</v>
      </c>
      <c r="C22" s="17">
        <f>465513.2-1234.5+1256.7-8614.2-26298.6</f>
        <v>430622.60000000003</v>
      </c>
      <c r="D22" s="20">
        <f>623884.2-1234.5+2616.9-373.1</f>
        <v>624893.5</v>
      </c>
    </row>
    <row r="23" spans="1:4" ht="49.5" customHeight="1">
      <c r="A23" s="7">
        <v>8</v>
      </c>
      <c r="B23" s="5" t="s">
        <v>13</v>
      </c>
      <c r="C23" s="17">
        <f>114183.9+220.1+9211.5-205.6-9600.7+16508.3</f>
        <v>130317.5</v>
      </c>
      <c r="D23" s="20">
        <f>107424+220.1+9108.1-460.3-9039.9+18020.6</f>
        <v>125272.6</v>
      </c>
    </row>
    <row r="24" spans="1:4" ht="49.5" customHeight="1">
      <c r="A24" s="7">
        <v>9</v>
      </c>
      <c r="B24" s="5" t="s">
        <v>14</v>
      </c>
      <c r="C24" s="17">
        <f>164477.7+9786.8-103.4</f>
        <v>174161.1</v>
      </c>
      <c r="D24" s="20">
        <f>164477.7+9786.8</f>
        <v>174264.5</v>
      </c>
    </row>
    <row r="25" spans="1:4" ht="49.5" customHeight="1">
      <c r="A25" s="7">
        <v>10</v>
      </c>
      <c r="B25" s="5" t="s">
        <v>15</v>
      </c>
      <c r="C25" s="17">
        <v>28040.7</v>
      </c>
      <c r="D25" s="20">
        <v>28040.7</v>
      </c>
    </row>
    <row r="26" spans="1:4" ht="49.5" customHeight="1">
      <c r="A26" s="7">
        <v>11</v>
      </c>
      <c r="B26" s="5" t="s">
        <v>16</v>
      </c>
      <c r="C26" s="17">
        <f>172170.9+506171.2-19.2+18030+431.5-16508.3</f>
        <v>680276.1</v>
      </c>
      <c r="D26" s="20">
        <f>101488.6+545589.6-19.2+18705.6+409.8-18020.6</f>
        <v>648153.8</v>
      </c>
    </row>
    <row r="27" spans="1:4" s="13" customFormat="1" ht="28.5" customHeight="1">
      <c r="A27" s="10"/>
      <c r="B27" s="11" t="s">
        <v>0</v>
      </c>
      <c r="C27" s="21">
        <f>SUM(C16:C26)</f>
        <v>3907091.2</v>
      </c>
      <c r="D27" s="21">
        <f>SUM(D16:D26)</f>
        <v>4004840.5</v>
      </c>
    </row>
    <row r="29" spans="2:4" ht="12.75">
      <c r="B29" s="14"/>
      <c r="C29" s="15"/>
      <c r="D29" s="15"/>
    </row>
    <row r="30" spans="2:4" ht="12.75">
      <c r="B30" s="15"/>
      <c r="C30" s="15"/>
      <c r="D30" s="15"/>
    </row>
    <row r="31" spans="2:4" ht="12.75">
      <c r="B31" s="15"/>
      <c r="C31" s="15"/>
      <c r="D31" s="15"/>
    </row>
    <row r="32" spans="2:4" ht="12.75">
      <c r="B32" s="15"/>
      <c r="C32" s="15"/>
      <c r="D32" s="15"/>
    </row>
    <row r="33" spans="2:4" ht="12.75">
      <c r="B33" s="15"/>
      <c r="C33" s="15"/>
      <c r="D33" s="15"/>
    </row>
  </sheetData>
  <sheetProtection/>
  <mergeCells count="5">
    <mergeCell ref="A11:D11"/>
    <mergeCell ref="D13:D14"/>
    <mergeCell ref="A13:A14"/>
    <mergeCell ref="B13:B14"/>
    <mergeCell ref="C13:C14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ПЭУ</dc:creator>
  <cp:keywords/>
  <dc:description/>
  <cp:lastModifiedBy>28</cp:lastModifiedBy>
  <cp:lastPrinted>2015-02-11T05:58:51Z</cp:lastPrinted>
  <dcterms:created xsi:type="dcterms:W3CDTF">2006-07-21T02:43:28Z</dcterms:created>
  <dcterms:modified xsi:type="dcterms:W3CDTF">2015-04-28T09:09:50Z</dcterms:modified>
  <cp:category/>
  <cp:version/>
  <cp:contentType/>
  <cp:contentStatus/>
</cp:coreProperties>
</file>