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940" activeTab="0"/>
  </bookViews>
  <sheets>
    <sheet name="Форма Г-10" sheetId="1" r:id="rId1"/>
  </sheets>
  <definedNames>
    <definedName name="_xlnm._FilterDatabase" localSheetId="0" hidden="1">'Форма Г-10'!$B$1:$B$875</definedName>
    <definedName name="Z_419C6360_650C_11D7_8EE1_00AA004F2C37_.wvu.PrintTitles" localSheetId="0" hidden="1">'Форма Г-10'!$10:$11</definedName>
    <definedName name="Z_724AD495_11B4_400C_801A_5C4B3D529E14_.wvu.PrintTitles" localSheetId="0" hidden="1">'Форма Г-10'!$10:$11</definedName>
    <definedName name="Z_7877DC72_62EE_441D_853A_C86C7C220B32_.wvu.PrintTitles" localSheetId="0" hidden="1">'Форма Г-10'!$10:$11</definedName>
    <definedName name="Z_7CA99B60_587F_11D7_8C29_000021DDEF14_.wvu.PrintTitles" localSheetId="0" hidden="1">'Форма Г-10'!$10:$11</definedName>
    <definedName name="Z_FD5AB83D_D344_4A9C_9E4F_7A0B1BEDCF80_.wvu.PrintTitles" localSheetId="0" hidden="1">'Форма Г-10'!$10:$11</definedName>
    <definedName name="_xlnm.Print_Titles" localSheetId="0">'Форма Г-10'!$10:$12</definedName>
    <definedName name="_xlnm.Print_Area" localSheetId="0">'Форма Г-10'!$A$1:$H$810</definedName>
  </definedNames>
  <calcPr fullCalcOnLoad="1"/>
</workbook>
</file>

<file path=xl/sharedStrings.xml><?xml version="1.0" encoding="utf-8"?>
<sst xmlns="http://schemas.openxmlformats.org/spreadsheetml/2006/main" count="1586" uniqueCount="712">
  <si>
    <t xml:space="preserve">Составление протоколов об административных правонарушениях </t>
  </si>
  <si>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</si>
  <si>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</si>
  <si>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</si>
  <si>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</si>
  <si>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</si>
  <si>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</si>
  <si>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</si>
  <si>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</si>
  <si>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</si>
  <si>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</si>
  <si>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700</t>
  </si>
  <si>
    <t>1000</t>
  </si>
  <si>
    <t>Социальная политика</t>
  </si>
  <si>
    <t>1001</t>
  </si>
  <si>
    <t>Пенсионное обеспечение</t>
  </si>
  <si>
    <t>ВСЕГО РАСХОДОВ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</si>
  <si>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</si>
  <si>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</si>
  <si>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</si>
  <si>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</si>
  <si>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</si>
  <si>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</si>
  <si>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</si>
  <si>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</si>
  <si>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</si>
  <si>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</si>
  <si>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</si>
  <si>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</si>
  <si>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</si>
  <si>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</si>
  <si>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</si>
  <si>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</si>
  <si>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>0314</t>
  </si>
  <si>
    <t>0605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</si>
  <si>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</si>
  <si>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</si>
  <si>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Стационарная медицинская помощь</t>
  </si>
  <si>
    <t>0111</t>
  </si>
  <si>
    <t>Физическая культура и спорт</t>
  </si>
  <si>
    <t>1300</t>
  </si>
  <si>
    <t>1301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</si>
  <si>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</si>
  <si>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</si>
  <si>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0105</t>
  </si>
  <si>
    <t>Судебная система</t>
  </si>
  <si>
    <t>0503</t>
  </si>
  <si>
    <t>Благоустройство</t>
  </si>
  <si>
    <t>0505</t>
  </si>
  <si>
    <t>Депутаты представительного органа муниципального образования, работающие на не постоянной основе</t>
  </si>
  <si>
    <t>Обслуживание муниципального долга</t>
  </si>
  <si>
    <t>Пенсии за выслугу лет лицам, замещавшим муниципальные должности муниципальной службы</t>
  </si>
  <si>
    <t>1100</t>
  </si>
  <si>
    <t>0804</t>
  </si>
  <si>
    <t>Другие вопросы в области культуры, кинематографии</t>
  </si>
  <si>
    <t>Здравоохранение</t>
  </si>
  <si>
    <t>0909</t>
  </si>
  <si>
    <t>Другие вопросы в области здравоохранения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</si>
  <si>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</si>
  <si>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</si>
  <si>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</si>
  <si>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</si>
  <si>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</si>
  <si>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</si>
  <si>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</si>
  <si>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</si>
  <si>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</si>
  <si>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</si>
  <si>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</si>
  <si>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</si>
  <si>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</si>
  <si>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</si>
  <si>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</si>
  <si>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</si>
  <si>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</si>
  <si>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</si>
  <si>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</si>
  <si>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</si>
  <si>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</si>
  <si>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</si>
  <si>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</si>
  <si>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</si>
  <si>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</si>
  <si>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</si>
  <si>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</si>
  <si>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</si>
  <si>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</si>
  <si>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</si>
  <si>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</si>
  <si>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</si>
  <si>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</si>
  <si>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</si>
  <si>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</si>
  <si>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</si>
  <si>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</si>
  <si>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</si>
  <si>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</si>
  <si>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</si>
  <si>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</si>
  <si>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</si>
  <si>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</si>
  <si>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0901</t>
  </si>
  <si>
    <t>Обслуживание государственного и муниципального долга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</si>
  <si>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</si>
  <si>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</si>
  <si>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</si>
  <si>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</si>
  <si>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</si>
  <si>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</si>
  <si>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</si>
  <si>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Культура, кинематография</t>
  </si>
  <si>
    <t>0107</t>
  </si>
  <si>
    <t>Обеспечение проведения выборов и референдумов</t>
  </si>
  <si>
    <t>Дефицит (-), профицит (+)</t>
  </si>
  <si>
    <t>Утверждено по бюджету первоначально</t>
  </si>
  <si>
    <t>Факт</t>
  </si>
  <si>
    <t>% исполне-ния от уточнен-ного плана</t>
  </si>
  <si>
    <t>(тыс. руб.)</t>
  </si>
  <si>
    <t>Уточненный план</t>
  </si>
  <si>
    <t>0603</t>
  </si>
  <si>
    <t>Охрана объектов растительного и животного мира и среды их обитания</t>
  </si>
  <si>
    <t>Обслуживание лицевых счетов органов государственной власти Пермского края, государственных краевых учреждений</t>
  </si>
  <si>
    <t>Приложение 4</t>
  </si>
  <si>
    <t>90 0 0000</t>
  </si>
  <si>
    <t>Непрограммные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</si>
  <si>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государствеными внебюджетными фондами</t>
  </si>
  <si>
    <t>Закупка товаров, работ и услуг для государственных (муниципальных) нужд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</si>
  <si>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</si>
  <si>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Средства на поощрения, применяемые администрацией г. Березники</t>
  </si>
  <si>
    <t>Проведение социологических исследований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</si>
  <si>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</si>
  <si>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Обеспечение деятельности казенных учреждений</t>
  </si>
  <si>
    <t>07 0 0000</t>
  </si>
  <si>
    <t>Муниципальная программа "Жилище и транспорт"</t>
  </si>
  <si>
    <t>07 2 0000</t>
  </si>
  <si>
    <t>Подпрограмма "Транспорт"</t>
  </si>
  <si>
    <t>07 2 8006</t>
  </si>
  <si>
    <t>Организация транспортного обслуживания населения</t>
  </si>
  <si>
    <t>08 0 0000</t>
  </si>
  <si>
    <t>Муниципальная программа "Комплексное благоустройство территории города Березники"</t>
  </si>
  <si>
    <t>08 2 0000</t>
  </si>
  <si>
    <t>Подпрограмма "Совершенствование и развитие сети автомобильных дорог"</t>
  </si>
  <si>
    <t>08 2 1930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</si>
  <si>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</si>
  <si>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08 2 1931</t>
  </si>
  <si>
    <t>Содержание автомобильных дорог общего пользования местного значения в границах городского округа</t>
  </si>
  <si>
    <t>08 2 2807</t>
  </si>
  <si>
    <t xml:space="preserve">Капитальный ремонт автомобильных дорог общего пользования местного значения </t>
  </si>
  <si>
    <t>08 2 2808</t>
  </si>
  <si>
    <t>08 2 2810</t>
  </si>
  <si>
    <t>06 0 0000</t>
  </si>
  <si>
    <t xml:space="preserve">Муниципальная программа "Развитие малого и среднего предпринимательства в городе Березники" </t>
  </si>
  <si>
    <t>06 1 0000</t>
  </si>
  <si>
    <t>Подпрограмма "Вовлечение жителей города Березники, обладающих деловой активностью в предпринимательскую деятельность"</t>
  </si>
  <si>
    <t>06 1 2310</t>
  </si>
  <si>
    <t>Содействие развитию молодежного предпринимательства</t>
  </si>
  <si>
    <t>06 1 2320</t>
  </si>
  <si>
    <t>Популяризация роли предпринимательства в обществе</t>
  </si>
  <si>
    <t>06 2 0000</t>
  </si>
  <si>
    <t>Подпрограмма "Формирование благоприятной среды для развития малого и среднего предпринимательства в городе Березники"</t>
  </si>
  <si>
    <t>06 2 2330</t>
  </si>
  <si>
    <t>Развитие предпринимательской грамотности целевых групп граждан и повышение компетенций их сотрудников, информирование субъектов малого и среднего предпринимательства</t>
  </si>
  <si>
    <t>06 2 2340</t>
  </si>
  <si>
    <t>Содействие в формировании благоприятных условий для развития малого и среднего предпринимательства</t>
  </si>
  <si>
    <t>06 2 8002</t>
  </si>
  <si>
    <t>Содействие развитию микрофинансирования</t>
  </si>
  <si>
    <t>07 1 0000</t>
  </si>
  <si>
    <t>Подпрограмма "Жилище"</t>
  </si>
  <si>
    <t>07 1 2620</t>
  </si>
  <si>
    <t>07 1 8004</t>
  </si>
  <si>
    <t>Капитальный ремонт (замена) лифтов многоквартирных домов</t>
  </si>
  <si>
    <t>07 1 8005</t>
  </si>
  <si>
    <t>Приведение в нормативное и безопасное состояние зеленого хозяйства придомовых территорий многоквартирных домов</t>
  </si>
  <si>
    <t>07 3 0000</t>
  </si>
  <si>
    <t>Подпрограмма  "Газификация районов индивидуальной застройки города"</t>
  </si>
  <si>
    <t>07 3 4400</t>
  </si>
  <si>
    <t>Бюджетные инвестиции на строительство и реконструкцию</t>
  </si>
  <si>
    <t>07 3 4404</t>
  </si>
  <si>
    <t>Строительство уличных газопроводов</t>
  </si>
  <si>
    <t>08 1 0000</t>
  </si>
  <si>
    <t>Подпрограмма "Благоустройство городских территорий"</t>
  </si>
  <si>
    <t>08 1 2801</t>
  </si>
  <si>
    <t>Приведение в нормативное состояние зеленого хозяйства</t>
  </si>
  <si>
    <t>08 1 2802</t>
  </si>
  <si>
    <t>Содержание сетей наружного освещения</t>
  </si>
  <si>
    <t>08 1 2803</t>
  </si>
  <si>
    <t>Благоустройство парков и скверов и прочие мероприятия по благоустройству</t>
  </si>
  <si>
    <t>08 1 2804</t>
  </si>
  <si>
    <t>Содержание и ремонт мест захоронения</t>
  </si>
  <si>
    <t>08 1 4400</t>
  </si>
  <si>
    <t>08 1 4401</t>
  </si>
  <si>
    <t>08 1 4403</t>
  </si>
  <si>
    <t>Строительство кладбища на площадке южнее производственной базы по пр. Ленина, 92</t>
  </si>
  <si>
    <t>08 1 8007</t>
  </si>
  <si>
    <t>Содержание общественных туалетных модулей</t>
  </si>
  <si>
    <t>08 3 0000</t>
  </si>
  <si>
    <t>Подпрограмма "Создание благоприятной экологической обстановки"</t>
  </si>
  <si>
    <t>08 3 2813</t>
  </si>
  <si>
    <t>Проведение санитарно-профилактических мероприятий</t>
  </si>
  <si>
    <t xml:space="preserve">08 0 0000  </t>
  </si>
  <si>
    <t>08 3 2812</t>
  </si>
  <si>
    <t>Мониторинг ливневых вод</t>
  </si>
  <si>
    <t>01 0 0000</t>
  </si>
  <si>
    <t>Муниципальная программа "Развитие системы образования города Березники"</t>
  </si>
  <si>
    <t>01 1 0000</t>
  </si>
  <si>
    <t>Подпрограмма "Дошкольное образование"</t>
  </si>
  <si>
    <t>01 1 1600</t>
  </si>
  <si>
    <t>Ведомственная целевая программа "Предоставление услуг дошкольного образования"</t>
  </si>
  <si>
    <t>01 1 1601</t>
  </si>
  <si>
    <t>Обеспечение государственных гарантий прав граждан на получение общедоступного бесплатного дошкольного и дополнительного образования в дошкольных образовательных учреждениях</t>
  </si>
  <si>
    <t>01 1 2197</t>
  </si>
  <si>
    <t>Организация питания детей</t>
  </si>
  <si>
    <t>01 1 2400</t>
  </si>
  <si>
    <t>Мероприятия, обеспечивающие функционирование и развитие учреждений</t>
  </si>
  <si>
    <t>01 1 4400</t>
  </si>
  <si>
    <t>01 1 4405</t>
  </si>
  <si>
    <t>01 1 6306</t>
  </si>
  <si>
    <t>01 1 6311</t>
  </si>
  <si>
    <t>01 1 6330</t>
  </si>
  <si>
    <t>01 2 0000</t>
  </si>
  <si>
    <t>01 2 1700</t>
  </si>
  <si>
    <t>Ведомственная целевая программа "Предоставление услуг начального, основного и среднего общего образования"</t>
  </si>
  <si>
    <t>01 2 1701</t>
  </si>
  <si>
    <t>01 2 2197</t>
  </si>
  <si>
    <t>01 2 2400</t>
  </si>
  <si>
    <t>01 2 6307</t>
  </si>
  <si>
    <t>01 2 6308</t>
  </si>
  <si>
    <t>01 2 6310</t>
  </si>
  <si>
    <t>01 2 6311</t>
  </si>
  <si>
    <t>01 3 0000</t>
  </si>
  <si>
    <t>Подпрограмма "Дополнительное образование детей"</t>
  </si>
  <si>
    <t>01 3 1800</t>
  </si>
  <si>
    <t>01 3 1801</t>
  </si>
  <si>
    <t>01 3 2400</t>
  </si>
  <si>
    <t>03 0 0000</t>
  </si>
  <si>
    <t>Муниципальная программа "Развитие сферы культуры города Березники"</t>
  </si>
  <si>
    <t>03 2 0000</t>
  </si>
  <si>
    <t>Подпрограмма "Развитие художественного образования и поддержка талантливых детей и молодежи"</t>
  </si>
  <si>
    <t>03 2 1100</t>
  </si>
  <si>
    <t>Ведомственная целевая программа "Развитие учреждений дополнительного образования сферы культуры"</t>
  </si>
  <si>
    <t>03 2 1101</t>
  </si>
  <si>
    <t>03 2 2400</t>
  </si>
  <si>
    <t xml:space="preserve">Мероприятия, обеспечивающие функционирование и развитие учреждений </t>
  </si>
  <si>
    <t>03 3 0000</t>
  </si>
  <si>
    <t>Подпрограмма "Формирование положительного имиджа города"</t>
  </si>
  <si>
    <t>03 3 2220</t>
  </si>
  <si>
    <t>Обеспечение многообразия художественной, творческой жизни города</t>
  </si>
  <si>
    <t>04 0 0000</t>
  </si>
  <si>
    <t>Муниципальная программа "Развитие физической культуры, спорта города Березники"</t>
  </si>
  <si>
    <t>04 2 0000</t>
  </si>
  <si>
    <t xml:space="preserve">Подпрограмма "Подготовка спортивного резерва, развитие спорта высших достижений" </t>
  </si>
  <si>
    <t>04 2 1400</t>
  </si>
  <si>
    <t>Ведомственная целевая программа "Развитие системы подготовки спортивного резерва"</t>
  </si>
  <si>
    <t>04 2 1401</t>
  </si>
  <si>
    <t>04 2 2100</t>
  </si>
  <si>
    <t>Повышение престижности и привлекательности профессий</t>
  </si>
  <si>
    <t>04 2 2198</t>
  </si>
  <si>
    <t>Стипендиальное обеспечение и дополнительные формы материальной поддержки</t>
  </si>
  <si>
    <t xml:space="preserve">Социальное обеспечение и иные выплаты населению </t>
  </si>
  <si>
    <t>04 2 2250</t>
  </si>
  <si>
    <t>Организация отдыха, оздоровления детей и молодежи</t>
  </si>
  <si>
    <t>04 2 2400</t>
  </si>
  <si>
    <t>04 2 2530</t>
  </si>
  <si>
    <t xml:space="preserve">Участие спортсменов в краевых, всероссийских и международных соревнованиях, УТС, медицинских обследованиях </t>
  </si>
  <si>
    <t>01 4 0000</t>
  </si>
  <si>
    <t>Подпрограмма "Оздоровление, занятость и отдых детей"</t>
  </si>
  <si>
    <t>01 4 1900</t>
  </si>
  <si>
    <t>01 4 1901</t>
  </si>
  <si>
    <t>01 4 2250</t>
  </si>
  <si>
    <t>01 4 2400</t>
  </si>
  <si>
    <t>01 4 6320</t>
  </si>
  <si>
    <t>Организация отдыха и оздоровления детей</t>
  </si>
  <si>
    <t>05 0 0000</t>
  </si>
  <si>
    <t>Муниципальная программа "Развитие сферы молодежной политики города Березники"</t>
  </si>
  <si>
    <t>05 1 0000</t>
  </si>
  <si>
    <t xml:space="preserve">Подпрограмма "Сохранение и развитие учреждений сферы молодежной политики в городе Березники" </t>
  </si>
  <si>
    <t>05 1 1200</t>
  </si>
  <si>
    <t>Ведомственная целевая программа "Создание условий и гарантий для самореализации личности молодого человека и развития молодежных объединений, движений, инициатив"</t>
  </si>
  <si>
    <t>05 1 1201</t>
  </si>
  <si>
    <t>05 2 0000</t>
  </si>
  <si>
    <t>Подпрограмма "Молодежь города Березники"</t>
  </si>
  <si>
    <t>05 2 2250</t>
  </si>
  <si>
    <t>05 2 2710</t>
  </si>
  <si>
    <t>Проведение мероприятий, направленных на содействие профориентации и трудовой занятости молодежи</t>
  </si>
  <si>
    <t xml:space="preserve">05 2 2720 </t>
  </si>
  <si>
    <t>Организация деятельности и проведение мероприятий, направленных на создание системы поддержки молодых семей</t>
  </si>
  <si>
    <t>05 2 2730</t>
  </si>
  <si>
    <t xml:space="preserve">Мероприятия, проекты, программы, направленные на вовлечение молодежи в социальную практику </t>
  </si>
  <si>
    <t>05 2 2740</t>
  </si>
  <si>
    <t>Содействие досуговой занятости молодежи в городе Березники, выявление и продвижение талантливой молодежи</t>
  </si>
  <si>
    <t>01 1 6316</t>
  </si>
  <si>
    <t>01 5 0000</t>
  </si>
  <si>
    <t>Подпрограмма "Индивидуализация образования"</t>
  </si>
  <si>
    <t>01 5 1910</t>
  </si>
  <si>
    <t>Ведомственная целевая программа "Психолого-педагогическое и коррекционное сопровождение образовательного процесса"</t>
  </si>
  <si>
    <t>01 5 1911</t>
  </si>
  <si>
    <t>01 5 2136</t>
  </si>
  <si>
    <t>Поддержка талантливой молодежи образовательных учреждений</t>
  </si>
  <si>
    <t>01 5 2400</t>
  </si>
  <si>
    <t>01 6 0000</t>
  </si>
  <si>
    <t>Подпрограмма "Муниципальная система управления образованием"</t>
  </si>
  <si>
    <t>01 6 1920</t>
  </si>
  <si>
    <t>Ведомственная целевая программа "Информационное, методическое, техническое сопровождение"</t>
  </si>
  <si>
    <t>01 6 1921</t>
  </si>
  <si>
    <t>01 6 2100</t>
  </si>
  <si>
    <t>01 6 2400</t>
  </si>
  <si>
    <t>03 1 0000</t>
  </si>
  <si>
    <t>Подпрограмма "Сохранение и развитие культурного потенциала города"</t>
  </si>
  <si>
    <t>03 1 1000</t>
  </si>
  <si>
    <t>Ведомственная целевая программа "Сохранение и развитие учреждений культуры города"</t>
  </si>
  <si>
    <t>03 1 1001</t>
  </si>
  <si>
    <t>03 1 1002</t>
  </si>
  <si>
    <t>03 1 1003</t>
  </si>
  <si>
    <t>03 1 2100</t>
  </si>
  <si>
    <t>03 1 2210</t>
  </si>
  <si>
    <t>Сохранение и популяризация историко-культурного наследия города</t>
  </si>
  <si>
    <t>03 1 2400</t>
  </si>
  <si>
    <t>03 1 4400</t>
  </si>
  <si>
    <t>03 1 4406</t>
  </si>
  <si>
    <t xml:space="preserve">Приспособление объекта культурного наследия регионального значения "Кинотеатр "Авангард" для современного использования (культурно-деловой центр)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</si>
  <si>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</si>
  <si>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02 0 0000</t>
  </si>
  <si>
    <t>02 1 0000</t>
  </si>
  <si>
    <t>01 2 6312</t>
  </si>
  <si>
    <t>01 2 6317</t>
  </si>
  <si>
    <t>01 2 6318</t>
  </si>
  <si>
    <t>01 3 7200</t>
  </si>
  <si>
    <t>01 6 2198</t>
  </si>
  <si>
    <t>01 6 2199</t>
  </si>
  <si>
    <t>Приобретение путевок на санаторно-курортное лечение и оздоровление работников муниципальных учреждений города</t>
  </si>
  <si>
    <t>01 6 6203</t>
  </si>
  <si>
    <t>Обеспечение работников муниципальных учреждений бюджетной сферы путевками на санаторно-курортное лечение и оздоровление</t>
  </si>
  <si>
    <t>05 3 0000</t>
  </si>
  <si>
    <t>Подпрограмма "Обеспечение жильем молодых семей в городе Березники"</t>
  </si>
  <si>
    <t>05 3 2750</t>
  </si>
  <si>
    <t>Обеспечение жильем молодых семей в городе Березники</t>
  </si>
  <si>
    <t>1102</t>
  </si>
  <si>
    <t>Массовый спорт</t>
  </si>
  <si>
    <t>04 1 0000</t>
  </si>
  <si>
    <t>Подпрограмма "Развитие массовой физической культуры и спорта"</t>
  </si>
  <si>
    <t>04 1 1300</t>
  </si>
  <si>
    <t>Ведомственная целевая программа "Развитие сферы предоставления физкультурно-спортивных и спортивно-оздоровительных услуг"</t>
  </si>
  <si>
    <t>04 1 1301</t>
  </si>
  <si>
    <t>04 1 2230</t>
  </si>
  <si>
    <t>Организация массовых физкультурно-спортивных мероприятий и соревнований  для различных слоев населения</t>
  </si>
  <si>
    <t>04 1 2240</t>
  </si>
  <si>
    <t>Обучение плаванию детей начальной школы (3 класс)</t>
  </si>
  <si>
    <t>04 1 2400</t>
  </si>
  <si>
    <t>04 1 4400</t>
  </si>
  <si>
    <t>04 1 4407</t>
  </si>
  <si>
    <t>Реконструкция стадиона в районе городского парка</t>
  </si>
  <si>
    <t xml:space="preserve">Другие вопросы в области физической культуры и спорта </t>
  </si>
  <si>
    <t>Обслуживание государственного внутреннего и  муниципального долга</t>
  </si>
  <si>
    <t>Обслуживание государственного (муниципального) долга</t>
  </si>
  <si>
    <t>Раздел, подраздел</t>
  </si>
  <si>
    <t>07 2 6403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</si>
  <si>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</si>
  <si>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08 2 4416</t>
  </si>
  <si>
    <t>Реконструкция ул. Новосодовая от Чуртанского шоссе до поворота на мост через р. Кама</t>
  </si>
  <si>
    <t>08 3 4400</t>
  </si>
  <si>
    <t>08 3 4413</t>
  </si>
  <si>
    <t>Строительство полигона захоронения ТБО и ПО III-IV классов опасности г. Березники</t>
  </si>
  <si>
    <t>08 1 4415</t>
  </si>
  <si>
    <t>Реконструкция Комсомольского парка</t>
  </si>
  <si>
    <t>01 1 2101</t>
  </si>
  <si>
    <t>Софинансирование расходных обязательств по исполнению полномочий органов местного самоуправления по вопросам местного значения ("Новая школа")</t>
  </si>
  <si>
    <t>01 1 4409</t>
  </si>
  <si>
    <t>Реконструкция здания детского сада № 125 по ул. Л. Толстого,27 в г. Березники</t>
  </si>
  <si>
    <t>01 2 2101</t>
  </si>
  <si>
    <t>01 2 6401</t>
  </si>
  <si>
    <t>04 2 4417</t>
  </si>
  <si>
    <t>04 2 4400</t>
  </si>
  <si>
    <t>03 1 6204</t>
  </si>
  <si>
    <t>Предоставление грантов муниципальным театрам Пермского края</t>
  </si>
  <si>
    <t>Переселение граждан из жилых помещений, расположенных в многоквартирных аварийных домах, подлежащих сносу</t>
  </si>
  <si>
    <t>08 2 4400</t>
  </si>
  <si>
    <t>Исполнение бюджета города Березники по разделам, подразделам, целевым статьям                                  (муниципальным программам и непрограммным направлениям деятельности),                                                   группам видов расходов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</si>
  <si>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</si>
  <si>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</si>
  <si>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05 3 5020</t>
  </si>
  <si>
    <t>05 3 6210</t>
  </si>
  <si>
    <t>Расходы на оплату ранее принятых бюджетных обязательств на выполнение мероприятий по целевым программам (софинансирование мероприятий подпрограммы "Обеспечение жильем молодых семей "Федеральной целевой программы "Жилище" на 2011-2015 годы)</t>
  </si>
  <si>
    <t>01 2 6404</t>
  </si>
  <si>
    <t>Расходы на оплату ранее принятых обязательств на выполнение мероприятий по целевым программам (Улучшение жилищных условий молодых учителей)</t>
  </si>
  <si>
    <t>Разбор (снос) зданий аварийных домов</t>
  </si>
  <si>
    <t>01 1 4410</t>
  </si>
  <si>
    <t>01 1 4411</t>
  </si>
  <si>
    <t>04 2 4408</t>
  </si>
  <si>
    <t>Реконструкция здания МБОУ ДОД ДЮСШ "Темп"</t>
  </si>
  <si>
    <t>01 4 4400</t>
  </si>
  <si>
    <t>08 2 6420</t>
  </si>
  <si>
    <t>Конкурс на звание "Самое благоустроенное городское (сельское) поселение Пермского края"</t>
  </si>
  <si>
    <t xml:space="preserve">Софинансирование расходных обязательств по исполнению полномочий органов местного самоуправления по вопросам местного значения </t>
  </si>
  <si>
    <t>Обеспечение качественным спортивным инвентарем детских-юношеских спортивных школ (спортивный резерв по видам спорта)</t>
  </si>
  <si>
    <t>Проведение выборов в представительные органы муниципального образования</t>
  </si>
  <si>
    <t>07 1 8008</t>
  </si>
  <si>
    <t>Капитальный ремонт дворовых территорий (асфальтового покрытия придомовых территорий) многоквартирных домов</t>
  </si>
  <si>
    <t>Подпрограмма  "Жилище"</t>
  </si>
  <si>
    <t>Реконструкция зданий по адресу: проезд Сарычева, 1;3а и по адресу: ул. Пятилетки, 26а в г. Березники под детский сад</t>
  </si>
  <si>
    <t xml:space="preserve">Реконструкция здания МОУ "НОШ № 18" под детский сад </t>
  </si>
  <si>
    <t>01 1 5059</t>
  </si>
  <si>
    <t>Модернизация региональных систем дошкольного образования</t>
  </si>
  <si>
    <t>01 2 4400</t>
  </si>
  <si>
    <t>01 2 4420</t>
  </si>
  <si>
    <t>08 2 2400</t>
  </si>
  <si>
    <t>08 3 4414</t>
  </si>
  <si>
    <t xml:space="preserve"> </t>
  </si>
  <si>
    <t>Предоставление услуги по организации дополнительного образования детей в школах искусств</t>
  </si>
  <si>
    <t>Выполнение работы по созданию условий и гарантий для самореализации личности молодого человека и развития молодежных объединений, движений, инициатив</t>
  </si>
  <si>
    <t>Предоставление услуги по организации библиотечного обслуживания населения</t>
  </si>
  <si>
    <t>Предоставление услуги по обеспечению сохранности музейных коллекций (фондов)</t>
  </si>
  <si>
    <t>Предоставление услуги по организации культурного досуга</t>
  </si>
  <si>
    <t>03 1 1004</t>
  </si>
  <si>
    <t>03 1 1005</t>
  </si>
  <si>
    <t>Предоставление услуги по организации театрального обслуживания</t>
  </si>
  <si>
    <t>Выполнение работы по организации досуга и созданию условий для массового отдыха граждан</t>
  </si>
  <si>
    <t>Муниципальная программа "Развитие сферы культуры города"</t>
  </si>
  <si>
    <t>03 4 0000</t>
  </si>
  <si>
    <t>Подпрограмма "Муниципальная система управления культурой и молодежной политикой"</t>
  </si>
  <si>
    <t>03 4 0002</t>
  </si>
  <si>
    <t>Обеспечение выполнения функций органами местного самоуправления</t>
  </si>
  <si>
    <t>Обеспечение воспитания и обучения детей-инвалидов в муниципальных дошкольных образовательных организациях и на дому</t>
  </si>
  <si>
    <t>Предоставление мер социальной поддержки педагогическим работникам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</si>
  <si>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</si>
  <si>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"Начальное общее, основное общее и среднее общее образование"</t>
  </si>
  <si>
    <t>Обеспечение государственных гарантий прав граждан на получение общедоступного и бесплатного начального общего, основного общего, среднего общего, дополнительного образования в общеобразовательных организациях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</si>
  <si>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</si>
  <si>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Предоставление общедоступного и беплатного дошкольного, начального, основного, среднего общего образования по основным и адаптированным основным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</si>
  <si>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</si>
  <si>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Ведомственная целевая программа "Предоставление услуг дополнительного образования детей в организациях дополнительного образования детей"</t>
  </si>
  <si>
    <t>Предоставление образовательной услуги дополнительного образования детей в организациях дополнительного образования детей</t>
  </si>
  <si>
    <t>Ведомственная целевая программа "Оздоровление, занятость и отдых детей. Досуговые и профилактические мероприятия с обучающимися"</t>
  </si>
  <si>
    <t>Предоставление услуги по организации отдыха и оздоровления детей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</si>
  <si>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</si>
  <si>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Предоставление услуги психологического сопровождения, психолого-медико-педагогического консультирования</t>
  </si>
  <si>
    <t>01 6 0002</t>
  </si>
  <si>
    <t>Выполнение работы по информационно-методическому и техническому сопровождению, организация курсов повышения квалификации педагогических работников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</si>
  <si>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</si>
  <si>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09 0 0000</t>
  </si>
  <si>
    <t>Муниципальная программа "Управление муниципальными финансами города Березники"</t>
  </si>
  <si>
    <t>09 3 0000</t>
  </si>
  <si>
    <t>Подпрограмма "Обеспечение реализации Программы"</t>
  </si>
  <si>
    <t>09 3 0002</t>
  </si>
  <si>
    <t>09 3 6327</t>
  </si>
  <si>
    <t>09 1 0000</t>
  </si>
  <si>
    <t>Подпрограмма "Организация и совершенствование бюджетного процесса"</t>
  </si>
  <si>
    <t>09 1 0007</t>
  </si>
  <si>
    <t>09 1 0020</t>
  </si>
  <si>
    <t>12 0 0000</t>
  </si>
  <si>
    <t>Муниципальная программа "Имущественно-земельная политика в городе Березники"</t>
  </si>
  <si>
    <t>12 1 0000</t>
  </si>
  <si>
    <t>Подпрограмма "Эффективное управление муниципальным имуществом"</t>
  </si>
  <si>
    <t>12 1 0008</t>
  </si>
  <si>
    <t>Подготовительные мероприятия для вовлечения в оборот</t>
  </si>
  <si>
    <t>12 1 0010</t>
  </si>
  <si>
    <t>Обеспечение эффективного содержания, эксплуатации и сохранности муниципального имущества муниципальной казны</t>
  </si>
  <si>
    <t>12 3 0000</t>
  </si>
  <si>
    <t>Подпрограмма "Эффективное управление муниципальным жилищным фондом"</t>
  </si>
  <si>
    <t>12 3 0030</t>
  </si>
  <si>
    <t>12 3 0040</t>
  </si>
  <si>
    <t>Организация учета, распределения и содержания муниципального жилищного фонда</t>
  </si>
  <si>
    <t>12 3 6329</t>
  </si>
  <si>
    <t>12 4 0000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</si>
  <si>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</si>
  <si>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12 4 0020</t>
  </si>
  <si>
    <t>12 5 0000</t>
  </si>
  <si>
    <t>Подпрограмма "Муниципальная система управления имущественно-земельным комплексом и жилищным фондом"</t>
  </si>
  <si>
    <t>12 5 0002</t>
  </si>
  <si>
    <t>12 5 0013</t>
  </si>
  <si>
    <t>12 5 0016</t>
  </si>
  <si>
    <t>11 0 0000</t>
  </si>
  <si>
    <t>Муниципальная программа "Обеспечение безопасности жизнедеятельности населения города Березники"</t>
  </si>
  <si>
    <t>11 1 0000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</si>
  <si>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</si>
  <si>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11 1 0020</t>
  </si>
  <si>
    <t>12 2 0000</t>
  </si>
  <si>
    <t>Подпрограмма "Эффективное управление земельными ресурсами"</t>
  </si>
  <si>
    <t>12 2 0008</t>
  </si>
  <si>
    <t xml:space="preserve">12 3 0030 </t>
  </si>
  <si>
    <t>Предоставление образовательной услуги дополнительного образования спортивной направленности в организациях дополнительного образования</t>
  </si>
  <si>
    <t>Бюджетные инвестиции в форме капитальных вложений в объекты муниципальной собственности</t>
  </si>
  <si>
    <t>04 2 4432</t>
  </si>
  <si>
    <t>Реконструкция автономного электрического подогрева водоснабжения МАОУ ДОД "ДЮСШ "Кристалл"</t>
  </si>
  <si>
    <t>04 1 0070</t>
  </si>
  <si>
    <t>Мероприятия по празднованию 70-летия Победы в ВОВ</t>
  </si>
  <si>
    <t>Выполнение работы по организации физкультурно-оздоровительных мероприятий на базе спортивного учреждения</t>
  </si>
  <si>
    <t>04 3 0000</t>
  </si>
  <si>
    <t>Подпрограмма "Муниципальная система управления учреждениями физической культуры и спорта"</t>
  </si>
  <si>
    <t>04 3 0002</t>
  </si>
  <si>
    <t>90 0 0001</t>
  </si>
  <si>
    <t>10 0 0000</t>
  </si>
  <si>
    <t>Муниципальная программа "Развитие муниципального управления в администрации города Березники"</t>
  </si>
  <si>
    <t>10 2 0000</t>
  </si>
  <si>
    <t>Подпрограмма "Организация деятельности по реализации функций и оказанию муниципальных услуг"</t>
  </si>
  <si>
    <t>10 2 0002</t>
  </si>
  <si>
    <t>10 1 0000</t>
  </si>
  <si>
    <t>Подпрограмма "Власть и общество"</t>
  </si>
  <si>
    <t>10 1 0011</t>
  </si>
  <si>
    <t>Субсидии некоммерческим организациям, не являющимся бюджетными и автономными учреждениями, на оказание услуг для решения социальных задач</t>
  </si>
  <si>
    <t>10 1 0012</t>
  </si>
  <si>
    <t>10 1 0013</t>
  </si>
  <si>
    <t xml:space="preserve">Информирование населения через средства массовой информации, публикация нормативных актов </t>
  </si>
  <si>
    <t>10 1 0014</t>
  </si>
  <si>
    <t>10 1 0020</t>
  </si>
  <si>
    <t>10 1 0070</t>
  </si>
  <si>
    <t>10 2 0016</t>
  </si>
  <si>
    <t>10 2 0020</t>
  </si>
  <si>
    <t>10 2 0044</t>
  </si>
  <si>
    <t>Оценка объектов недвижимости, находящихся в собственности граждан</t>
  </si>
  <si>
    <t>10 2 5930</t>
  </si>
  <si>
    <t>10 2 6322</t>
  </si>
  <si>
    <t>0406</t>
  </si>
  <si>
    <t>Водное хозяйство</t>
  </si>
  <si>
    <t>11 2 0000</t>
  </si>
  <si>
    <t>Подпрограмма "Охрана окружающей среды муниципального образования "Город Березники"</t>
  </si>
  <si>
    <t>11 2 0046</t>
  </si>
  <si>
    <t>Корректировка проектной документации по очистке от донных отложений ложа Нижне-Зырянского водохранилища в г. Березники</t>
  </si>
  <si>
    <t>11 2 0021</t>
  </si>
  <si>
    <t>Сохранение площади и улучшение качества лесного массива</t>
  </si>
  <si>
    <t>07 2 0020</t>
  </si>
  <si>
    <t>10 2 6326</t>
  </si>
  <si>
    <t>Территориальное планирование, градостроительное зонирование, проекты планировки и межевания территорий</t>
  </si>
  <si>
    <t>11 2 0024</t>
  </si>
  <si>
    <t>Сохранение и улучшение качества окружающей среды, экологическое просвещение населения</t>
  </si>
  <si>
    <t>03 1 4423</t>
  </si>
  <si>
    <t>Строительство модуля производственно-складского МАУК "Березниковский драматический театр"</t>
  </si>
  <si>
    <t>10 2 1940</t>
  </si>
  <si>
    <t>Ведомственная целевая программа "Развитие архивного дела"</t>
  </si>
  <si>
    <t>10 2 1941</t>
  </si>
  <si>
    <t>Выполнение работы по хранению, учету и использованию архивных документов</t>
  </si>
  <si>
    <t>10 2 2400</t>
  </si>
  <si>
    <t>10 2 6321</t>
  </si>
  <si>
    <t>90 0 0045</t>
  </si>
  <si>
    <t>Мероприятия, обеспечивающие функционирование государственных учреждений здравоохранения</t>
  </si>
  <si>
    <t>10 2 0018</t>
  </si>
  <si>
    <t>10 1 0019</t>
  </si>
  <si>
    <t>Денежные выплаты Почетным гражданам города Березники</t>
  </si>
  <si>
    <t>10 1 0026</t>
  </si>
  <si>
    <t>10 2 0033</t>
  </si>
  <si>
    <t>Проведение мероприятий и оказание материальной помощи ветеранам администрации города</t>
  </si>
  <si>
    <t>10 2 6319</t>
  </si>
  <si>
    <t>90 0 0002</t>
  </si>
  <si>
    <t>90 0 0003</t>
  </si>
  <si>
    <t>90 0 0005</t>
  </si>
  <si>
    <t>90 0 0013</t>
  </si>
  <si>
    <t>90 0 0006</t>
  </si>
  <si>
    <t>08 1 0016</t>
  </si>
  <si>
    <t>Содержание светофорных объектов, паспортизация автомобильных дорог</t>
  </si>
  <si>
    <t>08 2 2811</t>
  </si>
  <si>
    <t>Оценка уязвимости автомобильных дорог и искусственных сооружений</t>
  </si>
  <si>
    <t>08 1 0070</t>
  </si>
  <si>
    <t>Реконструкция и восстановление сетей наружного освещения</t>
  </si>
  <si>
    <t>08 4 0000</t>
  </si>
  <si>
    <t>08 4 0002</t>
  </si>
  <si>
    <t>08 4 0020</t>
  </si>
  <si>
    <t>Реализация мероприятий по муниципальной поддержке малоимущих семей и граждан, попавших в трудную жизненную ситуацию</t>
  </si>
  <si>
    <t>03 4 0016</t>
  </si>
  <si>
    <t>03 3 0070</t>
  </si>
  <si>
    <t>03 4 2250</t>
  </si>
  <si>
    <t>05 1 2400</t>
  </si>
  <si>
    <t>05 2 0070</t>
  </si>
  <si>
    <t>03 1 2420</t>
  </si>
  <si>
    <t>Модернизация материально-технической базы и информатизация общедоступных муниципальных библиотек</t>
  </si>
  <si>
    <t>Субсидии на обеспечение жильем молодых семей в рамках подпрограммы "Обеспечение жильем молодых семей ФЦП "Жилище" на 2011-2015 годы.</t>
  </si>
  <si>
    <t>12 1 0053</t>
  </si>
  <si>
    <t>Контроль за выполнением показателей экономической эффективности деятельности муниципальных унитарных предприятий</t>
  </si>
  <si>
    <t>12 2 0009</t>
  </si>
  <si>
    <t>Освобождение земельных участков</t>
  </si>
  <si>
    <t xml:space="preserve">12 3 5134 </t>
  </si>
  <si>
    <t xml:space="preserve">12 3 5135 </t>
  </si>
  <si>
    <t>12 3 6328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</si>
  <si>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</si>
  <si>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</si>
  <si>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04 2 6225</t>
  </si>
  <si>
    <t>10 1 0015</t>
  </si>
  <si>
    <t>Содержание городской Доски Почета</t>
  </si>
  <si>
    <t>90 0 0016</t>
  </si>
  <si>
    <t>90 0 0050</t>
  </si>
  <si>
    <t>Средства для перевозки семьи Бекуриных-Фоменко, граждан Украины, в г.Чайковский для дальнейшего жизнеустройства</t>
  </si>
  <si>
    <t>06 2 5064</t>
  </si>
  <si>
    <t>Государственная поддержка малого и среднего предпринимательства, включая крестьянские (фермерские) хозяйства</t>
  </si>
  <si>
    <t>12 3 0031</t>
  </si>
  <si>
    <t>01 1 0016</t>
  </si>
  <si>
    <t>01 1 4427</t>
  </si>
  <si>
    <t>01 1 4443</t>
  </si>
  <si>
    <t>Реконструкция нежилого здания под детский сад по ул. Юбилейная,99</t>
  </si>
  <si>
    <t>01 1 6201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</si>
  <si>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</si>
  <si>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01 2 4440</t>
  </si>
  <si>
    <t>Строительство (реконструкция) межшкольного стадиона на территории МАОУ средняя общеобразовательная школа №14</t>
  </si>
  <si>
    <t>01 2 4444</t>
  </si>
  <si>
    <t>Строительство (реконструкция) межшкольного стадиона на территории МАОУ средняя общеобразовательная школа №3</t>
  </si>
  <si>
    <t>03 2 4400</t>
  </si>
  <si>
    <t>03 2 4424</t>
  </si>
  <si>
    <t>Устройство скатной крыши здания МБОУ ДОД ДШИ "Детская музыкальная школа №1 им. П.И. Чайковского"</t>
  </si>
  <si>
    <t>Реконструкция МБОУ "Спортивно-туристический лагерь "Темп"</t>
  </si>
  <si>
    <t>04 2 4434</t>
  </si>
  <si>
    <t>Реконструкция системы отопления МБОУ ДОД ДЮСШ "Летающий лыжник"</t>
  </si>
  <si>
    <t>10 1 0034</t>
  </si>
  <si>
    <t>Мероприятия в области социальной политики</t>
  </si>
  <si>
    <t>04 1 4426</t>
  </si>
  <si>
    <t>Строительство здания крытого катка на территории стадиона в районе городского парка</t>
  </si>
  <si>
    <t>04 1 4433</t>
  </si>
  <si>
    <t>Реконструкция лыжероллерной трассы МАУ "Лыжная база "Снежинка"</t>
  </si>
  <si>
    <t>04 1 4446</t>
  </si>
  <si>
    <t>Реконструкция участка тепловой сети к зданиям МАУ "Лыжная база "Снежинка"</t>
  </si>
  <si>
    <t>08 3 0016</t>
  </si>
  <si>
    <t>08 2 4428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</si>
  <si>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</si>
  <si>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08 2 4431</t>
  </si>
  <si>
    <t>Реконструкция участка автомобильной дороги общего пользования местного значения ул. Большевистская - ул. Мира</t>
  </si>
  <si>
    <t>08 1 4425</t>
  </si>
  <si>
    <t>Реконструкция сквера на пересечении улиц Юбилейная-Свердлова</t>
  </si>
  <si>
    <t>08 4 0016</t>
  </si>
  <si>
    <t>1</t>
  </si>
  <si>
    <t>2</t>
  </si>
  <si>
    <t>3</t>
  </si>
  <si>
    <t>03 2 2430</t>
  </si>
  <si>
    <t>Приобретение музыкальных инструментов и оборудования для учреждений дополнительного образования в сфере культуры</t>
  </si>
  <si>
    <t>Подготовка специалистов с высшим образованием по специальности "Актерское искусство"</t>
  </si>
  <si>
    <t>03 1 5027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</si>
  <si>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</si>
  <si>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Комплектование книжных фондов библиотек муниципальных образований</t>
  </si>
  <si>
    <t>03 4 2199</t>
  </si>
  <si>
    <t>03 4 6203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</si>
  <si>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</si>
  <si>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01 1 5027</t>
  </si>
  <si>
    <t>11 1 0041</t>
  </si>
  <si>
    <t>Обеспечение безопасного отдыха населения на водных объектах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</si>
  <si>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</si>
  <si>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12 2 0022</t>
  </si>
  <si>
    <t>12 2 0023</t>
  </si>
  <si>
    <t>12 2 2139</t>
  </si>
  <si>
    <t>Расходы на 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постановку на государственный кадастровый учет для бесплатного предоставления многодетным семьям</t>
  </si>
  <si>
    <t>12 3 5417</t>
  </si>
  <si>
    <t>04 3 2199</t>
  </si>
  <si>
    <t>04 3 6203</t>
  </si>
  <si>
    <t>01 2 0016</t>
  </si>
  <si>
    <t>04 1 0016</t>
  </si>
  <si>
    <t>07 1 2630</t>
  </si>
  <si>
    <t>Разработка схемы водоснабжения и водоотведения города Березники</t>
  </si>
  <si>
    <t>08 3 4429</t>
  </si>
  <si>
    <t>Рекультивация городской свалки</t>
  </si>
  <si>
    <t>Реконструкция спортивных площадок (СОШ № 1,12,17)</t>
  </si>
  <si>
    <t>01 2 4435</t>
  </si>
  <si>
    <t>Реконструкция спортивных площадок (СОШ № 10,16,29, Лицей №1)</t>
  </si>
  <si>
    <t>03 2 4448</t>
  </si>
  <si>
    <t>Реконструкция нежилого здания под размещение МБОУ ДОД ДШИ "Школа-театр балета"</t>
  </si>
  <si>
    <t>01 4 4436</t>
  </si>
  <si>
    <t>Строительство здания столовой МАОУ ДЗОЛ "Дружба"</t>
  </si>
  <si>
    <t>90 0 6406</t>
  </si>
  <si>
    <t>Приведение сети государственных краевых и муниципальных учреждений здравоохранения в соответствии с нормативными требованиями</t>
  </si>
  <si>
    <t>90 0 2104</t>
  </si>
  <si>
    <t>Расходы на оплату ранее принятых обязательств по администрированию расходов, передаваемых на организацию оказания медицинской помощи</t>
  </si>
  <si>
    <t>Муниципальная программа "Врачебные кадры"</t>
  </si>
  <si>
    <t>02 1 0052</t>
  </si>
  <si>
    <t>Осуществление единовременной денежной выплаты привлеченным и трудоустроившимся в государственные учреждения здравоохранения города врачам остродефицитных специальностей</t>
  </si>
  <si>
    <t>04 1 4445</t>
  </si>
  <si>
    <t>Реконструкция лыжероллерной трассы с устройством стартового городка МАУ "Лыжная база "Снежинка"</t>
  </si>
  <si>
    <t>08 2 0016</t>
  </si>
  <si>
    <t>08 2 5027</t>
  </si>
  <si>
    <t>08 2 5390</t>
  </si>
  <si>
    <t>Финансовое обеспечение дорожной деятельности за счет средств федерального бюджета</t>
  </si>
  <si>
    <t>Капитальные вложения в объекты государственной (муниципальной) собственности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</si>
  <si>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</si>
  <si>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90 0 0029</t>
  </si>
  <si>
    <t>03 1 5144</t>
  </si>
  <si>
    <t>к решению Березниковской городской Думы</t>
  </si>
  <si>
    <t>Форма Г-10</t>
  </si>
  <si>
    <t>за 2015 год</t>
  </si>
  <si>
    <t>08 2 4430</t>
  </si>
  <si>
    <t>Реконструкция моста через реку Толыч</t>
  </si>
  <si>
    <t>06 2 8001</t>
  </si>
  <si>
    <t>Оказание финансовой поддержки субъектам малого и среднего предпринимательства</t>
  </si>
  <si>
    <t>11 2 0042</t>
  </si>
  <si>
    <t>Мероприятия по сокращению санитарно-защитной зоны городских кладбищ г. Березники</t>
  </si>
  <si>
    <t>12 3 6415</t>
  </si>
  <si>
    <t>Переселение граждан из аварийного (непригодного для проживания) жилищного фонда в городе Березники</t>
  </si>
  <si>
    <t>01 2 4438</t>
  </si>
  <si>
    <t>01 2 4439</t>
  </si>
  <si>
    <t>Строительство (реконструкция) межшкольного стадиона на территории МБС(К)ОУ для обучающихся, воспитанников с ограниченными возможностями здоровья С(К)ОШ №15 VII вида</t>
  </si>
  <si>
    <t>Строительство (реконструкция) межшкольного стадиона на территории МАОУ средняя общеобразовательная школа №8</t>
  </si>
  <si>
    <t>04 2 6201</t>
  </si>
  <si>
    <t>Дополнительные меры социальной поддержки педагогических работников организаций дополнительного образования</t>
  </si>
  <si>
    <t>09 2 0000</t>
  </si>
  <si>
    <t>Подпрограмма "Долгосрочная сбалансированность и устойчивость бюджета города"</t>
  </si>
  <si>
    <t>09 2 0027</t>
  </si>
  <si>
    <t>10 2 5120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</si>
  <si>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</si>
  <si>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08 2 2812</t>
  </si>
  <si>
    <t>08 2 2813</t>
  </si>
  <si>
    <t>Разработка планов по обеспечению транспортной безопасности объектов транспортной инфраструктуры</t>
  </si>
  <si>
    <t>Разработка проектов организации дорожного движения</t>
  </si>
  <si>
    <t>06 2 6208</t>
  </si>
  <si>
    <t>Снижение части затрат субъектам малого и среднего предпринимательства, связанных с осуществлением ими предпринимательской деятельности</t>
  </si>
  <si>
    <t>08 4 6420</t>
  </si>
  <si>
    <t>Реконструкция здания МС(К)ОУ "Специальная (коррекционная) общеобразовательная школа № 15 VII вида" под детский сад № 65 по адресу: ул. Ломоносова, 127 в г. Березники</t>
  </si>
  <si>
    <t>Реконструкция здания МС(К)ОУ "Специальная (коррекционная) общеобразовательная школа № 15 VII вида" под детский сад № 65 по адресу: ул. Ломоносова, 127 в г. Березники (дополнительные работы)</t>
  </si>
  <si>
    <t>01 1 5026</t>
  </si>
  <si>
    <t>Финансовое обеспечение мероприятий федеральной целевой программы развития образования на 2011-2015 годы</t>
  </si>
  <si>
    <t>Стимулирование педагогических работников по результатам обучения школьников</t>
  </si>
  <si>
    <t>01 3 5027</t>
  </si>
  <si>
    <t>90 0 2101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</si>
  <si>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</si>
  <si>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01 2 6425</t>
  </si>
  <si>
    <t>Выплата единовременных премий обучающимся, награжденным знаком отличия Пермского края "Гордость Пермского края"</t>
  </si>
  <si>
    <t>08 4 6322</t>
  </si>
  <si>
    <t>Ремонт автомобильных дорог общего пользования местного значения</t>
  </si>
  <si>
    <t>Подпрограмма "Создание благоприятных условий для привлечения врачей остродефицитных специальностей в государственные учреждения здравоохранения города Березники"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</si>
  <si>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07 мая 2008 г. № 714 "Об обеспечении жильем ветеранов Великой Отечественной войны 1941-1945 годов"</t>
  </si>
  <si>
    <t>Обеспечение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 (за счет остатков средств федерального бюджета)</t>
  </si>
  <si>
    <t>от  31 мая 2016 г. № 110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</si>
</sst>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60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i/>
      <sz val="12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i/>
      <sz val="10"/>
      <color indexed="10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4" fillId="0" borderId="0" xfId="56" applyNumberFormat="1" applyFont="1" applyAlignment="1">
      <alignment/>
      <protection/>
    </xf>
    <xf numFmtId="49" fontId="5" fillId="0" borderId="0" xfId="56" applyNumberFormat="1" applyFont="1" applyAlignment="1">
      <alignment horizontal="center"/>
      <protection/>
    </xf>
    <xf numFmtId="0" fontId="4" fillId="0" borderId="0" xfId="56" applyFont="1" applyAlignment="1">
      <alignment vertical="center" wrapText="1"/>
      <protection/>
    </xf>
    <xf numFmtId="0" fontId="0" fillId="0" borderId="0" xfId="0" applyAlignment="1">
      <alignment horizontal="center"/>
    </xf>
    <xf numFmtId="49" fontId="4" fillId="0" borderId="0" xfId="56" applyNumberFormat="1" applyFont="1" applyAlignment="1">
      <alignment horizontal="center"/>
      <protection/>
    </xf>
    <xf numFmtId="49" fontId="7" fillId="0" borderId="0" xfId="58" applyNumberFormat="1" applyFont="1" applyBorder="1" applyAlignment="1">
      <alignment horizontal="center" vertical="top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69" fontId="1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7" fillId="0" borderId="10" xfId="58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4" fillId="0" borderId="0" xfId="56" applyNumberFormat="1" applyFont="1" applyFill="1" applyAlignment="1">
      <alignment horizontal="center"/>
      <protection/>
    </xf>
    <xf numFmtId="0" fontId="4" fillId="0" borderId="0" xfId="56" applyFont="1" applyFill="1" applyAlignment="1">
      <alignment vertical="center" wrapText="1"/>
      <protection/>
    </xf>
    <xf numFmtId="0" fontId="0" fillId="0" borderId="0" xfId="0" applyFill="1" applyAlignment="1">
      <alignment horizontal="center" wrapText="1"/>
    </xf>
    <xf numFmtId="169" fontId="4" fillId="0" borderId="0" xfId="0" applyNumberFormat="1" applyFont="1" applyFill="1" applyAlignment="1">
      <alignment horizontal="right"/>
    </xf>
    <xf numFmtId="0" fontId="0" fillId="0" borderId="0" xfId="0" applyAlignment="1">
      <alignment horizontal="center" wrapText="1"/>
    </xf>
    <xf numFmtId="169" fontId="4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7" fillId="0" borderId="0" xfId="56" applyNumberFormat="1" applyFont="1" applyFill="1" applyBorder="1" applyAlignment="1">
      <alignment horizontal="center"/>
      <protection/>
    </xf>
    <xf numFmtId="49" fontId="7" fillId="0" borderId="11" xfId="58" applyNumberFormat="1" applyFont="1" applyFill="1" applyBorder="1" applyAlignment="1">
      <alignment horizontal="center" vertical="top"/>
      <protection/>
    </xf>
    <xf numFmtId="3" fontId="7" fillId="0" borderId="11" xfId="58" applyNumberFormat="1" applyFont="1" applyFill="1" applyBorder="1" applyAlignment="1">
      <alignment horizontal="center" vertical="top" wrapText="1"/>
      <protection/>
    </xf>
    <xf numFmtId="3" fontId="7" fillId="0" borderId="12" xfId="58" applyNumberFormat="1" applyFont="1" applyFill="1" applyBorder="1" applyAlignment="1">
      <alignment horizontal="left" vertical="top" wrapText="1"/>
      <protection/>
    </xf>
    <xf numFmtId="169" fontId="7" fillId="0" borderId="10" xfId="56" applyNumberFormat="1" applyFont="1" applyFill="1" applyBorder="1" applyAlignment="1">
      <alignment horizontal="center" vertical="top"/>
      <protection/>
    </xf>
    <xf numFmtId="169" fontId="13" fillId="0" borderId="10" xfId="0" applyNumberFormat="1" applyFont="1" applyFill="1" applyBorder="1" applyAlignment="1">
      <alignment horizontal="center" vertical="top"/>
    </xf>
    <xf numFmtId="49" fontId="8" fillId="0" borderId="11" xfId="58" applyNumberFormat="1" applyFont="1" applyFill="1" applyBorder="1" applyAlignment="1">
      <alignment horizontal="center" vertical="top"/>
      <protection/>
    </xf>
    <xf numFmtId="3" fontId="8" fillId="0" borderId="12" xfId="58" applyNumberFormat="1" applyFont="1" applyFill="1" applyBorder="1" applyAlignment="1">
      <alignment horizontal="left" vertical="top" wrapText="1"/>
      <protection/>
    </xf>
    <xf numFmtId="169" fontId="8" fillId="0" borderId="10" xfId="56" applyNumberFormat="1" applyFont="1" applyFill="1" applyBorder="1" applyAlignment="1">
      <alignment horizontal="center" vertical="top"/>
      <protection/>
    </xf>
    <xf numFmtId="169" fontId="15" fillId="0" borderId="10" xfId="0" applyNumberFormat="1" applyFont="1" applyFill="1" applyBorder="1" applyAlignment="1">
      <alignment horizontal="center" vertical="top"/>
    </xf>
    <xf numFmtId="49" fontId="8" fillId="0" borderId="10" xfId="58" applyNumberFormat="1" applyFont="1" applyFill="1" applyBorder="1" applyAlignment="1">
      <alignment horizontal="center" vertical="top"/>
      <protection/>
    </xf>
    <xf numFmtId="3" fontId="7" fillId="0" borderId="10" xfId="58" applyNumberFormat="1" applyFont="1" applyFill="1" applyBorder="1" applyAlignment="1">
      <alignment vertical="top" wrapText="1"/>
      <protection/>
    </xf>
    <xf numFmtId="49" fontId="4" fillId="0" borderId="11" xfId="58" applyNumberFormat="1" applyFont="1" applyFill="1" applyBorder="1" applyAlignment="1">
      <alignment horizontal="center" vertical="top"/>
      <protection/>
    </xf>
    <xf numFmtId="49" fontId="4" fillId="0" borderId="10" xfId="58" applyNumberFormat="1" applyFont="1" applyFill="1" applyBorder="1" applyAlignment="1">
      <alignment horizontal="center" vertical="top"/>
      <protection/>
    </xf>
    <xf numFmtId="3" fontId="4" fillId="0" borderId="11" xfId="58" applyNumberFormat="1" applyFont="1" applyFill="1" applyBorder="1" applyAlignment="1">
      <alignment horizontal="center" vertical="top" wrapText="1"/>
      <protection/>
    </xf>
    <xf numFmtId="3" fontId="4" fillId="0" borderId="12" xfId="58" applyNumberFormat="1" applyFont="1" applyFill="1" applyBorder="1" applyAlignment="1">
      <alignment horizontal="left" vertical="top" wrapText="1"/>
      <protection/>
    </xf>
    <xf numFmtId="169" fontId="4" fillId="0" borderId="10" xfId="56" applyNumberFormat="1" applyFont="1" applyFill="1" applyBorder="1" applyAlignment="1">
      <alignment horizontal="center" vertical="top"/>
      <protection/>
    </xf>
    <xf numFmtId="169" fontId="14" fillId="0" borderId="10" xfId="0" applyNumberFormat="1" applyFont="1" applyFill="1" applyBorder="1" applyAlignment="1">
      <alignment horizontal="center" vertical="top"/>
    </xf>
    <xf numFmtId="49" fontId="4" fillId="0" borderId="11" xfId="58" applyNumberFormat="1" applyFont="1" applyFill="1" applyBorder="1" applyAlignment="1">
      <alignment horizontal="center" vertical="top" wrapText="1"/>
      <protection/>
    </xf>
    <xf numFmtId="3" fontId="8" fillId="0" borderId="12" xfId="58" applyNumberFormat="1" applyFont="1" applyFill="1" applyBorder="1" applyAlignment="1">
      <alignment horizontal="left" vertical="top" wrapText="1"/>
      <protection/>
    </xf>
    <xf numFmtId="169" fontId="8" fillId="0" borderId="10" xfId="56" applyNumberFormat="1" applyFont="1" applyFill="1" applyBorder="1" applyAlignment="1">
      <alignment horizontal="center" vertical="top"/>
      <protection/>
    </xf>
    <xf numFmtId="3" fontId="7" fillId="0" borderId="10" xfId="58" applyNumberFormat="1" applyFont="1" applyFill="1" applyBorder="1" applyAlignment="1">
      <alignment vertical="top" wrapText="1"/>
      <protection/>
    </xf>
    <xf numFmtId="49" fontId="4" fillId="0" borderId="12" xfId="58" applyNumberFormat="1" applyFont="1" applyFill="1" applyBorder="1" applyAlignment="1">
      <alignment horizontal="left" vertical="top" wrapText="1"/>
      <protection/>
    </xf>
    <xf numFmtId="169" fontId="4" fillId="0" borderId="10" xfId="56" applyNumberFormat="1" applyFont="1" applyFill="1" applyBorder="1" applyAlignment="1">
      <alignment horizontal="center" vertical="top"/>
      <protection/>
    </xf>
    <xf numFmtId="49" fontId="4" fillId="0" borderId="11" xfId="58" applyNumberFormat="1" applyFont="1" applyFill="1" applyBorder="1" applyAlignment="1">
      <alignment horizontal="center" vertical="top" wrapText="1"/>
      <protection/>
    </xf>
    <xf numFmtId="3" fontId="4" fillId="0" borderId="12" xfId="58" applyNumberFormat="1" applyFont="1" applyFill="1" applyBorder="1" applyAlignment="1">
      <alignment horizontal="left" vertical="top" wrapText="1"/>
      <protection/>
    </xf>
    <xf numFmtId="49" fontId="9" fillId="0" borderId="10" xfId="58" applyNumberFormat="1" applyFont="1" applyFill="1" applyBorder="1" applyAlignment="1">
      <alignment horizontal="center" vertical="top"/>
      <protection/>
    </xf>
    <xf numFmtId="49" fontId="8" fillId="0" borderId="10" xfId="58" applyNumberFormat="1" applyFont="1" applyFill="1" applyBorder="1" applyAlignment="1">
      <alignment horizontal="center" vertical="top" wrapText="1"/>
      <protection/>
    </xf>
    <xf numFmtId="3" fontId="8" fillId="0" borderId="13" xfId="58" applyNumberFormat="1" applyFont="1" applyFill="1" applyBorder="1" applyAlignment="1">
      <alignment horizontal="left" vertical="top" wrapText="1"/>
      <protection/>
    </xf>
    <xf numFmtId="49" fontId="8" fillId="0" borderId="11" xfId="58" applyNumberFormat="1" applyFont="1" applyFill="1" applyBorder="1" applyAlignment="1">
      <alignment horizontal="center" vertical="top"/>
      <protection/>
    </xf>
    <xf numFmtId="49" fontId="8" fillId="0" borderId="10" xfId="58" applyNumberFormat="1" applyFont="1" applyFill="1" applyBorder="1" applyAlignment="1">
      <alignment horizontal="left" vertical="top" wrapText="1"/>
      <protection/>
    </xf>
    <xf numFmtId="49" fontId="4" fillId="0" borderId="12" xfId="58" applyNumberFormat="1" applyFont="1" applyFill="1" applyBorder="1" applyAlignment="1">
      <alignment horizontal="left" vertical="top" wrapText="1"/>
      <protection/>
    </xf>
    <xf numFmtId="3" fontId="8" fillId="0" borderId="10" xfId="58" applyNumberFormat="1" applyFont="1" applyFill="1" applyBorder="1" applyAlignment="1">
      <alignment horizontal="center" vertical="top" wrapText="1"/>
      <protection/>
    </xf>
    <xf numFmtId="169" fontId="7" fillId="0" borderId="10" xfId="56" applyNumberFormat="1" applyFont="1" applyFill="1" applyBorder="1" applyAlignment="1">
      <alignment horizontal="center" vertical="top"/>
      <protection/>
    </xf>
    <xf numFmtId="49" fontId="8" fillId="0" borderId="10" xfId="58" applyNumberFormat="1" applyFont="1" applyFill="1" applyBorder="1" applyAlignment="1">
      <alignment horizontal="left" vertical="top" wrapText="1"/>
      <protection/>
    </xf>
    <xf numFmtId="3" fontId="4" fillId="0" borderId="13" xfId="58" applyNumberFormat="1" applyFont="1" applyFill="1" applyBorder="1" applyAlignment="1">
      <alignment vertical="top" wrapText="1"/>
      <protection/>
    </xf>
    <xf numFmtId="3" fontId="8" fillId="0" borderId="10" xfId="58" applyNumberFormat="1" applyFont="1" applyFill="1" applyBorder="1" applyAlignment="1">
      <alignment horizontal="center" vertical="top" wrapText="1"/>
      <protection/>
    </xf>
    <xf numFmtId="3" fontId="4" fillId="0" borderId="10" xfId="58" applyNumberFormat="1" applyFont="1" applyFill="1" applyBorder="1" applyAlignment="1">
      <alignment horizontal="center" vertical="top" wrapText="1"/>
      <protection/>
    </xf>
    <xf numFmtId="3" fontId="4" fillId="0" borderId="13" xfId="58" applyNumberFormat="1" applyFont="1" applyFill="1" applyBorder="1" applyAlignment="1">
      <alignment horizontal="left" vertical="top" wrapText="1"/>
      <protection/>
    </xf>
    <xf numFmtId="49" fontId="7" fillId="0" borderId="10" xfId="59" applyNumberFormat="1" applyFont="1" applyFill="1" applyBorder="1" applyAlignment="1">
      <alignment horizontal="center" vertical="top"/>
      <protection/>
    </xf>
    <xf numFmtId="3" fontId="8" fillId="0" borderId="10" xfId="59" applyNumberFormat="1" applyFont="1" applyFill="1" applyBorder="1" applyAlignment="1">
      <alignment horizontal="center" vertical="top" wrapText="1"/>
      <protection/>
    </xf>
    <xf numFmtId="3" fontId="8" fillId="0" borderId="13" xfId="59" applyNumberFormat="1" applyFont="1" applyFill="1" applyBorder="1" applyAlignment="1">
      <alignment horizontal="left" vertical="top" wrapText="1"/>
      <protection/>
    </xf>
    <xf numFmtId="49" fontId="8" fillId="0" borderId="10" xfId="59" applyNumberFormat="1" applyFont="1" applyFill="1" applyBorder="1" applyAlignment="1">
      <alignment horizontal="center" vertical="top"/>
      <protection/>
    </xf>
    <xf numFmtId="3" fontId="7" fillId="0" borderId="10" xfId="59" applyNumberFormat="1" applyFont="1" applyFill="1" applyBorder="1" applyAlignment="1">
      <alignment vertical="top" wrapText="1"/>
      <protection/>
    </xf>
    <xf numFmtId="3" fontId="8" fillId="0" borderId="11" xfId="59" applyNumberFormat="1" applyFont="1" applyFill="1" applyBorder="1" applyAlignment="1">
      <alignment horizontal="center" vertical="top" wrapText="1"/>
      <protection/>
    </xf>
    <xf numFmtId="49" fontId="8" fillId="0" borderId="13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3" fontId="9" fillId="0" borderId="11" xfId="59" applyNumberFormat="1" applyFont="1" applyFill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horizontal="left" vertical="top" wrapText="1"/>
      <protection/>
    </xf>
    <xf numFmtId="49" fontId="4" fillId="0" borderId="11" xfId="59" applyNumberFormat="1" applyFont="1" applyFill="1" applyBorder="1" applyAlignment="1">
      <alignment horizontal="center" vertical="top" wrapText="1"/>
      <protection/>
    </xf>
    <xf numFmtId="49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49" fontId="4" fillId="0" borderId="10" xfId="59" applyNumberFormat="1" applyFont="1" applyFill="1" applyBorder="1" applyAlignment="1">
      <alignment horizontal="center" vertical="top"/>
      <protection/>
    </xf>
    <xf numFmtId="3" fontId="4" fillId="0" borderId="12" xfId="59" applyNumberFormat="1" applyFont="1" applyFill="1" applyBorder="1" applyAlignment="1">
      <alignment vertical="top" wrapText="1"/>
      <protection/>
    </xf>
    <xf numFmtId="49" fontId="8" fillId="0" borderId="10" xfId="56" applyNumberFormat="1" applyFont="1" applyFill="1" applyBorder="1" applyAlignment="1">
      <alignment horizontal="center" vertical="top" wrapText="1"/>
      <protection/>
    </xf>
    <xf numFmtId="3" fontId="4" fillId="0" borderId="10" xfId="59" applyNumberFormat="1" applyFont="1" applyFill="1" applyBorder="1" applyAlignment="1">
      <alignment vertical="top" wrapText="1"/>
      <protection/>
    </xf>
    <xf numFmtId="3" fontId="4" fillId="0" borderId="10" xfId="59" applyNumberFormat="1" applyFont="1" applyFill="1" applyBorder="1" applyAlignment="1">
      <alignment vertical="top" wrapText="1"/>
      <protection/>
    </xf>
    <xf numFmtId="3" fontId="4" fillId="0" borderId="12" xfId="59" applyNumberFormat="1" applyFont="1" applyFill="1" applyBorder="1" applyAlignment="1">
      <alignment vertical="top" wrapText="1"/>
      <protection/>
    </xf>
    <xf numFmtId="3" fontId="4" fillId="0" borderId="11" xfId="59" applyNumberFormat="1" applyFont="1" applyFill="1" applyBorder="1" applyAlignment="1">
      <alignment horizontal="center" vertical="top" wrapText="1"/>
      <protection/>
    </xf>
    <xf numFmtId="3" fontId="7" fillId="0" borderId="10" xfId="58" applyNumberFormat="1" applyFont="1" applyFill="1" applyBorder="1" applyAlignment="1">
      <alignment horizontal="center" vertical="top" wrapText="1"/>
      <protection/>
    </xf>
    <xf numFmtId="3" fontId="7" fillId="0" borderId="13" xfId="58" applyNumberFormat="1" applyFont="1" applyFill="1" applyBorder="1" applyAlignment="1">
      <alignment horizontal="left" vertical="top" wrapText="1"/>
      <protection/>
    </xf>
    <xf numFmtId="49" fontId="8" fillId="0" borderId="10" xfId="58" applyNumberFormat="1" applyFont="1" applyFill="1" applyBorder="1" applyAlignment="1">
      <alignment horizontal="center" vertical="top"/>
      <protection/>
    </xf>
    <xf numFmtId="49" fontId="8" fillId="0" borderId="10" xfId="59" applyNumberFormat="1" applyFont="1" applyFill="1" applyBorder="1" applyAlignment="1">
      <alignment horizontal="center" vertical="top"/>
      <protection/>
    </xf>
    <xf numFmtId="3" fontId="8" fillId="0" borderId="13" xfId="59" applyNumberFormat="1" applyFont="1" applyFill="1" applyBorder="1" applyAlignment="1">
      <alignment vertical="top" wrapText="1"/>
      <protection/>
    </xf>
    <xf numFmtId="49" fontId="7" fillId="0" borderId="10" xfId="58" applyNumberFormat="1" applyFont="1" applyFill="1" applyBorder="1" applyAlignment="1">
      <alignment horizontal="center" vertical="top"/>
      <protection/>
    </xf>
    <xf numFmtId="49" fontId="13" fillId="0" borderId="10" xfId="57" applyNumberFormat="1" applyFont="1" applyFill="1" applyBorder="1" applyAlignment="1">
      <alignment horizontal="center" vertical="top" wrapText="1"/>
      <protection/>
    </xf>
    <xf numFmtId="0" fontId="13" fillId="0" borderId="13" xfId="57" applyFont="1" applyFill="1" applyBorder="1" applyAlignment="1">
      <alignment vertical="top" wrapText="1"/>
      <protection/>
    </xf>
    <xf numFmtId="3" fontId="8" fillId="0" borderId="12" xfId="59" applyNumberFormat="1" applyFont="1" applyFill="1" applyBorder="1" applyAlignment="1">
      <alignment vertical="top" wrapText="1"/>
      <protection/>
    </xf>
    <xf numFmtId="3" fontId="8" fillId="0" borderId="10" xfId="59" applyNumberFormat="1" applyFont="1" applyFill="1" applyBorder="1" applyAlignment="1">
      <alignment horizontal="center" vertical="top" wrapText="1"/>
      <protection/>
    </xf>
    <xf numFmtId="3" fontId="8" fillId="0" borderId="13" xfId="59" applyNumberFormat="1" applyFont="1" applyFill="1" applyBorder="1" applyAlignment="1">
      <alignment horizontal="left" vertical="top" wrapText="1"/>
      <protection/>
    </xf>
    <xf numFmtId="49" fontId="8" fillId="0" borderId="11" xfId="59" applyNumberFormat="1" applyFont="1" applyFill="1" applyBorder="1" applyAlignment="1">
      <alignment horizontal="center" vertical="top"/>
      <protection/>
    </xf>
    <xf numFmtId="49" fontId="8" fillId="0" borderId="10" xfId="59" applyNumberFormat="1" applyFont="1" applyFill="1" applyBorder="1" applyAlignment="1">
      <alignment horizontal="left" vertical="top" wrapText="1"/>
      <protection/>
    </xf>
    <xf numFmtId="49" fontId="4" fillId="0" borderId="11" xfId="59" applyNumberFormat="1" applyFont="1" applyFill="1" applyBorder="1" applyAlignment="1">
      <alignment horizontal="center" vertical="top"/>
      <protection/>
    </xf>
    <xf numFmtId="49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3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3" xfId="59" applyNumberFormat="1" applyFont="1" applyFill="1" applyBorder="1" applyAlignment="1">
      <alignment horizontal="left" vertical="top" wrapText="1"/>
      <protection/>
    </xf>
    <xf numFmtId="49" fontId="7" fillId="0" borderId="10" xfId="59" applyNumberFormat="1" applyFont="1" applyFill="1" applyBorder="1" applyAlignment="1">
      <alignment horizontal="center" vertical="top" wrapText="1"/>
      <protection/>
    </xf>
    <xf numFmtId="3" fontId="7" fillId="0" borderId="10" xfId="59" applyNumberFormat="1" applyFont="1" applyFill="1" applyBorder="1" applyAlignment="1">
      <alignment horizontal="left" vertical="top" wrapText="1"/>
      <protection/>
    </xf>
    <xf numFmtId="49" fontId="8" fillId="0" borderId="10" xfId="59" applyNumberFormat="1" applyFont="1" applyFill="1" applyBorder="1" applyAlignment="1">
      <alignment horizontal="center" vertical="top" wrapText="1"/>
      <protection/>
    </xf>
    <xf numFmtId="3" fontId="8" fillId="0" borderId="10" xfId="59" applyNumberFormat="1" applyFont="1" applyFill="1" applyBorder="1" applyAlignment="1">
      <alignment horizontal="left" vertical="top" wrapText="1"/>
      <protection/>
    </xf>
    <xf numFmtId="169" fontId="14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0" xfId="59" applyNumberFormat="1" applyFont="1" applyFill="1" applyBorder="1" applyAlignment="1">
      <alignment horizontal="left" vertical="top" wrapText="1"/>
      <protection/>
    </xf>
    <xf numFmtId="3" fontId="8" fillId="0" borderId="10" xfId="59" applyNumberFormat="1" applyFont="1" applyFill="1" applyBorder="1" applyAlignment="1">
      <alignment vertical="top" wrapText="1"/>
      <protection/>
    </xf>
    <xf numFmtId="49" fontId="7" fillId="0" borderId="10" xfId="59" applyNumberFormat="1" applyFont="1" applyFill="1" applyBorder="1" applyAlignment="1">
      <alignment horizontal="center" vertical="top" wrapText="1"/>
      <protection/>
    </xf>
    <xf numFmtId="3" fontId="7" fillId="0" borderId="10" xfId="59" applyNumberFormat="1" applyFont="1" applyFill="1" applyBorder="1" applyAlignment="1">
      <alignment horizontal="left" vertical="top" wrapText="1"/>
      <protection/>
    </xf>
    <xf numFmtId="3" fontId="4" fillId="0" borderId="14" xfId="59" applyNumberFormat="1" applyFont="1" applyFill="1" applyBorder="1" applyAlignment="1">
      <alignment horizontal="left" vertical="top" wrapText="1"/>
      <protection/>
    </xf>
    <xf numFmtId="49" fontId="14" fillId="0" borderId="10" xfId="57" applyNumberFormat="1" applyFont="1" applyFill="1" applyBorder="1" applyAlignment="1">
      <alignment horizontal="center" vertical="top" wrapText="1"/>
      <protection/>
    </xf>
    <xf numFmtId="0" fontId="15" fillId="0" borderId="13" xfId="57" applyFont="1" applyFill="1" applyBorder="1" applyAlignment="1">
      <alignment vertical="top" wrapText="1"/>
      <protection/>
    </xf>
    <xf numFmtId="169" fontId="15" fillId="0" borderId="10" xfId="57" applyNumberFormat="1" applyFont="1" applyFill="1" applyBorder="1" applyAlignment="1">
      <alignment horizontal="center" vertical="top" wrapText="1"/>
      <protection/>
    </xf>
    <xf numFmtId="49" fontId="7" fillId="0" borderId="10" xfId="56" applyNumberFormat="1" applyFont="1" applyFill="1" applyBorder="1" applyAlignment="1">
      <alignment horizontal="center" vertical="top"/>
      <protection/>
    </xf>
    <xf numFmtId="49" fontId="7" fillId="0" borderId="10" xfId="59" applyNumberFormat="1" applyFont="1" applyFill="1" applyBorder="1" applyAlignment="1">
      <alignment horizontal="center" vertical="top"/>
      <protection/>
    </xf>
    <xf numFmtId="3" fontId="8" fillId="0" borderId="10" xfId="59" applyNumberFormat="1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 vertical="top"/>
    </xf>
    <xf numFmtId="49" fontId="7" fillId="0" borderId="10" xfId="56" applyNumberFormat="1" applyFont="1" applyFill="1" applyBorder="1" applyAlignment="1">
      <alignment horizontal="center" vertical="top" wrapText="1"/>
      <protection/>
    </xf>
    <xf numFmtId="49" fontId="7" fillId="0" borderId="10" xfId="56" applyNumberFormat="1" applyFont="1" applyFill="1" applyBorder="1" applyAlignment="1">
      <alignment horizontal="center" vertical="top" textRotation="90" wrapText="1"/>
      <protection/>
    </xf>
    <xf numFmtId="166" fontId="7" fillId="0" borderId="13" xfId="58" applyNumberFormat="1" applyFont="1" applyFill="1" applyBorder="1" applyAlignment="1">
      <alignment vertical="top" wrapText="1"/>
      <protection/>
    </xf>
    <xf numFmtId="166" fontId="8" fillId="0" borderId="10" xfId="59" applyNumberFormat="1" applyFont="1" applyFill="1" applyBorder="1" applyAlignment="1">
      <alignment vertical="top" wrapText="1"/>
      <protection/>
    </xf>
    <xf numFmtId="49" fontId="8" fillId="0" borderId="10" xfId="56" applyNumberFormat="1" applyFont="1" applyFill="1" applyBorder="1" applyAlignment="1">
      <alignment horizontal="center" vertical="top" textRotation="90" wrapText="1"/>
      <protection/>
    </xf>
    <xf numFmtId="166" fontId="8" fillId="0" borderId="10" xfId="59" applyNumberFormat="1" applyFont="1" applyFill="1" applyBorder="1" applyAlignment="1">
      <alignment vertical="top" wrapText="1"/>
      <protection/>
    </xf>
    <xf numFmtId="166" fontId="4" fillId="0" borderId="10" xfId="59" applyNumberFormat="1" applyFont="1" applyFill="1" applyBorder="1" applyAlignment="1">
      <alignment vertical="top" wrapText="1"/>
      <protection/>
    </xf>
    <xf numFmtId="49" fontId="19" fillId="0" borderId="10" xfId="59" applyNumberFormat="1" applyFont="1" applyFill="1" applyBorder="1" applyAlignment="1">
      <alignment horizontal="center" vertical="top"/>
      <protection/>
    </xf>
    <xf numFmtId="169" fontId="13" fillId="0" borderId="10" xfId="57" applyNumberFormat="1" applyFont="1" applyFill="1" applyBorder="1" applyAlignment="1">
      <alignment horizontal="center" vertical="top" wrapText="1"/>
      <protection/>
    </xf>
    <xf numFmtId="49" fontId="8" fillId="0" borderId="10" xfId="56" applyNumberFormat="1" applyFont="1" applyFill="1" applyBorder="1" applyAlignment="1">
      <alignment horizontal="center" vertical="top" wrapText="1"/>
      <protection/>
    </xf>
    <xf numFmtId="169" fontId="14" fillId="0" borderId="10" xfId="57" applyNumberFormat="1" applyFont="1" applyFill="1" applyBorder="1" applyAlignment="1">
      <alignment horizontal="center" vertical="top" wrapText="1"/>
      <protection/>
    </xf>
    <xf numFmtId="3" fontId="13" fillId="0" borderId="10" xfId="59" applyNumberFormat="1" applyFont="1" applyFill="1" applyBorder="1" applyAlignment="1">
      <alignment horizontal="left" vertical="top" wrapText="1"/>
      <protection/>
    </xf>
    <xf numFmtId="3" fontId="15" fillId="0" borderId="10" xfId="59" applyNumberFormat="1" applyFont="1" applyFill="1" applyBorder="1" applyAlignment="1">
      <alignment horizontal="left" vertical="top" wrapText="1"/>
      <protection/>
    </xf>
    <xf numFmtId="3" fontId="14" fillId="0" borderId="10" xfId="59" applyNumberFormat="1" applyFont="1" applyFill="1" applyBorder="1" applyAlignment="1">
      <alignment horizontal="left" vertical="top" wrapText="1"/>
      <protection/>
    </xf>
    <xf numFmtId="169" fontId="14" fillId="0" borderId="10" xfId="58" applyNumberFormat="1" applyFont="1" applyFill="1" applyBorder="1" applyAlignment="1">
      <alignment horizontal="center" vertical="top" wrapText="1"/>
      <protection/>
    </xf>
    <xf numFmtId="49" fontId="7" fillId="0" borderId="10" xfId="56" applyNumberFormat="1" applyFont="1" applyFill="1" applyBorder="1" applyAlignment="1">
      <alignment horizontal="center" vertical="top" textRotation="90" wrapText="1"/>
      <protection/>
    </xf>
    <xf numFmtId="166" fontId="8" fillId="0" borderId="13" xfId="59" applyNumberFormat="1" applyFont="1" applyFill="1" applyBorder="1" applyAlignment="1">
      <alignment vertical="top" wrapText="1"/>
      <protection/>
    </xf>
    <xf numFmtId="3" fontId="7" fillId="0" borderId="10" xfId="59" applyNumberFormat="1" applyFont="1" applyFill="1" applyBorder="1" applyAlignment="1">
      <alignment vertical="top" wrapText="1"/>
      <protection/>
    </xf>
    <xf numFmtId="49" fontId="4" fillId="0" borderId="12" xfId="59" applyNumberFormat="1" applyFont="1" applyFill="1" applyBorder="1" applyAlignment="1">
      <alignment horizontal="left" vertical="top" wrapText="1"/>
      <protection/>
    </xf>
    <xf numFmtId="166" fontId="7" fillId="0" borderId="10" xfId="59" applyNumberFormat="1" applyFont="1" applyFill="1" applyBorder="1" applyAlignment="1">
      <alignment vertical="top" wrapText="1"/>
      <protection/>
    </xf>
    <xf numFmtId="49" fontId="4" fillId="0" borderId="10" xfId="56" applyNumberFormat="1" applyFont="1" applyFill="1" applyBorder="1" applyAlignment="1">
      <alignment horizontal="center" vertical="top" wrapText="1"/>
      <protection/>
    </xf>
    <xf numFmtId="49" fontId="4" fillId="0" borderId="10" xfId="56" applyNumberFormat="1" applyFont="1" applyFill="1" applyBorder="1" applyAlignment="1">
      <alignment horizontal="center" vertical="top" textRotation="90" wrapText="1"/>
      <protection/>
    </xf>
    <xf numFmtId="166" fontId="4" fillId="0" borderId="12" xfId="59" applyNumberFormat="1" applyFont="1" applyFill="1" applyBorder="1" applyAlignment="1">
      <alignment vertical="top" wrapText="1"/>
      <protection/>
    </xf>
    <xf numFmtId="3" fontId="7" fillId="0" borderId="13" xfId="59" applyNumberFormat="1" applyFont="1" applyFill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 wrapText="1"/>
      <protection/>
    </xf>
    <xf numFmtId="3" fontId="8" fillId="0" borderId="14" xfId="59" applyNumberFormat="1" applyFont="1" applyFill="1" applyBorder="1" applyAlignment="1">
      <alignment horizontal="left" vertical="top" wrapText="1"/>
      <protection/>
    </xf>
    <xf numFmtId="3" fontId="4" fillId="0" borderId="13" xfId="59" applyNumberFormat="1" applyFont="1" applyFill="1" applyBorder="1" applyAlignment="1">
      <alignment vertical="top" wrapText="1"/>
      <protection/>
    </xf>
    <xf numFmtId="3" fontId="8" fillId="0" borderId="10" xfId="59" applyNumberFormat="1" applyFont="1" applyFill="1" applyBorder="1" applyAlignment="1">
      <alignment vertical="top" wrapText="1"/>
      <protection/>
    </xf>
    <xf numFmtId="3" fontId="4" fillId="0" borderId="13" xfId="59" applyNumberFormat="1" applyFont="1" applyFill="1" applyBorder="1" applyAlignment="1">
      <alignment vertical="top" wrapText="1"/>
      <protection/>
    </xf>
    <xf numFmtId="49" fontId="9" fillId="0" borderId="10" xfId="59" applyNumberFormat="1" applyFont="1" applyFill="1" applyBorder="1" applyAlignment="1">
      <alignment horizontal="center" vertical="top"/>
      <protection/>
    </xf>
    <xf numFmtId="49" fontId="8" fillId="0" borderId="10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3" fontId="4" fillId="0" borderId="13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49" fontId="7" fillId="0" borderId="11" xfId="59" applyNumberFormat="1" applyFont="1" applyFill="1" applyBorder="1" applyAlignment="1">
      <alignment horizontal="center" vertical="top"/>
      <protection/>
    </xf>
    <xf numFmtId="49" fontId="4" fillId="0" borderId="11" xfId="59" applyNumberFormat="1" applyFont="1" applyFill="1" applyBorder="1" applyAlignment="1">
      <alignment horizontal="center" vertical="top"/>
      <protection/>
    </xf>
    <xf numFmtId="3" fontId="7" fillId="0" borderId="11" xfId="59" applyNumberFormat="1" applyFont="1" applyFill="1" applyBorder="1" applyAlignment="1">
      <alignment vertical="top" wrapText="1"/>
      <protection/>
    </xf>
    <xf numFmtId="49" fontId="8" fillId="0" borderId="11" xfId="59" applyNumberFormat="1" applyFont="1" applyFill="1" applyBorder="1" applyAlignment="1">
      <alignment horizontal="center" vertical="top"/>
      <protection/>
    </xf>
    <xf numFmtId="3" fontId="8" fillId="0" borderId="11" xfId="59" applyNumberFormat="1" applyFont="1" applyFill="1" applyBorder="1" applyAlignment="1">
      <alignment vertical="top" wrapText="1"/>
      <protection/>
    </xf>
    <xf numFmtId="3" fontId="4" fillId="0" borderId="11" xfId="59" applyNumberFormat="1" applyFont="1" applyFill="1" applyBorder="1" applyAlignment="1">
      <alignment vertical="top" wrapText="1"/>
      <protection/>
    </xf>
    <xf numFmtId="49" fontId="4" fillId="0" borderId="13" xfId="59" applyNumberFormat="1" applyFont="1" applyFill="1" applyBorder="1" applyAlignment="1">
      <alignment horizontal="left" vertical="top" wrapText="1"/>
      <protection/>
    </xf>
    <xf numFmtId="49" fontId="4" fillId="0" borderId="13" xfId="59" applyNumberFormat="1" applyFont="1" applyFill="1" applyBorder="1" applyAlignment="1">
      <alignment horizontal="left" vertical="top" wrapText="1"/>
      <protection/>
    </xf>
    <xf numFmtId="49" fontId="20" fillId="0" borderId="10" xfId="59" applyNumberFormat="1" applyFont="1" applyFill="1" applyBorder="1" applyAlignment="1">
      <alignment horizontal="center" vertical="top"/>
      <protection/>
    </xf>
    <xf numFmtId="0" fontId="7" fillId="0" borderId="13" xfId="56" applyFont="1" applyFill="1" applyBorder="1" applyAlignment="1">
      <alignment vertical="top"/>
      <protection/>
    </xf>
    <xf numFmtId="0" fontId="8" fillId="0" borderId="13" xfId="56" applyFont="1" applyFill="1" applyBorder="1" applyAlignment="1">
      <alignment vertical="top"/>
      <protection/>
    </xf>
    <xf numFmtId="0" fontId="4" fillId="0" borderId="13" xfId="56" applyFont="1" applyFill="1" applyBorder="1" applyAlignment="1">
      <alignment vertical="top" wrapText="1"/>
      <protection/>
    </xf>
    <xf numFmtId="3" fontId="4" fillId="0" borderId="15" xfId="59" applyNumberFormat="1" applyFont="1" applyFill="1" applyBorder="1" applyAlignment="1">
      <alignment vertical="top" wrapText="1"/>
      <protection/>
    </xf>
    <xf numFmtId="3" fontId="8" fillId="0" borderId="13" xfId="59" applyNumberFormat="1" applyFont="1" applyFill="1" applyBorder="1" applyAlignment="1">
      <alignment vertical="top" wrapText="1"/>
      <protection/>
    </xf>
    <xf numFmtId="0" fontId="14" fillId="0" borderId="16" xfId="0" applyNumberFormat="1" applyFont="1" applyFill="1" applyBorder="1" applyAlignment="1">
      <alignment horizontal="left" vertical="top" wrapText="1"/>
    </xf>
    <xf numFmtId="49" fontId="7" fillId="0" borderId="13" xfId="58" applyNumberFormat="1" applyFont="1" applyFill="1" applyBorder="1" applyAlignment="1">
      <alignment horizontal="left" vertical="top"/>
      <protection/>
    </xf>
    <xf numFmtId="49" fontId="8" fillId="0" borderId="13" xfId="59" applyNumberFormat="1" applyFont="1" applyFill="1" applyBorder="1" applyAlignment="1">
      <alignment horizontal="left" vertical="top" wrapText="1"/>
      <protection/>
    </xf>
    <xf numFmtId="3" fontId="4" fillId="0" borderId="14" xfId="59" applyNumberFormat="1" applyFont="1" applyFill="1" applyBorder="1" applyAlignment="1">
      <alignment horizontal="left" vertical="top" wrapText="1"/>
      <protection/>
    </xf>
    <xf numFmtId="3" fontId="7" fillId="0" borderId="12" xfId="59" applyNumberFormat="1" applyFont="1" applyFill="1" applyBorder="1" applyAlignment="1">
      <alignment vertical="top" wrapText="1"/>
      <protection/>
    </xf>
    <xf numFmtId="3" fontId="8" fillId="0" borderId="12" xfId="59" applyNumberFormat="1" applyFont="1" applyFill="1" applyBorder="1" applyAlignment="1">
      <alignment vertical="top" wrapText="1"/>
      <protection/>
    </xf>
    <xf numFmtId="49" fontId="8" fillId="0" borderId="10" xfId="59" applyNumberFormat="1" applyFont="1" applyFill="1" applyBorder="1" applyAlignment="1">
      <alignment horizontal="left" vertical="top"/>
      <protection/>
    </xf>
    <xf numFmtId="0" fontId="8" fillId="0" borderId="13" xfId="56" applyFont="1" applyFill="1" applyBorder="1" applyAlignment="1">
      <alignment vertical="top" wrapText="1"/>
      <protection/>
    </xf>
    <xf numFmtId="49" fontId="21" fillId="0" borderId="10" xfId="59" applyNumberFormat="1" applyFont="1" applyFill="1" applyBorder="1" applyAlignment="1">
      <alignment horizontal="center" vertical="top"/>
      <protection/>
    </xf>
    <xf numFmtId="49" fontId="20" fillId="0" borderId="10" xfId="59" applyNumberFormat="1" applyFont="1" applyFill="1" applyBorder="1" applyAlignment="1">
      <alignment horizontal="center" vertical="top"/>
      <protection/>
    </xf>
    <xf numFmtId="49" fontId="10" fillId="0" borderId="10" xfId="58" applyNumberFormat="1" applyFont="1" applyFill="1" applyBorder="1" applyAlignment="1">
      <alignment horizontal="center" vertical="top"/>
      <protection/>
    </xf>
    <xf numFmtId="3" fontId="5" fillId="0" borderId="13" xfId="58" applyNumberFormat="1" applyFont="1" applyFill="1" applyBorder="1" applyAlignment="1">
      <alignment vertical="top" wrapText="1"/>
      <protection/>
    </xf>
    <xf numFmtId="169" fontId="5" fillId="0" borderId="10" xfId="56" applyNumberFormat="1" applyFont="1" applyFill="1" applyBorder="1" applyAlignment="1">
      <alignment horizontal="center" vertical="top"/>
      <protection/>
    </xf>
    <xf numFmtId="169" fontId="18" fillId="0" borderId="10" xfId="0" applyNumberFormat="1" applyFont="1" applyFill="1" applyBorder="1" applyAlignment="1">
      <alignment horizontal="center" vertical="top"/>
    </xf>
    <xf numFmtId="49" fontId="4" fillId="0" borderId="0" xfId="56" applyNumberFormat="1" applyFont="1" applyAlignment="1">
      <alignment horizontal="center" vertical="top"/>
      <protection/>
    </xf>
    <xf numFmtId="0" fontId="4" fillId="0" borderId="0" xfId="56" applyFont="1" applyAlignment="1">
      <alignment vertical="top" wrapText="1"/>
      <protection/>
    </xf>
    <xf numFmtId="0" fontId="14" fillId="0" borderId="0" xfId="0" applyFont="1" applyAlignment="1">
      <alignment vertical="top"/>
    </xf>
    <xf numFmtId="169" fontId="14" fillId="0" borderId="0" xfId="0" applyNumberFormat="1" applyFont="1" applyAlignment="1">
      <alignment horizontal="center" vertical="top"/>
    </xf>
    <xf numFmtId="0" fontId="16" fillId="0" borderId="10" xfId="0" applyFont="1" applyBorder="1" applyAlignment="1">
      <alignment vertical="top"/>
    </xf>
    <xf numFmtId="169" fontId="16" fillId="0" borderId="10" xfId="0" applyNumberFormat="1" applyFont="1" applyFill="1" applyBorder="1" applyAlignment="1">
      <alignment horizontal="center" vertical="top"/>
    </xf>
    <xf numFmtId="169" fontId="16" fillId="0" borderId="0" xfId="0" applyNumberFormat="1" applyFont="1" applyBorder="1" applyAlignment="1">
      <alignment horizontal="center" vertical="top"/>
    </xf>
    <xf numFmtId="1" fontId="22" fillId="0" borderId="11" xfId="56" applyNumberFormat="1" applyFont="1" applyBorder="1" applyAlignment="1">
      <alignment horizontal="center" vertical="center" wrapText="1"/>
      <protection/>
    </xf>
    <xf numFmtId="1" fontId="22" fillId="0" borderId="12" xfId="56" applyNumberFormat="1" applyFont="1" applyBorder="1" applyAlignment="1">
      <alignment horizontal="center" vertical="center" wrapText="1"/>
      <protection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0" xfId="0" applyNumberFormat="1" applyFont="1" applyAlignment="1">
      <alignment/>
    </xf>
    <xf numFmtId="0" fontId="4" fillId="0" borderId="13" xfId="56" applyFont="1" applyFill="1" applyBorder="1" applyAlignment="1">
      <alignment vertical="top" wrapText="1"/>
      <protection/>
    </xf>
    <xf numFmtId="49" fontId="4" fillId="0" borderId="14" xfId="59" applyNumberFormat="1" applyFont="1" applyFill="1" applyBorder="1" applyAlignment="1">
      <alignment horizontal="left" vertical="top" wrapText="1"/>
      <protection/>
    </xf>
    <xf numFmtId="3" fontId="4" fillId="0" borderId="10" xfId="58" applyNumberFormat="1" applyFont="1" applyFill="1" applyBorder="1" applyAlignment="1">
      <alignment horizontal="left" vertical="top" wrapText="1"/>
      <protection/>
    </xf>
    <xf numFmtId="49" fontId="4" fillId="0" borderId="10" xfId="58" applyNumberFormat="1" applyFont="1" applyFill="1" applyBorder="1" applyAlignment="1">
      <alignment horizontal="center" vertical="top" wrapText="1"/>
      <protection/>
    </xf>
    <xf numFmtId="49" fontId="7" fillId="0" borderId="13" xfId="58" applyNumberFormat="1" applyFont="1" applyFill="1" applyBorder="1" applyAlignment="1">
      <alignment horizontal="left" vertical="top" wrapText="1"/>
      <protection/>
    </xf>
    <xf numFmtId="169" fontId="14" fillId="0" borderId="16" xfId="0" applyNumberFormat="1" applyFont="1" applyBorder="1" applyAlignment="1">
      <alignment horizontal="center" vertical="center" wrapText="1"/>
    </xf>
    <xf numFmtId="169" fontId="14" fillId="0" borderId="11" xfId="0" applyNumberFormat="1" applyFont="1" applyBorder="1" applyAlignment="1">
      <alignment horizontal="center" vertical="center" wrapText="1"/>
    </xf>
    <xf numFmtId="49" fontId="4" fillId="0" borderId="16" xfId="56" applyNumberFormat="1" applyFont="1" applyBorder="1" applyAlignment="1">
      <alignment horizontal="center" vertical="center" textRotation="90" wrapText="1"/>
      <protection/>
    </xf>
    <xf numFmtId="49" fontId="4" fillId="0" borderId="11" xfId="56" applyNumberFormat="1" applyFont="1" applyBorder="1" applyAlignment="1">
      <alignment horizontal="center" vertical="center" textRotation="90" wrapText="1"/>
      <protection/>
    </xf>
    <xf numFmtId="0" fontId="17" fillId="0" borderId="0" xfId="0" applyFont="1" applyAlignment="1">
      <alignment horizontal="center" vertical="center" wrapText="1"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ПроектБюджПолнСтрук12.01.2001" xfId="57"/>
    <cellStyle name="Обычный_РАСХ98" xfId="58"/>
    <cellStyle name="Обычный_РАСХ9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5"/>
  <sheetViews>
    <sheetView tabSelected="1" view="pageBreakPreview" zoomScaleSheetLayoutView="100" zoomScalePageLayoutView="0" workbookViewId="0" topLeftCell="A1">
      <pane xSplit="1" ySplit="13" topLeftCell="B71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4" sqref="D4"/>
    </sheetView>
  </sheetViews>
  <sheetFormatPr defaultColWidth="9.00390625" defaultRowHeight="12.75"/>
  <cols>
    <col min="1" max="1" width="5.375" style="0" customWidth="1"/>
    <col min="2" max="2" width="10.25390625" style="4" customWidth="1"/>
    <col min="3" max="3" width="4.375" style="4" customWidth="1"/>
    <col min="4" max="4" width="33.75390625" style="0" customWidth="1"/>
    <col min="5" max="5" width="13.75390625" style="11" customWidth="1"/>
    <col min="6" max="7" width="13.75390625" style="12" customWidth="1"/>
    <col min="8" max="8" width="9.875" style="12" customWidth="1"/>
  </cols>
  <sheetData>
    <row r="1" spans="1:8" s="13" customFormat="1" ht="12.75">
      <c r="A1" s="18"/>
      <c r="B1" s="18"/>
      <c r="C1" s="18"/>
      <c r="D1" s="18"/>
      <c r="E1" s="19"/>
      <c r="F1" s="20"/>
      <c r="G1" s="20"/>
      <c r="H1" s="21" t="s">
        <v>122</v>
      </c>
    </row>
    <row r="2" spans="1:8" ht="12.75">
      <c r="A2" s="5"/>
      <c r="B2" s="5"/>
      <c r="C2" s="5"/>
      <c r="D2" s="5"/>
      <c r="E2" s="3"/>
      <c r="F2" s="22"/>
      <c r="G2" s="20"/>
      <c r="H2" s="21" t="s">
        <v>667</v>
      </c>
    </row>
    <row r="3" spans="1:8" ht="12.75">
      <c r="A3" s="5"/>
      <c r="B3" s="5"/>
      <c r="C3" s="5"/>
      <c r="D3" s="5"/>
      <c r="E3" s="3"/>
      <c r="F3" s="23"/>
      <c r="G3" s="21"/>
      <c r="H3" s="23" t="s">
        <v>711</v>
      </c>
    </row>
    <row r="4" ht="17.25" customHeight="1">
      <c r="D4" s="10"/>
    </row>
    <row r="5" spans="4:8" ht="12.75">
      <c r="D5" s="10"/>
      <c r="H5" s="12" t="s">
        <v>668</v>
      </c>
    </row>
    <row r="7" spans="1:8" ht="51" customHeight="1">
      <c r="A7" s="205" t="s">
        <v>376</v>
      </c>
      <c r="B7" s="205"/>
      <c r="C7" s="205"/>
      <c r="D7" s="205"/>
      <c r="E7" s="205"/>
      <c r="F7" s="205"/>
      <c r="G7" s="205"/>
      <c r="H7" s="205"/>
    </row>
    <row r="8" spans="1:8" ht="14.25" customHeight="1">
      <c r="A8" s="210" t="s">
        <v>669</v>
      </c>
      <c r="B8" s="210"/>
      <c r="C8" s="210"/>
      <c r="D8" s="210"/>
      <c r="E8" s="210"/>
      <c r="F8" s="210"/>
      <c r="G8" s="210"/>
      <c r="H8" s="210"/>
    </row>
    <row r="9" spans="1:8" ht="14.25">
      <c r="A9" s="1"/>
      <c r="B9" s="5"/>
      <c r="C9" s="5"/>
      <c r="D9" s="2"/>
      <c r="H9" s="12" t="s">
        <v>117</v>
      </c>
    </row>
    <row r="10" spans="1:8" ht="24.75" customHeight="1">
      <c r="A10" s="203" t="s">
        <v>354</v>
      </c>
      <c r="B10" s="203" t="s">
        <v>61</v>
      </c>
      <c r="C10" s="203" t="s">
        <v>62</v>
      </c>
      <c r="D10" s="206" t="s">
        <v>63</v>
      </c>
      <c r="E10" s="208" t="s">
        <v>114</v>
      </c>
      <c r="F10" s="201" t="s">
        <v>118</v>
      </c>
      <c r="G10" s="201" t="s">
        <v>115</v>
      </c>
      <c r="H10" s="201" t="s">
        <v>116</v>
      </c>
    </row>
    <row r="11" spans="1:8" ht="51.75" customHeight="1">
      <c r="A11" s="204"/>
      <c r="B11" s="204"/>
      <c r="C11" s="204"/>
      <c r="D11" s="207"/>
      <c r="E11" s="209"/>
      <c r="F11" s="202"/>
      <c r="G11" s="202"/>
      <c r="H11" s="202"/>
    </row>
    <row r="12" spans="1:8" s="195" customFormat="1" ht="12" customHeight="1">
      <c r="A12" s="192" t="s">
        <v>614</v>
      </c>
      <c r="B12" s="192" t="s">
        <v>615</v>
      </c>
      <c r="C12" s="192" t="s">
        <v>616</v>
      </c>
      <c r="D12" s="193">
        <v>4</v>
      </c>
      <c r="E12" s="194">
        <v>5</v>
      </c>
      <c r="F12" s="194">
        <v>6</v>
      </c>
      <c r="G12" s="194">
        <v>7</v>
      </c>
      <c r="H12" s="194">
        <v>8</v>
      </c>
    </row>
    <row r="13" spans="1:8" s="13" customFormat="1" ht="13.5" customHeight="1">
      <c r="A13" s="27" t="s">
        <v>64</v>
      </c>
      <c r="B13" s="14"/>
      <c r="C13" s="28"/>
      <c r="D13" s="29" t="s">
        <v>65</v>
      </c>
      <c r="E13" s="30">
        <f>E14+E18+E29+E36+E41+E58+E62+E67</f>
        <v>422794.6</v>
      </c>
      <c r="F13" s="30">
        <f>F14+F18+F29+F36+F41+F58+F62+F67</f>
        <v>482825.1</v>
      </c>
      <c r="G13" s="30">
        <f>G14+G18+G29+G36+G41+G58+G62+G67</f>
        <v>444197.7</v>
      </c>
      <c r="H13" s="31">
        <f>G13/F13*100</f>
        <v>91.99971169684427</v>
      </c>
    </row>
    <row r="14" spans="1:8" s="13" customFormat="1" ht="54">
      <c r="A14" s="32" t="s">
        <v>66</v>
      </c>
      <c r="B14" s="14"/>
      <c r="C14" s="28"/>
      <c r="D14" s="33" t="s">
        <v>28</v>
      </c>
      <c r="E14" s="34">
        <f>E15</f>
        <v>1993</v>
      </c>
      <c r="F14" s="34">
        <f aca="true" t="shared" si="0" ref="F14:G16">F15</f>
        <v>2874.6</v>
      </c>
      <c r="G14" s="34">
        <f t="shared" si="0"/>
        <v>2872.8</v>
      </c>
      <c r="H14" s="35">
        <f aca="true" t="shared" si="1" ref="H14:H58">G14/F14*100</f>
        <v>99.93738259236069</v>
      </c>
    </row>
    <row r="15" spans="1:8" s="13" customFormat="1" ht="13.5" customHeight="1">
      <c r="A15" s="27"/>
      <c r="B15" s="14" t="s">
        <v>123</v>
      </c>
      <c r="C15" s="36"/>
      <c r="D15" s="37" t="s">
        <v>124</v>
      </c>
      <c r="E15" s="30">
        <f>E16</f>
        <v>1993</v>
      </c>
      <c r="F15" s="30">
        <f t="shared" si="0"/>
        <v>2874.6</v>
      </c>
      <c r="G15" s="30">
        <f t="shared" si="0"/>
        <v>2872.8</v>
      </c>
      <c r="H15" s="31">
        <f t="shared" si="1"/>
        <v>99.93738259236069</v>
      </c>
    </row>
    <row r="16" spans="1:8" s="15" customFormat="1" ht="13.5" customHeight="1">
      <c r="A16" s="38"/>
      <c r="B16" s="39" t="s">
        <v>489</v>
      </c>
      <c r="C16" s="40"/>
      <c r="D16" s="41" t="s">
        <v>21</v>
      </c>
      <c r="E16" s="42">
        <f>E17</f>
        <v>1993</v>
      </c>
      <c r="F16" s="42">
        <f t="shared" si="0"/>
        <v>2874.6</v>
      </c>
      <c r="G16" s="42">
        <f t="shared" si="0"/>
        <v>2872.8</v>
      </c>
      <c r="H16" s="43">
        <f t="shared" si="1"/>
        <v>99.93738259236069</v>
      </c>
    </row>
    <row r="17" spans="1:8" s="15" customFormat="1" ht="81" customHeight="1">
      <c r="A17" s="38"/>
      <c r="B17" s="39"/>
      <c r="C17" s="199" t="s">
        <v>2</v>
      </c>
      <c r="D17" s="198" t="s">
        <v>377</v>
      </c>
      <c r="E17" s="42">
        <v>1993</v>
      </c>
      <c r="F17" s="43">
        <v>2874.6</v>
      </c>
      <c r="G17" s="43">
        <v>2872.8</v>
      </c>
      <c r="H17" s="43">
        <f t="shared" si="1"/>
        <v>99.93738259236069</v>
      </c>
    </row>
    <row r="18" spans="1:8" s="13" customFormat="1" ht="67.5" customHeight="1">
      <c r="A18" s="32" t="s">
        <v>67</v>
      </c>
      <c r="B18" s="14"/>
      <c r="C18" s="28"/>
      <c r="D18" s="45" t="s">
        <v>29</v>
      </c>
      <c r="E18" s="46">
        <f>E19</f>
        <v>18181.4</v>
      </c>
      <c r="F18" s="46">
        <f>F19</f>
        <v>18122.4</v>
      </c>
      <c r="G18" s="46">
        <f>G19</f>
        <v>18049.9</v>
      </c>
      <c r="H18" s="35">
        <f t="shared" si="1"/>
        <v>99.59994261245751</v>
      </c>
    </row>
    <row r="19" spans="1:8" s="13" customFormat="1" ht="13.5" customHeight="1">
      <c r="A19" s="27"/>
      <c r="B19" s="14" t="s">
        <v>123</v>
      </c>
      <c r="C19" s="36"/>
      <c r="D19" s="47" t="s">
        <v>124</v>
      </c>
      <c r="E19" s="30">
        <f>E20+E24+E26</f>
        <v>18181.4</v>
      </c>
      <c r="F19" s="30">
        <f>F20+F24+F26</f>
        <v>18122.4</v>
      </c>
      <c r="G19" s="30">
        <f>G20+G24+G26</f>
        <v>18049.9</v>
      </c>
      <c r="H19" s="31">
        <f t="shared" si="1"/>
        <v>99.59994261245751</v>
      </c>
    </row>
    <row r="20" spans="1:8" s="15" customFormat="1" ht="27" customHeight="1">
      <c r="A20" s="38"/>
      <c r="B20" s="39" t="s">
        <v>541</v>
      </c>
      <c r="C20" s="38"/>
      <c r="D20" s="48" t="s">
        <v>420</v>
      </c>
      <c r="E20" s="49">
        <f>E21+E22+E23</f>
        <v>11007.6</v>
      </c>
      <c r="F20" s="49">
        <f>F21+F22+F23</f>
        <v>10978</v>
      </c>
      <c r="G20" s="49">
        <f>G21+G22+G23</f>
        <v>10949.4</v>
      </c>
      <c r="H20" s="43">
        <f t="shared" si="1"/>
        <v>99.73947895791582</v>
      </c>
    </row>
    <row r="21" spans="1:8" s="15" customFormat="1" ht="81" customHeight="1">
      <c r="A21" s="38"/>
      <c r="B21" s="14"/>
      <c r="C21" s="44" t="s">
        <v>2</v>
      </c>
      <c r="D21" s="41" t="s">
        <v>377</v>
      </c>
      <c r="E21" s="42">
        <v>9710</v>
      </c>
      <c r="F21" s="43">
        <v>9703.9</v>
      </c>
      <c r="G21" s="43">
        <v>9693</v>
      </c>
      <c r="H21" s="43">
        <f t="shared" si="1"/>
        <v>99.88767402796815</v>
      </c>
    </row>
    <row r="22" spans="1:8" s="15" customFormat="1" ht="30" customHeight="1">
      <c r="A22" s="38"/>
      <c r="B22" s="14"/>
      <c r="C22" s="199" t="s">
        <v>3</v>
      </c>
      <c r="D22" s="198" t="s">
        <v>126</v>
      </c>
      <c r="E22" s="42">
        <v>1289.6</v>
      </c>
      <c r="F22" s="42">
        <v>1269</v>
      </c>
      <c r="G22" s="42">
        <v>1251.3</v>
      </c>
      <c r="H22" s="43">
        <f t="shared" si="1"/>
        <v>98.60520094562646</v>
      </c>
    </row>
    <row r="23" spans="1:8" s="15" customFormat="1" ht="13.5" customHeight="1">
      <c r="A23" s="38"/>
      <c r="B23" s="14"/>
      <c r="C23" s="44" t="s">
        <v>4</v>
      </c>
      <c r="D23" s="41" t="s">
        <v>5</v>
      </c>
      <c r="E23" s="42">
        <v>8</v>
      </c>
      <c r="F23" s="43">
        <v>5.1</v>
      </c>
      <c r="G23" s="43">
        <v>5.1</v>
      </c>
      <c r="H23" s="43">
        <f t="shared" si="1"/>
        <v>100</v>
      </c>
    </row>
    <row r="24" spans="1:8" s="15" customFormat="1" ht="27" customHeight="1">
      <c r="A24" s="38"/>
      <c r="B24" s="39" t="s">
        <v>542</v>
      </c>
      <c r="C24" s="38"/>
      <c r="D24" s="48" t="s">
        <v>22</v>
      </c>
      <c r="E24" s="49">
        <f>E25</f>
        <v>429.6</v>
      </c>
      <c r="F24" s="49">
        <f>F25</f>
        <v>429.5</v>
      </c>
      <c r="G24" s="49">
        <f>G25</f>
        <v>429.5</v>
      </c>
      <c r="H24" s="43">
        <f t="shared" si="1"/>
        <v>100</v>
      </c>
    </row>
    <row r="25" spans="1:8" s="15" customFormat="1" ht="81" customHeight="1">
      <c r="A25" s="38"/>
      <c r="B25" s="14"/>
      <c r="C25" s="44" t="s">
        <v>2</v>
      </c>
      <c r="D25" s="41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25" s="42">
        <v>429.6</v>
      </c>
      <c r="F25" s="43">
        <v>429.5</v>
      </c>
      <c r="G25" s="43">
        <v>429.5</v>
      </c>
      <c r="H25" s="43">
        <f t="shared" si="1"/>
        <v>100</v>
      </c>
    </row>
    <row r="26" spans="1:8" s="15" customFormat="1" ht="38.25">
      <c r="A26" s="38"/>
      <c r="B26" s="39" t="s">
        <v>543</v>
      </c>
      <c r="C26" s="50"/>
      <c r="D26" s="51" t="s">
        <v>49</v>
      </c>
      <c r="E26" s="49">
        <f>E28+E27</f>
        <v>6744.200000000001</v>
      </c>
      <c r="F26" s="49">
        <f>F28+F27</f>
        <v>6714.900000000001</v>
      </c>
      <c r="G26" s="49">
        <f>G28+G27</f>
        <v>6671</v>
      </c>
      <c r="H26" s="43">
        <f t="shared" si="1"/>
        <v>99.34623002576359</v>
      </c>
    </row>
    <row r="27" spans="1:8" s="15" customFormat="1" ht="81" customHeight="1">
      <c r="A27" s="38"/>
      <c r="B27" s="39"/>
      <c r="C27" s="44" t="s">
        <v>2</v>
      </c>
      <c r="D27" s="41" t="s">
        <v>125</v>
      </c>
      <c r="E27" s="49">
        <v>4552.8</v>
      </c>
      <c r="F27" s="49">
        <v>5100.6</v>
      </c>
      <c r="G27" s="49">
        <v>5056.7</v>
      </c>
      <c r="H27" s="43">
        <f t="shared" si="1"/>
        <v>99.13931694310473</v>
      </c>
    </row>
    <row r="28" spans="1:8" s="15" customFormat="1" ht="30" customHeight="1">
      <c r="A28" s="38"/>
      <c r="B28" s="52"/>
      <c r="C28" s="44" t="s">
        <v>3</v>
      </c>
      <c r="D28" s="41" t="s">
        <v>126</v>
      </c>
      <c r="E28" s="49">
        <v>2191.4</v>
      </c>
      <c r="F28" s="49">
        <v>1614.3</v>
      </c>
      <c r="G28" s="49">
        <v>1614.3</v>
      </c>
      <c r="H28" s="43">
        <f t="shared" si="1"/>
        <v>100</v>
      </c>
    </row>
    <row r="29" spans="1:8" s="13" customFormat="1" ht="67.5">
      <c r="A29" s="36" t="s">
        <v>68</v>
      </c>
      <c r="B29" s="14"/>
      <c r="C29" s="53"/>
      <c r="D29" s="54" t="s">
        <v>30</v>
      </c>
      <c r="E29" s="34">
        <f>E30</f>
        <v>132627.2</v>
      </c>
      <c r="F29" s="34">
        <f aca="true" t="shared" si="2" ref="F29:G31">F30</f>
        <v>129545.20000000001</v>
      </c>
      <c r="G29" s="34">
        <f t="shared" si="2"/>
        <v>128526.2</v>
      </c>
      <c r="H29" s="35">
        <f t="shared" si="1"/>
        <v>99.21340196317577</v>
      </c>
    </row>
    <row r="30" spans="1:8" s="24" customFormat="1" ht="57" customHeight="1">
      <c r="A30" s="14"/>
      <c r="B30" s="14" t="s">
        <v>490</v>
      </c>
      <c r="C30" s="14"/>
      <c r="D30" s="37" t="s">
        <v>491</v>
      </c>
      <c r="E30" s="30">
        <f>E31</f>
        <v>132627.2</v>
      </c>
      <c r="F30" s="30">
        <f t="shared" si="2"/>
        <v>129545.20000000001</v>
      </c>
      <c r="G30" s="30">
        <f t="shared" si="2"/>
        <v>128526.2</v>
      </c>
      <c r="H30" s="31">
        <f t="shared" si="1"/>
        <v>99.21340196317577</v>
      </c>
    </row>
    <row r="31" spans="1:8" s="16" customFormat="1" ht="40.5" customHeight="1">
      <c r="A31" s="36"/>
      <c r="B31" s="36" t="s">
        <v>492</v>
      </c>
      <c r="C31" s="55"/>
      <c r="D31" s="56" t="s">
        <v>493</v>
      </c>
      <c r="E31" s="34">
        <f>E32</f>
        <v>132627.2</v>
      </c>
      <c r="F31" s="34">
        <f t="shared" si="2"/>
        <v>129545.20000000001</v>
      </c>
      <c r="G31" s="34">
        <f t="shared" si="2"/>
        <v>128526.2</v>
      </c>
      <c r="H31" s="35">
        <f t="shared" si="1"/>
        <v>99.21340196317577</v>
      </c>
    </row>
    <row r="32" spans="1:8" s="15" customFormat="1" ht="27" customHeight="1">
      <c r="A32" s="39"/>
      <c r="B32" s="39" t="s">
        <v>494</v>
      </c>
      <c r="C32" s="38"/>
      <c r="D32" s="57" t="s">
        <v>420</v>
      </c>
      <c r="E32" s="49">
        <f>E33+E34+E35</f>
        <v>132627.2</v>
      </c>
      <c r="F32" s="49">
        <f>F33+F34+F35</f>
        <v>129545.20000000001</v>
      </c>
      <c r="G32" s="49">
        <f>G33+G34+G35</f>
        <v>128526.2</v>
      </c>
      <c r="H32" s="43">
        <f t="shared" si="1"/>
        <v>99.21340196317577</v>
      </c>
    </row>
    <row r="33" spans="1:8" s="13" customFormat="1" ht="81" customHeight="1">
      <c r="A33" s="14"/>
      <c r="B33" s="39"/>
      <c r="C33" s="44" t="s">
        <v>2</v>
      </c>
      <c r="D33" s="41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3" s="42">
        <v>118137.1</v>
      </c>
      <c r="F33" s="43">
        <v>116620.6</v>
      </c>
      <c r="G33" s="43">
        <v>116430.9</v>
      </c>
      <c r="H33" s="43">
        <f t="shared" si="1"/>
        <v>99.83733577086723</v>
      </c>
    </row>
    <row r="34" spans="1:8" s="13" customFormat="1" ht="30" customHeight="1">
      <c r="A34" s="14"/>
      <c r="B34" s="39"/>
      <c r="C34" s="44" t="s">
        <v>3</v>
      </c>
      <c r="D34" s="41" t="s">
        <v>126</v>
      </c>
      <c r="E34" s="42">
        <v>14225.7</v>
      </c>
      <c r="F34" s="42">
        <v>12601.3</v>
      </c>
      <c r="G34" s="42">
        <v>11772.1</v>
      </c>
      <c r="H34" s="43">
        <f t="shared" si="1"/>
        <v>93.41972653615103</v>
      </c>
    </row>
    <row r="35" spans="1:8" s="13" customFormat="1" ht="13.5" customHeight="1">
      <c r="A35" s="14"/>
      <c r="B35" s="39"/>
      <c r="C35" s="44" t="s">
        <v>4</v>
      </c>
      <c r="D35" s="41" t="s">
        <v>5</v>
      </c>
      <c r="E35" s="42">
        <v>264.4</v>
      </c>
      <c r="F35" s="43">
        <v>323.3</v>
      </c>
      <c r="G35" s="43">
        <v>323.2</v>
      </c>
      <c r="H35" s="43">
        <f t="shared" si="1"/>
        <v>99.96906897618311</v>
      </c>
    </row>
    <row r="36" spans="1:8" s="13" customFormat="1" ht="13.5">
      <c r="A36" s="36" t="s">
        <v>44</v>
      </c>
      <c r="B36" s="14"/>
      <c r="C36" s="62"/>
      <c r="D36" s="54" t="s">
        <v>45</v>
      </c>
      <c r="E36" s="46">
        <f>E37</f>
        <v>0</v>
      </c>
      <c r="F36" s="46">
        <f aca="true" t="shared" si="3" ref="F36:G39">F37</f>
        <v>7.2</v>
      </c>
      <c r="G36" s="46">
        <f t="shared" si="3"/>
        <v>1.7</v>
      </c>
      <c r="H36" s="35">
        <f t="shared" si="1"/>
        <v>23.61111111111111</v>
      </c>
    </row>
    <row r="37" spans="1:8" s="24" customFormat="1" ht="57" customHeight="1">
      <c r="A37" s="14"/>
      <c r="B37" s="14" t="s">
        <v>490</v>
      </c>
      <c r="C37" s="14"/>
      <c r="D37" s="37" t="s">
        <v>491</v>
      </c>
      <c r="E37" s="30">
        <f>E38</f>
        <v>0</v>
      </c>
      <c r="F37" s="30">
        <f t="shared" si="3"/>
        <v>7.2</v>
      </c>
      <c r="G37" s="30">
        <f t="shared" si="3"/>
        <v>1.7</v>
      </c>
      <c r="H37" s="31">
        <f>G37/F37*100</f>
        <v>23.61111111111111</v>
      </c>
    </row>
    <row r="38" spans="1:8" s="16" customFormat="1" ht="54">
      <c r="A38" s="36"/>
      <c r="B38" s="36" t="s">
        <v>492</v>
      </c>
      <c r="C38" s="55"/>
      <c r="D38" s="56" t="s">
        <v>493</v>
      </c>
      <c r="E38" s="34">
        <f>E39</f>
        <v>0</v>
      </c>
      <c r="F38" s="34">
        <f t="shared" si="3"/>
        <v>7.2</v>
      </c>
      <c r="G38" s="34">
        <f t="shared" si="3"/>
        <v>1.7</v>
      </c>
      <c r="H38" s="35">
        <f>G38/F38*100</f>
        <v>23.61111111111111</v>
      </c>
    </row>
    <row r="39" spans="1:8" s="15" customFormat="1" ht="67.5" customHeight="1">
      <c r="A39" s="39"/>
      <c r="B39" s="39" t="s">
        <v>687</v>
      </c>
      <c r="C39" s="38"/>
      <c r="D39" s="57" t="s">
        <v>688</v>
      </c>
      <c r="E39" s="49">
        <f>E40</f>
        <v>0</v>
      </c>
      <c r="F39" s="49">
        <f t="shared" si="3"/>
        <v>7.2</v>
      </c>
      <c r="G39" s="49">
        <f t="shared" si="3"/>
        <v>1.7</v>
      </c>
      <c r="H39" s="43">
        <f>G39/F39*100</f>
        <v>23.61111111111111</v>
      </c>
    </row>
    <row r="40" spans="1:8" s="13" customFormat="1" ht="30" customHeight="1">
      <c r="A40" s="14"/>
      <c r="B40" s="39"/>
      <c r="C40" s="44" t="s">
        <v>3</v>
      </c>
      <c r="D40" s="41" t="s">
        <v>126</v>
      </c>
      <c r="E40" s="42">
        <v>0</v>
      </c>
      <c r="F40" s="42">
        <v>7.2</v>
      </c>
      <c r="G40" s="42">
        <v>1.7</v>
      </c>
      <c r="H40" s="43">
        <f>G40/F40*100</f>
        <v>23.61111111111111</v>
      </c>
    </row>
    <row r="41" spans="1:8" s="13" customFormat="1" ht="67.5">
      <c r="A41" s="36" t="s">
        <v>69</v>
      </c>
      <c r="B41" s="14"/>
      <c r="C41" s="58"/>
      <c r="D41" s="54" t="s">
        <v>31</v>
      </c>
      <c r="E41" s="46">
        <f>E42+E51</f>
        <v>33751.2</v>
      </c>
      <c r="F41" s="46">
        <f>F42+F51</f>
        <v>34291.3</v>
      </c>
      <c r="G41" s="46">
        <f>G42+G51</f>
        <v>34238.200000000004</v>
      </c>
      <c r="H41" s="35">
        <f t="shared" si="1"/>
        <v>99.84515022760876</v>
      </c>
    </row>
    <row r="42" spans="1:8" s="13" customFormat="1" ht="40.5" customHeight="1">
      <c r="A42" s="36"/>
      <c r="B42" s="14" t="s">
        <v>438</v>
      </c>
      <c r="C42" s="36"/>
      <c r="D42" s="47" t="s">
        <v>439</v>
      </c>
      <c r="E42" s="59">
        <f>E43</f>
        <v>26355.1</v>
      </c>
      <c r="F42" s="59">
        <f>F43</f>
        <v>26903.4</v>
      </c>
      <c r="G42" s="59">
        <f>G43</f>
        <v>26854.700000000004</v>
      </c>
      <c r="H42" s="31">
        <f t="shared" si="1"/>
        <v>99.8189819874068</v>
      </c>
    </row>
    <row r="43" spans="1:8" s="16" customFormat="1" ht="29.25" customHeight="1">
      <c r="A43" s="36"/>
      <c r="B43" s="36" t="s">
        <v>440</v>
      </c>
      <c r="C43" s="55"/>
      <c r="D43" s="60" t="s">
        <v>441</v>
      </c>
      <c r="E43" s="34">
        <f>E44+E48</f>
        <v>26355.1</v>
      </c>
      <c r="F43" s="34">
        <f>F44+F48</f>
        <v>26903.4</v>
      </c>
      <c r="G43" s="34">
        <f>G44+G48</f>
        <v>26854.700000000004</v>
      </c>
      <c r="H43" s="35">
        <f t="shared" si="1"/>
        <v>99.8189819874068</v>
      </c>
    </row>
    <row r="44" spans="1:8" s="15" customFormat="1" ht="27" customHeight="1">
      <c r="A44" s="39"/>
      <c r="B44" s="39" t="s">
        <v>442</v>
      </c>
      <c r="C44" s="38"/>
      <c r="D44" s="48" t="s">
        <v>420</v>
      </c>
      <c r="E44" s="42">
        <f>E45+E46+E47</f>
        <v>26135</v>
      </c>
      <c r="F44" s="42">
        <f>F45+F46+F47</f>
        <v>26884.4</v>
      </c>
      <c r="G44" s="42">
        <f>G45+G46+G47</f>
        <v>26835.800000000003</v>
      </c>
      <c r="H44" s="43">
        <f t="shared" si="1"/>
        <v>99.81922601955037</v>
      </c>
    </row>
    <row r="45" spans="1:8" s="13" customFormat="1" ht="81" customHeight="1">
      <c r="A45" s="14"/>
      <c r="B45" s="39"/>
      <c r="C45" s="44" t="s">
        <v>2</v>
      </c>
      <c r="D45" s="41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45" s="42">
        <v>23712.1</v>
      </c>
      <c r="F45" s="43">
        <v>23558.7</v>
      </c>
      <c r="G45" s="43">
        <v>23534.7</v>
      </c>
      <c r="H45" s="43">
        <f t="shared" si="1"/>
        <v>99.89812680665742</v>
      </c>
    </row>
    <row r="46" spans="1:8" s="13" customFormat="1" ht="30" customHeight="1">
      <c r="A46" s="39"/>
      <c r="B46" s="39"/>
      <c r="C46" s="44" t="s">
        <v>3</v>
      </c>
      <c r="D46" s="41" t="s">
        <v>126</v>
      </c>
      <c r="E46" s="42">
        <v>2391.9</v>
      </c>
      <c r="F46" s="42">
        <v>3290.3</v>
      </c>
      <c r="G46" s="42">
        <v>3265.7</v>
      </c>
      <c r="H46" s="43">
        <f t="shared" si="1"/>
        <v>99.25234781023006</v>
      </c>
    </row>
    <row r="47" spans="1:8" s="13" customFormat="1" ht="13.5" customHeight="1">
      <c r="A47" s="39"/>
      <c r="B47" s="39"/>
      <c r="C47" s="44" t="s">
        <v>4</v>
      </c>
      <c r="D47" s="41" t="s">
        <v>5</v>
      </c>
      <c r="E47" s="42">
        <v>31</v>
      </c>
      <c r="F47" s="43">
        <v>35.4</v>
      </c>
      <c r="G47" s="43">
        <v>35.4</v>
      </c>
      <c r="H47" s="43">
        <f t="shared" si="1"/>
        <v>100</v>
      </c>
    </row>
    <row r="48" spans="1:8" s="13" customFormat="1" ht="57" customHeight="1">
      <c r="A48" s="39"/>
      <c r="B48" s="39" t="s">
        <v>443</v>
      </c>
      <c r="C48" s="38"/>
      <c r="D48" s="48" t="s">
        <v>121</v>
      </c>
      <c r="E48" s="42">
        <f>E49+E50</f>
        <v>220.1</v>
      </c>
      <c r="F48" s="42">
        <f>F49+F50</f>
        <v>19</v>
      </c>
      <c r="G48" s="42">
        <f>G49+G50</f>
        <v>18.900000000000002</v>
      </c>
      <c r="H48" s="43">
        <f t="shared" si="1"/>
        <v>99.47368421052633</v>
      </c>
    </row>
    <row r="49" spans="1:8" s="13" customFormat="1" ht="81" customHeight="1">
      <c r="A49" s="39"/>
      <c r="B49" s="39"/>
      <c r="C49" s="44" t="s">
        <v>2</v>
      </c>
      <c r="D49" s="41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49" s="42">
        <v>211.7</v>
      </c>
      <c r="F49" s="42">
        <v>18.2</v>
      </c>
      <c r="G49" s="42">
        <v>18.1</v>
      </c>
      <c r="H49" s="43">
        <f t="shared" si="1"/>
        <v>99.45054945054946</v>
      </c>
    </row>
    <row r="50" spans="1:8" s="13" customFormat="1" ht="30" customHeight="1">
      <c r="A50" s="39"/>
      <c r="B50" s="39"/>
      <c r="C50" s="44" t="s">
        <v>3</v>
      </c>
      <c r="D50" s="41" t="s">
        <v>126</v>
      </c>
      <c r="E50" s="42">
        <v>8.4</v>
      </c>
      <c r="F50" s="43">
        <v>0.8</v>
      </c>
      <c r="G50" s="43">
        <v>0.8</v>
      </c>
      <c r="H50" s="43">
        <f>G50/F50*100</f>
        <v>100</v>
      </c>
    </row>
    <row r="51" spans="1:8" s="13" customFormat="1" ht="13.5" customHeight="1">
      <c r="A51" s="14"/>
      <c r="B51" s="14" t="s">
        <v>123</v>
      </c>
      <c r="C51" s="36"/>
      <c r="D51" s="37" t="s">
        <v>124</v>
      </c>
      <c r="E51" s="30">
        <f>E52+E56</f>
        <v>7396.1</v>
      </c>
      <c r="F51" s="30">
        <f>F52+F56</f>
        <v>7387.900000000001</v>
      </c>
      <c r="G51" s="30">
        <f>G52+G56</f>
        <v>7383.5</v>
      </c>
      <c r="H51" s="31">
        <f aca="true" t="shared" si="4" ref="H51:H57">G51/F51*100</f>
        <v>99.94044315705409</v>
      </c>
    </row>
    <row r="52" spans="1:8" s="15" customFormat="1" ht="27" customHeight="1">
      <c r="A52" s="39"/>
      <c r="B52" s="39" t="s">
        <v>541</v>
      </c>
      <c r="C52" s="38"/>
      <c r="D52" s="57" t="s">
        <v>420</v>
      </c>
      <c r="E52" s="49">
        <f>E53+E54+E55</f>
        <v>6029</v>
      </c>
      <c r="F52" s="49">
        <f>F53+F54+F55</f>
        <v>5880.900000000001</v>
      </c>
      <c r="G52" s="49">
        <f>G53+G54+G55</f>
        <v>5876.5</v>
      </c>
      <c r="H52" s="43">
        <f t="shared" si="4"/>
        <v>99.92518151983539</v>
      </c>
    </row>
    <row r="53" spans="1:8" s="13" customFormat="1" ht="81" customHeight="1">
      <c r="A53" s="14"/>
      <c r="B53" s="39"/>
      <c r="C53" s="44" t="s">
        <v>2</v>
      </c>
      <c r="D53" s="41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3" s="42">
        <v>5165.7</v>
      </c>
      <c r="F53" s="43">
        <v>5085.6</v>
      </c>
      <c r="G53" s="43">
        <v>5084.9</v>
      </c>
      <c r="H53" s="43">
        <f t="shared" si="4"/>
        <v>99.98623564574484</v>
      </c>
    </row>
    <row r="54" spans="1:8" s="13" customFormat="1" ht="30" customHeight="1">
      <c r="A54" s="39"/>
      <c r="B54" s="39"/>
      <c r="C54" s="44" t="s">
        <v>3</v>
      </c>
      <c r="D54" s="41" t="s">
        <v>126</v>
      </c>
      <c r="E54" s="42">
        <v>842.1</v>
      </c>
      <c r="F54" s="42">
        <v>774.2</v>
      </c>
      <c r="G54" s="42">
        <v>770.5</v>
      </c>
      <c r="H54" s="43">
        <f t="shared" si="4"/>
        <v>99.52208731593902</v>
      </c>
    </row>
    <row r="55" spans="1:8" s="13" customFormat="1" ht="13.5" customHeight="1">
      <c r="A55" s="39"/>
      <c r="B55" s="39"/>
      <c r="C55" s="44" t="s">
        <v>4</v>
      </c>
      <c r="D55" s="41" t="s">
        <v>5</v>
      </c>
      <c r="E55" s="42">
        <v>21.2</v>
      </c>
      <c r="F55" s="43">
        <v>21.1</v>
      </c>
      <c r="G55" s="43">
        <v>21.1</v>
      </c>
      <c r="H55" s="43">
        <f t="shared" si="4"/>
        <v>100</v>
      </c>
    </row>
    <row r="56" spans="1:8" s="13" customFormat="1" ht="45" customHeight="1">
      <c r="A56" s="39"/>
      <c r="B56" s="39" t="s">
        <v>545</v>
      </c>
      <c r="C56" s="39"/>
      <c r="D56" s="61" t="s">
        <v>25</v>
      </c>
      <c r="E56" s="42">
        <f>E57</f>
        <v>1367.1</v>
      </c>
      <c r="F56" s="42">
        <f>F57</f>
        <v>1507</v>
      </c>
      <c r="G56" s="42">
        <f>G57</f>
        <v>1507</v>
      </c>
      <c r="H56" s="43">
        <f t="shared" si="4"/>
        <v>100</v>
      </c>
    </row>
    <row r="57" spans="1:8" s="13" customFormat="1" ht="81" customHeight="1">
      <c r="A57" s="39"/>
      <c r="B57" s="39"/>
      <c r="C57" s="44" t="s">
        <v>2</v>
      </c>
      <c r="D57" s="41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7" s="42">
        <v>1367.1</v>
      </c>
      <c r="F57" s="43">
        <v>1507</v>
      </c>
      <c r="G57" s="43">
        <v>1507</v>
      </c>
      <c r="H57" s="43">
        <f t="shared" si="4"/>
        <v>100</v>
      </c>
    </row>
    <row r="58" spans="1:8" s="15" customFormat="1" ht="32.25" customHeight="1">
      <c r="A58" s="36" t="s">
        <v>111</v>
      </c>
      <c r="B58" s="14"/>
      <c r="C58" s="58"/>
      <c r="D58" s="54" t="s">
        <v>112</v>
      </c>
      <c r="E58" s="35">
        <f>E59</f>
        <v>17661.1</v>
      </c>
      <c r="F58" s="35">
        <f aca="true" t="shared" si="5" ref="F58:G60">F59</f>
        <v>10331.9</v>
      </c>
      <c r="G58" s="35">
        <f t="shared" si="5"/>
        <v>10331.9</v>
      </c>
      <c r="H58" s="35">
        <f t="shared" si="1"/>
        <v>100</v>
      </c>
    </row>
    <row r="59" spans="1:8" s="13" customFormat="1" ht="13.5" customHeight="1">
      <c r="A59" s="36"/>
      <c r="B59" s="14" t="s">
        <v>123</v>
      </c>
      <c r="C59" s="36"/>
      <c r="D59" s="47" t="s">
        <v>124</v>
      </c>
      <c r="E59" s="59">
        <f>E60</f>
        <v>17661.1</v>
      </c>
      <c r="F59" s="59">
        <f t="shared" si="5"/>
        <v>10331.9</v>
      </c>
      <c r="G59" s="59">
        <f t="shared" si="5"/>
        <v>10331.9</v>
      </c>
      <c r="H59" s="31">
        <f aca="true" t="shared" si="6" ref="H59:H66">G59/F59*100</f>
        <v>100</v>
      </c>
    </row>
    <row r="60" spans="1:8" s="15" customFormat="1" ht="46.5" customHeight="1">
      <c r="A60" s="39"/>
      <c r="B60" s="39" t="s">
        <v>665</v>
      </c>
      <c r="C60" s="38"/>
      <c r="D60" s="48" t="s">
        <v>394</v>
      </c>
      <c r="E60" s="42">
        <f>E61</f>
        <v>17661.1</v>
      </c>
      <c r="F60" s="42">
        <f t="shared" si="5"/>
        <v>10331.9</v>
      </c>
      <c r="G60" s="42">
        <f t="shared" si="5"/>
        <v>10331.9</v>
      </c>
      <c r="H60" s="43">
        <f t="shared" si="6"/>
        <v>100</v>
      </c>
    </row>
    <row r="61" spans="1:8" s="13" customFormat="1" ht="30" customHeight="1">
      <c r="A61" s="39"/>
      <c r="B61" s="39"/>
      <c r="C61" s="44" t="s">
        <v>3</v>
      </c>
      <c r="D61" s="41" t="s">
        <v>126</v>
      </c>
      <c r="E61" s="42">
        <v>17661.1</v>
      </c>
      <c r="F61" s="42">
        <v>10331.9</v>
      </c>
      <c r="G61" s="42">
        <v>10331.9</v>
      </c>
      <c r="H61" s="43">
        <f t="shared" si="6"/>
        <v>100</v>
      </c>
    </row>
    <row r="62" spans="1:8" s="13" customFormat="1" ht="17.25" customHeight="1">
      <c r="A62" s="36" t="s">
        <v>38</v>
      </c>
      <c r="B62" s="14"/>
      <c r="C62" s="62"/>
      <c r="D62" s="54" t="s">
        <v>70</v>
      </c>
      <c r="E62" s="46">
        <f>E63</f>
        <v>18147.7</v>
      </c>
      <c r="F62" s="46">
        <f aca="true" t="shared" si="7" ref="F62:G65">F63</f>
        <v>19251.7</v>
      </c>
      <c r="G62" s="46">
        <f t="shared" si="7"/>
        <v>0</v>
      </c>
      <c r="H62" s="35">
        <f t="shared" si="6"/>
        <v>0</v>
      </c>
    </row>
    <row r="63" spans="1:8" s="13" customFormat="1" ht="45" customHeight="1">
      <c r="A63" s="36"/>
      <c r="B63" s="14" t="s">
        <v>438</v>
      </c>
      <c r="C63" s="36"/>
      <c r="D63" s="47" t="s">
        <v>439</v>
      </c>
      <c r="E63" s="59">
        <f>E64</f>
        <v>18147.7</v>
      </c>
      <c r="F63" s="59">
        <f t="shared" si="7"/>
        <v>19251.7</v>
      </c>
      <c r="G63" s="59">
        <f t="shared" si="7"/>
        <v>0</v>
      </c>
      <c r="H63" s="31">
        <f t="shared" si="6"/>
        <v>0</v>
      </c>
    </row>
    <row r="64" spans="1:8" s="16" customFormat="1" ht="40.5">
      <c r="A64" s="36"/>
      <c r="B64" s="36" t="s">
        <v>444</v>
      </c>
      <c r="C64" s="55"/>
      <c r="D64" s="60" t="s">
        <v>445</v>
      </c>
      <c r="E64" s="46">
        <f>E65</f>
        <v>18147.7</v>
      </c>
      <c r="F64" s="46">
        <f t="shared" si="7"/>
        <v>19251.7</v>
      </c>
      <c r="G64" s="46">
        <f t="shared" si="7"/>
        <v>0</v>
      </c>
      <c r="H64" s="35">
        <f t="shared" si="6"/>
        <v>0</v>
      </c>
    </row>
    <row r="65" spans="1:8" s="13" customFormat="1" ht="30" customHeight="1">
      <c r="A65" s="36"/>
      <c r="B65" s="39" t="s">
        <v>446</v>
      </c>
      <c r="C65" s="63"/>
      <c r="D65" s="64" t="s">
        <v>32</v>
      </c>
      <c r="E65" s="42">
        <f>E66</f>
        <v>18147.7</v>
      </c>
      <c r="F65" s="42">
        <f t="shared" si="7"/>
        <v>19251.7</v>
      </c>
      <c r="G65" s="42">
        <f t="shared" si="7"/>
        <v>0</v>
      </c>
      <c r="H65" s="43">
        <f t="shared" si="6"/>
        <v>0</v>
      </c>
    </row>
    <row r="66" spans="1:8" s="13" customFormat="1" ht="13.5" customHeight="1">
      <c r="A66" s="36"/>
      <c r="B66" s="39"/>
      <c r="C66" s="44" t="s">
        <v>4</v>
      </c>
      <c r="D66" s="41" t="s">
        <v>5</v>
      </c>
      <c r="E66" s="49">
        <v>18147.7</v>
      </c>
      <c r="F66" s="43">
        <v>19251.7</v>
      </c>
      <c r="G66" s="43">
        <v>0</v>
      </c>
      <c r="H66" s="43">
        <f t="shared" si="6"/>
        <v>0</v>
      </c>
    </row>
    <row r="67" spans="1:8" s="13" customFormat="1" ht="17.25" customHeight="1">
      <c r="A67" s="36" t="s">
        <v>42</v>
      </c>
      <c r="B67" s="65"/>
      <c r="C67" s="66"/>
      <c r="D67" s="67" t="s">
        <v>71</v>
      </c>
      <c r="E67" s="34">
        <f>E96+E135+E102+E169+E83+E75+E68+E79</f>
        <v>200433</v>
      </c>
      <c r="F67" s="34">
        <f>F96+F135+F102+F169+F83+F75+F68+F79</f>
        <v>268400.8</v>
      </c>
      <c r="G67" s="34">
        <f>G96+G135+G102+G169+G83+G75+G68+G79</f>
        <v>250177</v>
      </c>
      <c r="H67" s="35">
        <f aca="true" t="shared" si="8" ref="H67:H101">G67/F67*100</f>
        <v>93.21022888158306</v>
      </c>
    </row>
    <row r="68" spans="1:8" s="13" customFormat="1" ht="45" customHeight="1">
      <c r="A68" s="36"/>
      <c r="B68" s="65" t="s">
        <v>202</v>
      </c>
      <c r="C68" s="68"/>
      <c r="D68" s="69" t="s">
        <v>203</v>
      </c>
      <c r="E68" s="59">
        <f>E69+E72</f>
        <v>0</v>
      </c>
      <c r="F68" s="59">
        <f>F69+F72</f>
        <v>6746.8</v>
      </c>
      <c r="G68" s="59">
        <f>G69+G72</f>
        <v>6746.8</v>
      </c>
      <c r="H68" s="31">
        <f aca="true" t="shared" si="9" ref="H68:H74">G68/F68*100</f>
        <v>100</v>
      </c>
    </row>
    <row r="69" spans="1:8" s="16" customFormat="1" ht="30" customHeight="1">
      <c r="A69" s="36"/>
      <c r="B69" s="68" t="s">
        <v>204</v>
      </c>
      <c r="C69" s="70"/>
      <c r="D69" s="71" t="s">
        <v>205</v>
      </c>
      <c r="E69" s="46">
        <f aca="true" t="shared" si="10" ref="E69:G73">E70</f>
        <v>0</v>
      </c>
      <c r="F69" s="46">
        <f t="shared" si="10"/>
        <v>6673.1</v>
      </c>
      <c r="G69" s="46">
        <f t="shared" si="10"/>
        <v>6673.1</v>
      </c>
      <c r="H69" s="35">
        <f t="shared" si="9"/>
        <v>100</v>
      </c>
    </row>
    <row r="70" spans="1:8" s="13" customFormat="1" ht="76.5">
      <c r="A70" s="36"/>
      <c r="B70" s="72" t="s">
        <v>582</v>
      </c>
      <c r="C70" s="73"/>
      <c r="D70" s="74" t="s">
        <v>130</v>
      </c>
      <c r="E70" s="42">
        <f t="shared" si="10"/>
        <v>0</v>
      </c>
      <c r="F70" s="42">
        <f t="shared" si="10"/>
        <v>6673.1</v>
      </c>
      <c r="G70" s="42">
        <f t="shared" si="10"/>
        <v>6673.1</v>
      </c>
      <c r="H70" s="43">
        <f t="shared" si="9"/>
        <v>100</v>
      </c>
    </row>
    <row r="71" spans="1:8" s="13" customFormat="1" ht="13.5" customHeight="1">
      <c r="A71" s="36"/>
      <c r="B71" s="72"/>
      <c r="C71" s="75" t="s">
        <v>4</v>
      </c>
      <c r="D71" s="74" t="s">
        <v>5</v>
      </c>
      <c r="E71" s="42">
        <v>0</v>
      </c>
      <c r="F71" s="43">
        <v>6673.1</v>
      </c>
      <c r="G71" s="43">
        <v>6673.1</v>
      </c>
      <c r="H71" s="43">
        <f t="shared" si="9"/>
        <v>100</v>
      </c>
    </row>
    <row r="72" spans="1:8" s="16" customFormat="1" ht="40.5">
      <c r="A72" s="36"/>
      <c r="B72" s="68" t="s">
        <v>219</v>
      </c>
      <c r="C72" s="70"/>
      <c r="D72" s="71" t="s">
        <v>424</v>
      </c>
      <c r="E72" s="46">
        <f t="shared" si="10"/>
        <v>0</v>
      </c>
      <c r="F72" s="46">
        <f t="shared" si="10"/>
        <v>73.7</v>
      </c>
      <c r="G72" s="46">
        <f t="shared" si="10"/>
        <v>73.7</v>
      </c>
      <c r="H72" s="35">
        <f t="shared" si="9"/>
        <v>100</v>
      </c>
    </row>
    <row r="73" spans="1:8" s="13" customFormat="1" ht="76.5">
      <c r="A73" s="36"/>
      <c r="B73" s="72" t="s">
        <v>637</v>
      </c>
      <c r="C73" s="73"/>
      <c r="D73" s="74" t="s">
        <v>130</v>
      </c>
      <c r="E73" s="42">
        <f t="shared" si="10"/>
        <v>0</v>
      </c>
      <c r="F73" s="42">
        <f t="shared" si="10"/>
        <v>73.7</v>
      </c>
      <c r="G73" s="42">
        <f t="shared" si="10"/>
        <v>73.7</v>
      </c>
      <c r="H73" s="43">
        <f t="shared" si="9"/>
        <v>100</v>
      </c>
    </row>
    <row r="74" spans="1:8" s="13" customFormat="1" ht="13.5" customHeight="1">
      <c r="A74" s="36"/>
      <c r="B74" s="72"/>
      <c r="C74" s="75" t="s">
        <v>4</v>
      </c>
      <c r="D74" s="74" t="s">
        <v>5</v>
      </c>
      <c r="E74" s="42">
        <v>0</v>
      </c>
      <c r="F74" s="43">
        <v>73.7</v>
      </c>
      <c r="G74" s="43">
        <v>73.7</v>
      </c>
      <c r="H74" s="43">
        <f t="shared" si="9"/>
        <v>100</v>
      </c>
    </row>
    <row r="75" spans="1:8" s="13" customFormat="1" ht="25.5">
      <c r="A75" s="36"/>
      <c r="B75" s="65" t="s">
        <v>234</v>
      </c>
      <c r="C75" s="68"/>
      <c r="D75" s="69" t="s">
        <v>235</v>
      </c>
      <c r="E75" s="59">
        <f aca="true" t="shared" si="11" ref="E75:G81">E76</f>
        <v>0</v>
      </c>
      <c r="F75" s="59">
        <f t="shared" si="11"/>
        <v>11.1</v>
      </c>
      <c r="G75" s="59">
        <f t="shared" si="11"/>
        <v>11.1</v>
      </c>
      <c r="H75" s="31">
        <f t="shared" si="8"/>
        <v>100</v>
      </c>
    </row>
    <row r="76" spans="1:8" s="16" customFormat="1" ht="40.5">
      <c r="A76" s="36"/>
      <c r="B76" s="68" t="s">
        <v>417</v>
      </c>
      <c r="C76" s="70"/>
      <c r="D76" s="71" t="s">
        <v>418</v>
      </c>
      <c r="E76" s="46">
        <f t="shared" si="11"/>
        <v>0</v>
      </c>
      <c r="F76" s="46">
        <f t="shared" si="11"/>
        <v>11.1</v>
      </c>
      <c r="G76" s="46">
        <f t="shared" si="11"/>
        <v>11.1</v>
      </c>
      <c r="H76" s="35">
        <f t="shared" si="8"/>
        <v>100</v>
      </c>
    </row>
    <row r="77" spans="1:8" s="13" customFormat="1" ht="76.5">
      <c r="A77" s="36"/>
      <c r="B77" s="72" t="s">
        <v>556</v>
      </c>
      <c r="C77" s="73"/>
      <c r="D77" s="74" t="s">
        <v>130</v>
      </c>
      <c r="E77" s="42">
        <f t="shared" si="11"/>
        <v>0</v>
      </c>
      <c r="F77" s="42">
        <f t="shared" si="11"/>
        <v>11.1</v>
      </c>
      <c r="G77" s="42">
        <f t="shared" si="11"/>
        <v>11.1</v>
      </c>
      <c r="H77" s="43">
        <f t="shared" si="8"/>
        <v>100</v>
      </c>
    </row>
    <row r="78" spans="1:8" s="13" customFormat="1" ht="13.5" customHeight="1">
      <c r="A78" s="36"/>
      <c r="B78" s="72"/>
      <c r="C78" s="75" t="s">
        <v>4</v>
      </c>
      <c r="D78" s="74" t="s">
        <v>5</v>
      </c>
      <c r="E78" s="42">
        <v>0</v>
      </c>
      <c r="F78" s="43">
        <v>11.1</v>
      </c>
      <c r="G78" s="43">
        <v>11.1</v>
      </c>
      <c r="H78" s="43">
        <f t="shared" si="8"/>
        <v>100</v>
      </c>
    </row>
    <row r="79" spans="1:8" s="13" customFormat="1" ht="45" customHeight="1">
      <c r="A79" s="36"/>
      <c r="B79" s="65" t="s">
        <v>247</v>
      </c>
      <c r="C79" s="68"/>
      <c r="D79" s="69" t="s">
        <v>248</v>
      </c>
      <c r="E79" s="59">
        <f t="shared" si="11"/>
        <v>0</v>
      </c>
      <c r="F79" s="59">
        <f t="shared" si="11"/>
        <v>80.3</v>
      </c>
      <c r="G79" s="59">
        <f t="shared" si="11"/>
        <v>80.3</v>
      </c>
      <c r="H79" s="31">
        <f>G79/F79*100</f>
        <v>100</v>
      </c>
    </row>
    <row r="80" spans="1:8" s="16" customFormat="1" ht="27">
      <c r="A80" s="36"/>
      <c r="B80" s="68" t="s">
        <v>338</v>
      </c>
      <c r="C80" s="70"/>
      <c r="D80" s="71" t="s">
        <v>339</v>
      </c>
      <c r="E80" s="46">
        <f t="shared" si="11"/>
        <v>0</v>
      </c>
      <c r="F80" s="46">
        <f t="shared" si="11"/>
        <v>80.3</v>
      </c>
      <c r="G80" s="46">
        <f t="shared" si="11"/>
        <v>80.3</v>
      </c>
      <c r="H80" s="35">
        <f>G80/F80*100</f>
        <v>100</v>
      </c>
    </row>
    <row r="81" spans="1:8" s="13" customFormat="1" ht="76.5">
      <c r="A81" s="36"/>
      <c r="B81" s="72" t="s">
        <v>638</v>
      </c>
      <c r="C81" s="73"/>
      <c r="D81" s="74" t="s">
        <v>130</v>
      </c>
      <c r="E81" s="42">
        <f t="shared" si="11"/>
        <v>0</v>
      </c>
      <c r="F81" s="42">
        <f t="shared" si="11"/>
        <v>80.3</v>
      </c>
      <c r="G81" s="42">
        <f t="shared" si="11"/>
        <v>80.3</v>
      </c>
      <c r="H81" s="43">
        <f>G81/F81*100</f>
        <v>100</v>
      </c>
    </row>
    <row r="82" spans="1:8" s="13" customFormat="1" ht="13.5" customHeight="1">
      <c r="A82" s="36"/>
      <c r="B82" s="72"/>
      <c r="C82" s="75" t="s">
        <v>4</v>
      </c>
      <c r="D82" s="74" t="s">
        <v>5</v>
      </c>
      <c r="E82" s="42">
        <v>0</v>
      </c>
      <c r="F82" s="43">
        <v>80.3</v>
      </c>
      <c r="G82" s="43">
        <v>80.3</v>
      </c>
      <c r="H82" s="43">
        <f>G82/F82*100</f>
        <v>100</v>
      </c>
    </row>
    <row r="83" spans="1:8" s="13" customFormat="1" ht="38.25">
      <c r="A83" s="36"/>
      <c r="B83" s="65" t="s">
        <v>138</v>
      </c>
      <c r="C83" s="68"/>
      <c r="D83" s="69" t="s">
        <v>139</v>
      </c>
      <c r="E83" s="59">
        <f>E84+E90+E93+E87</f>
        <v>0</v>
      </c>
      <c r="F83" s="59">
        <f>F84+F90+F93+F87</f>
        <v>7050.200000000001</v>
      </c>
      <c r="G83" s="59">
        <f>G84+G90+G93+G87</f>
        <v>7050.200000000001</v>
      </c>
      <c r="H83" s="31">
        <f t="shared" si="8"/>
        <v>100</v>
      </c>
    </row>
    <row r="84" spans="1:8" s="16" customFormat="1" ht="27">
      <c r="A84" s="36"/>
      <c r="B84" s="68" t="s">
        <v>179</v>
      </c>
      <c r="C84" s="70"/>
      <c r="D84" s="71" t="s">
        <v>180</v>
      </c>
      <c r="E84" s="46">
        <f aca="true" t="shared" si="12" ref="E84:G94">E85</f>
        <v>0</v>
      </c>
      <c r="F84" s="46">
        <f t="shared" si="12"/>
        <v>2592.6</v>
      </c>
      <c r="G84" s="46">
        <f t="shared" si="12"/>
        <v>2592.6</v>
      </c>
      <c r="H84" s="35">
        <f t="shared" si="8"/>
        <v>100</v>
      </c>
    </row>
    <row r="85" spans="1:8" s="13" customFormat="1" ht="76.5">
      <c r="A85" s="36"/>
      <c r="B85" s="72" t="s">
        <v>546</v>
      </c>
      <c r="C85" s="73"/>
      <c r="D85" s="74" t="s">
        <v>130</v>
      </c>
      <c r="E85" s="42">
        <f t="shared" si="12"/>
        <v>0</v>
      </c>
      <c r="F85" s="42">
        <f t="shared" si="12"/>
        <v>2592.6</v>
      </c>
      <c r="G85" s="42">
        <f t="shared" si="12"/>
        <v>2592.6</v>
      </c>
      <c r="H85" s="43">
        <f t="shared" si="8"/>
        <v>100</v>
      </c>
    </row>
    <row r="86" spans="1:8" s="13" customFormat="1" ht="13.5" customHeight="1">
      <c r="A86" s="36"/>
      <c r="B86" s="72"/>
      <c r="C86" s="75" t="s">
        <v>4</v>
      </c>
      <c r="D86" s="74" t="s">
        <v>5</v>
      </c>
      <c r="E86" s="42">
        <v>0</v>
      </c>
      <c r="F86" s="43">
        <v>2592.6</v>
      </c>
      <c r="G86" s="43">
        <v>2592.6</v>
      </c>
      <c r="H86" s="43">
        <f t="shared" si="8"/>
        <v>100</v>
      </c>
    </row>
    <row r="87" spans="1:8" s="16" customFormat="1" ht="40.5">
      <c r="A87" s="36"/>
      <c r="B87" s="68" t="s">
        <v>140</v>
      </c>
      <c r="C87" s="70"/>
      <c r="D87" s="71" t="s">
        <v>141</v>
      </c>
      <c r="E87" s="46">
        <f t="shared" si="12"/>
        <v>0</v>
      </c>
      <c r="F87" s="46">
        <f t="shared" si="12"/>
        <v>4424.6</v>
      </c>
      <c r="G87" s="46">
        <f t="shared" si="12"/>
        <v>4424.6</v>
      </c>
      <c r="H87" s="35">
        <f>G87/F87*100</f>
        <v>100</v>
      </c>
    </row>
    <row r="88" spans="1:8" s="13" customFormat="1" ht="76.5">
      <c r="A88" s="36"/>
      <c r="B88" s="72" t="s">
        <v>659</v>
      </c>
      <c r="C88" s="73"/>
      <c r="D88" s="74" t="s">
        <v>130</v>
      </c>
      <c r="E88" s="42">
        <f t="shared" si="12"/>
        <v>0</v>
      </c>
      <c r="F88" s="42">
        <f t="shared" si="12"/>
        <v>4424.6</v>
      </c>
      <c r="G88" s="42">
        <f t="shared" si="12"/>
        <v>4424.6</v>
      </c>
      <c r="H88" s="43">
        <f>G88/F88*100</f>
        <v>100</v>
      </c>
    </row>
    <row r="89" spans="1:8" s="13" customFormat="1" ht="13.5" customHeight="1">
      <c r="A89" s="36"/>
      <c r="B89" s="72"/>
      <c r="C89" s="75" t="s">
        <v>4</v>
      </c>
      <c r="D89" s="74" t="s">
        <v>5</v>
      </c>
      <c r="E89" s="42">
        <v>0</v>
      </c>
      <c r="F89" s="43">
        <v>4424.6</v>
      </c>
      <c r="G89" s="43">
        <v>4424.6</v>
      </c>
      <c r="H89" s="43">
        <f>G89/F89*100</f>
        <v>100</v>
      </c>
    </row>
    <row r="90" spans="1:8" s="16" customFormat="1" ht="40.5">
      <c r="A90" s="36"/>
      <c r="B90" s="68" t="s">
        <v>195</v>
      </c>
      <c r="C90" s="70"/>
      <c r="D90" s="71" t="s">
        <v>196</v>
      </c>
      <c r="E90" s="46">
        <f t="shared" si="12"/>
        <v>0</v>
      </c>
      <c r="F90" s="46">
        <f t="shared" si="12"/>
        <v>13</v>
      </c>
      <c r="G90" s="46">
        <f t="shared" si="12"/>
        <v>13</v>
      </c>
      <c r="H90" s="35">
        <f t="shared" si="8"/>
        <v>100</v>
      </c>
    </row>
    <row r="91" spans="1:8" s="13" customFormat="1" ht="76.5">
      <c r="A91" s="36"/>
      <c r="B91" s="72" t="s">
        <v>606</v>
      </c>
      <c r="C91" s="73"/>
      <c r="D91" s="74" t="s">
        <v>130</v>
      </c>
      <c r="E91" s="42">
        <f t="shared" si="12"/>
        <v>0</v>
      </c>
      <c r="F91" s="42">
        <f t="shared" si="12"/>
        <v>13</v>
      </c>
      <c r="G91" s="42">
        <f t="shared" si="12"/>
        <v>13</v>
      </c>
      <c r="H91" s="43">
        <f t="shared" si="8"/>
        <v>100</v>
      </c>
    </row>
    <row r="92" spans="1:8" s="13" customFormat="1" ht="13.5" customHeight="1">
      <c r="A92" s="36"/>
      <c r="B92" s="72"/>
      <c r="C92" s="75" t="s">
        <v>4</v>
      </c>
      <c r="D92" s="74" t="s">
        <v>5</v>
      </c>
      <c r="E92" s="42">
        <v>0</v>
      </c>
      <c r="F92" s="43">
        <v>13</v>
      </c>
      <c r="G92" s="43">
        <v>13</v>
      </c>
      <c r="H92" s="43">
        <f t="shared" si="8"/>
        <v>100</v>
      </c>
    </row>
    <row r="93" spans="1:8" s="16" customFormat="1" ht="27">
      <c r="A93" s="36"/>
      <c r="B93" s="68" t="s">
        <v>552</v>
      </c>
      <c r="C93" s="70"/>
      <c r="D93" s="71" t="s">
        <v>441</v>
      </c>
      <c r="E93" s="46">
        <f t="shared" si="12"/>
        <v>0</v>
      </c>
      <c r="F93" s="46">
        <f t="shared" si="12"/>
        <v>20</v>
      </c>
      <c r="G93" s="46">
        <f t="shared" si="12"/>
        <v>20</v>
      </c>
      <c r="H93" s="35">
        <f t="shared" si="8"/>
        <v>100</v>
      </c>
    </row>
    <row r="94" spans="1:8" s="13" customFormat="1" ht="76.5">
      <c r="A94" s="36"/>
      <c r="B94" s="72" t="s">
        <v>613</v>
      </c>
      <c r="C94" s="73"/>
      <c r="D94" s="74" t="s">
        <v>130</v>
      </c>
      <c r="E94" s="42">
        <f t="shared" si="12"/>
        <v>0</v>
      </c>
      <c r="F94" s="42">
        <f t="shared" si="12"/>
        <v>20</v>
      </c>
      <c r="G94" s="42">
        <f t="shared" si="12"/>
        <v>20</v>
      </c>
      <c r="H94" s="43">
        <f t="shared" si="8"/>
        <v>100</v>
      </c>
    </row>
    <row r="95" spans="1:8" s="13" customFormat="1" ht="13.5" customHeight="1">
      <c r="A95" s="36"/>
      <c r="B95" s="72"/>
      <c r="C95" s="75" t="s">
        <v>4</v>
      </c>
      <c r="D95" s="74" t="s">
        <v>5</v>
      </c>
      <c r="E95" s="42">
        <v>0</v>
      </c>
      <c r="F95" s="43">
        <v>20</v>
      </c>
      <c r="G95" s="43">
        <v>20</v>
      </c>
      <c r="H95" s="43">
        <f t="shared" si="8"/>
        <v>100</v>
      </c>
    </row>
    <row r="96" spans="1:8" s="13" customFormat="1" ht="38.25">
      <c r="A96" s="36"/>
      <c r="B96" s="65" t="s">
        <v>438</v>
      </c>
      <c r="C96" s="68"/>
      <c r="D96" s="69" t="s">
        <v>439</v>
      </c>
      <c r="E96" s="59">
        <f aca="true" t="shared" si="13" ref="E96:G97">E97</f>
        <v>50347.1</v>
      </c>
      <c r="F96" s="59">
        <f t="shared" si="13"/>
        <v>46940.50000000001</v>
      </c>
      <c r="G96" s="59">
        <f t="shared" si="13"/>
        <v>46930.6</v>
      </c>
      <c r="H96" s="31">
        <f t="shared" si="8"/>
        <v>99.97890947049987</v>
      </c>
    </row>
    <row r="97" spans="1:8" s="16" customFormat="1" ht="40.5">
      <c r="A97" s="36"/>
      <c r="B97" s="68" t="s">
        <v>444</v>
      </c>
      <c r="C97" s="70"/>
      <c r="D97" s="71" t="s">
        <v>445</v>
      </c>
      <c r="E97" s="46">
        <f t="shared" si="13"/>
        <v>50347.1</v>
      </c>
      <c r="F97" s="46">
        <f t="shared" si="13"/>
        <v>46940.50000000001</v>
      </c>
      <c r="G97" s="46">
        <f t="shared" si="13"/>
        <v>46930.6</v>
      </c>
      <c r="H97" s="35">
        <f t="shared" si="8"/>
        <v>99.97890947049987</v>
      </c>
    </row>
    <row r="98" spans="1:8" s="13" customFormat="1" ht="25.5">
      <c r="A98" s="36"/>
      <c r="B98" s="72" t="s">
        <v>447</v>
      </c>
      <c r="C98" s="73"/>
      <c r="D98" s="74" t="s">
        <v>131</v>
      </c>
      <c r="E98" s="42">
        <f>E99+E100+E101</f>
        <v>50347.1</v>
      </c>
      <c r="F98" s="42">
        <f>F99+F100+F101</f>
        <v>46940.50000000001</v>
      </c>
      <c r="G98" s="42">
        <f>G99+G100+G101</f>
        <v>46930.6</v>
      </c>
      <c r="H98" s="43">
        <f t="shared" si="8"/>
        <v>99.97890947049987</v>
      </c>
    </row>
    <row r="99" spans="1:8" s="13" customFormat="1" ht="81" customHeight="1">
      <c r="A99" s="36"/>
      <c r="B99" s="72"/>
      <c r="C99" s="75" t="s">
        <v>2</v>
      </c>
      <c r="D99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99" s="42">
        <v>44449.5</v>
      </c>
      <c r="F99" s="43">
        <v>44345.3</v>
      </c>
      <c r="G99" s="43">
        <v>44343.7</v>
      </c>
      <c r="H99" s="43">
        <f t="shared" si="8"/>
        <v>99.99639195134546</v>
      </c>
    </row>
    <row r="100" spans="1:8" s="13" customFormat="1" ht="30" customHeight="1">
      <c r="A100" s="36"/>
      <c r="B100" s="72"/>
      <c r="C100" s="75" t="s">
        <v>3</v>
      </c>
      <c r="D100" s="74" t="s">
        <v>126</v>
      </c>
      <c r="E100" s="42">
        <v>2446</v>
      </c>
      <c r="F100" s="42">
        <v>2593.8</v>
      </c>
      <c r="G100" s="42">
        <v>2585.5</v>
      </c>
      <c r="H100" s="43">
        <f t="shared" si="8"/>
        <v>99.68000616855578</v>
      </c>
    </row>
    <row r="101" spans="1:8" s="13" customFormat="1" ht="13.5" customHeight="1">
      <c r="A101" s="36"/>
      <c r="B101" s="72"/>
      <c r="C101" s="75" t="s">
        <v>4</v>
      </c>
      <c r="D101" s="74" t="s">
        <v>5</v>
      </c>
      <c r="E101" s="42">
        <v>3451.6</v>
      </c>
      <c r="F101" s="43">
        <v>1.4</v>
      </c>
      <c r="G101" s="43">
        <v>1.4</v>
      </c>
      <c r="H101" s="43">
        <f t="shared" si="8"/>
        <v>100</v>
      </c>
    </row>
    <row r="102" spans="1:8" s="24" customFormat="1" ht="57" customHeight="1">
      <c r="A102" s="14"/>
      <c r="B102" s="65" t="s">
        <v>490</v>
      </c>
      <c r="C102" s="65"/>
      <c r="D102" s="69" t="s">
        <v>491</v>
      </c>
      <c r="E102" s="59">
        <f>E103+E122</f>
        <v>38643.1</v>
      </c>
      <c r="F102" s="59">
        <f>F103+F122</f>
        <v>50362.1</v>
      </c>
      <c r="G102" s="59">
        <f>G103+G122</f>
        <v>49449</v>
      </c>
      <c r="H102" s="31">
        <f aca="true" t="shared" si="14" ref="H102:H134">G102/F102*100</f>
        <v>98.18693025112138</v>
      </c>
    </row>
    <row r="103" spans="1:8" s="16" customFormat="1" ht="27" customHeight="1">
      <c r="A103" s="36"/>
      <c r="B103" s="68" t="s">
        <v>495</v>
      </c>
      <c r="C103" s="70"/>
      <c r="D103" s="71" t="s">
        <v>496</v>
      </c>
      <c r="E103" s="46">
        <f>E104+E106+E108+E110+E114+E118+E112</f>
        <v>18076.8</v>
      </c>
      <c r="F103" s="46">
        <f>F104+F106+F108+F110+F114+F118+F112</f>
        <v>16335.599999999999</v>
      </c>
      <c r="G103" s="46">
        <f>G104+G106+G108+G110+G114+G118+G112</f>
        <v>15523</v>
      </c>
      <c r="H103" s="35">
        <f t="shared" si="14"/>
        <v>95.0255882857073</v>
      </c>
    </row>
    <row r="104" spans="1:8" s="13" customFormat="1" ht="67.5" customHeight="1">
      <c r="A104" s="14"/>
      <c r="B104" s="72" t="s">
        <v>497</v>
      </c>
      <c r="C104" s="76"/>
      <c r="D104" s="77" t="s">
        <v>498</v>
      </c>
      <c r="E104" s="42">
        <f>E105</f>
        <v>2331.7</v>
      </c>
      <c r="F104" s="42">
        <f>F105</f>
        <v>2342.7</v>
      </c>
      <c r="G104" s="42">
        <f>G105</f>
        <v>2338.9</v>
      </c>
      <c r="H104" s="43">
        <f t="shared" si="14"/>
        <v>99.83779399837796</v>
      </c>
    </row>
    <row r="105" spans="1:8" s="13" customFormat="1" ht="42" customHeight="1">
      <c r="A105" s="14"/>
      <c r="B105" s="72"/>
      <c r="C105" s="78" t="s">
        <v>8</v>
      </c>
      <c r="D105" s="79" t="s">
        <v>9</v>
      </c>
      <c r="E105" s="42">
        <v>2331.7</v>
      </c>
      <c r="F105" s="43">
        <v>2342.7</v>
      </c>
      <c r="G105" s="43">
        <v>2338.9</v>
      </c>
      <c r="H105" s="43">
        <f t="shared" si="14"/>
        <v>99.83779399837796</v>
      </c>
    </row>
    <row r="106" spans="1:8" s="13" customFormat="1" ht="27" customHeight="1">
      <c r="A106" s="80"/>
      <c r="B106" s="72" t="s">
        <v>499</v>
      </c>
      <c r="C106" s="72"/>
      <c r="D106" s="81" t="s">
        <v>128</v>
      </c>
      <c r="E106" s="42">
        <f>E107</f>
        <v>160</v>
      </c>
      <c r="F106" s="42">
        <f>F107</f>
        <v>130</v>
      </c>
      <c r="G106" s="42">
        <f>G107</f>
        <v>95.1</v>
      </c>
      <c r="H106" s="43">
        <f t="shared" si="14"/>
        <v>73.15384615384615</v>
      </c>
    </row>
    <row r="107" spans="1:8" s="13" customFormat="1" ht="30" customHeight="1">
      <c r="A107" s="14"/>
      <c r="B107" s="65"/>
      <c r="C107" s="75" t="s">
        <v>3</v>
      </c>
      <c r="D107" s="74" t="s">
        <v>126</v>
      </c>
      <c r="E107" s="42">
        <v>160</v>
      </c>
      <c r="F107" s="49">
        <v>130</v>
      </c>
      <c r="G107" s="49">
        <v>95.1</v>
      </c>
      <c r="H107" s="43">
        <f t="shared" si="14"/>
        <v>73.15384615384615</v>
      </c>
    </row>
    <row r="108" spans="1:8" s="13" customFormat="1" ht="40.5" customHeight="1">
      <c r="A108" s="14"/>
      <c r="B108" s="78" t="s">
        <v>500</v>
      </c>
      <c r="C108" s="78"/>
      <c r="D108" s="82" t="s">
        <v>501</v>
      </c>
      <c r="E108" s="49">
        <f>E109</f>
        <v>4600</v>
      </c>
      <c r="F108" s="49">
        <f>F109</f>
        <v>3890</v>
      </c>
      <c r="G108" s="49">
        <f>G109</f>
        <v>3407</v>
      </c>
      <c r="H108" s="43">
        <f t="shared" si="14"/>
        <v>87.58354755784062</v>
      </c>
    </row>
    <row r="109" spans="1:8" s="13" customFormat="1" ht="30" customHeight="1">
      <c r="A109" s="14"/>
      <c r="B109" s="78"/>
      <c r="C109" s="75" t="s">
        <v>3</v>
      </c>
      <c r="D109" s="74" t="s">
        <v>126</v>
      </c>
      <c r="E109" s="49">
        <v>4600</v>
      </c>
      <c r="F109" s="43">
        <v>3890</v>
      </c>
      <c r="G109" s="43">
        <v>3407</v>
      </c>
      <c r="H109" s="43">
        <f t="shared" si="14"/>
        <v>87.58354755784062</v>
      </c>
    </row>
    <row r="110" spans="1:8" s="13" customFormat="1" ht="27" customHeight="1">
      <c r="A110" s="14"/>
      <c r="B110" s="72" t="s">
        <v>502</v>
      </c>
      <c r="C110" s="75"/>
      <c r="D110" s="82" t="s">
        <v>129</v>
      </c>
      <c r="E110" s="42">
        <f>E111</f>
        <v>400</v>
      </c>
      <c r="F110" s="42">
        <f>F111</f>
        <v>150</v>
      </c>
      <c r="G110" s="42">
        <f>G111</f>
        <v>149.8</v>
      </c>
      <c r="H110" s="43">
        <f t="shared" si="14"/>
        <v>99.86666666666667</v>
      </c>
    </row>
    <row r="111" spans="1:8" s="13" customFormat="1" ht="30" customHeight="1">
      <c r="A111" s="14"/>
      <c r="B111" s="65"/>
      <c r="C111" s="75" t="s">
        <v>3</v>
      </c>
      <c r="D111" s="74" t="s">
        <v>126</v>
      </c>
      <c r="E111" s="42">
        <v>400</v>
      </c>
      <c r="F111" s="49">
        <v>150</v>
      </c>
      <c r="G111" s="49">
        <v>149.8</v>
      </c>
      <c r="H111" s="43">
        <f t="shared" si="14"/>
        <v>99.86666666666667</v>
      </c>
    </row>
    <row r="112" spans="1:8" s="13" customFormat="1" ht="27" customHeight="1">
      <c r="A112" s="14"/>
      <c r="B112" s="72" t="s">
        <v>574</v>
      </c>
      <c r="C112" s="75"/>
      <c r="D112" s="82" t="s">
        <v>575</v>
      </c>
      <c r="E112" s="42">
        <f>E113</f>
        <v>130</v>
      </c>
      <c r="F112" s="42">
        <f>F113</f>
        <v>84.9</v>
      </c>
      <c r="G112" s="42">
        <f>G113</f>
        <v>84.9</v>
      </c>
      <c r="H112" s="43">
        <f>G112/F112*100</f>
        <v>100</v>
      </c>
    </row>
    <row r="113" spans="1:8" s="13" customFormat="1" ht="30" customHeight="1">
      <c r="A113" s="14"/>
      <c r="B113" s="65"/>
      <c r="C113" s="75" t="s">
        <v>3</v>
      </c>
      <c r="D113" s="74" t="s">
        <v>126</v>
      </c>
      <c r="E113" s="42">
        <v>130</v>
      </c>
      <c r="F113" s="49">
        <v>84.9</v>
      </c>
      <c r="G113" s="49">
        <v>84.9</v>
      </c>
      <c r="H113" s="43">
        <f>G113/F113*100</f>
        <v>100</v>
      </c>
    </row>
    <row r="114" spans="1:8" s="13" customFormat="1" ht="25.5">
      <c r="A114" s="36"/>
      <c r="B114" s="72" t="s">
        <v>503</v>
      </c>
      <c r="C114" s="73"/>
      <c r="D114" s="74" t="s">
        <v>131</v>
      </c>
      <c r="E114" s="42">
        <f>E115+E116+E117</f>
        <v>7111.099999999999</v>
      </c>
      <c r="F114" s="42">
        <f>F115+F116+F117</f>
        <v>6854.9</v>
      </c>
      <c r="G114" s="42">
        <f>G115+G116+G117</f>
        <v>6612.2</v>
      </c>
      <c r="H114" s="43">
        <f t="shared" si="14"/>
        <v>96.45946695064845</v>
      </c>
    </row>
    <row r="115" spans="1:8" s="13" customFormat="1" ht="81" customHeight="1">
      <c r="A115" s="36"/>
      <c r="B115" s="72"/>
      <c r="C115" s="75" t="s">
        <v>2</v>
      </c>
      <c r="D115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15" s="42">
        <v>3727.8</v>
      </c>
      <c r="F115" s="43">
        <v>3775.2</v>
      </c>
      <c r="G115" s="43">
        <v>3774.7</v>
      </c>
      <c r="H115" s="43">
        <f t="shared" si="14"/>
        <v>99.98675566857385</v>
      </c>
    </row>
    <row r="116" spans="1:8" s="13" customFormat="1" ht="30" customHeight="1">
      <c r="A116" s="36"/>
      <c r="B116" s="72"/>
      <c r="C116" s="75" t="s">
        <v>3</v>
      </c>
      <c r="D116" s="74" t="s">
        <v>126</v>
      </c>
      <c r="E116" s="42">
        <v>3339.6</v>
      </c>
      <c r="F116" s="42">
        <v>2958</v>
      </c>
      <c r="G116" s="42">
        <v>2715.8</v>
      </c>
      <c r="H116" s="43">
        <f t="shared" si="14"/>
        <v>91.81203515889115</v>
      </c>
    </row>
    <row r="117" spans="1:8" s="13" customFormat="1" ht="13.5" customHeight="1">
      <c r="A117" s="36"/>
      <c r="B117" s="72"/>
      <c r="C117" s="75" t="s">
        <v>4</v>
      </c>
      <c r="D117" s="74" t="s">
        <v>5</v>
      </c>
      <c r="E117" s="42">
        <v>43.7</v>
      </c>
      <c r="F117" s="43">
        <v>121.7</v>
      </c>
      <c r="G117" s="43">
        <v>121.7</v>
      </c>
      <c r="H117" s="43">
        <f t="shared" si="14"/>
        <v>100</v>
      </c>
    </row>
    <row r="118" spans="1:8" s="13" customFormat="1" ht="27" customHeight="1">
      <c r="A118" s="14"/>
      <c r="B118" s="72" t="s">
        <v>504</v>
      </c>
      <c r="C118" s="75"/>
      <c r="D118" s="82" t="s">
        <v>484</v>
      </c>
      <c r="E118" s="42">
        <f>E119+E121+E120</f>
        <v>3344</v>
      </c>
      <c r="F118" s="42">
        <f>F119+F121+F120</f>
        <v>2883.1</v>
      </c>
      <c r="G118" s="42">
        <f>G119+G121+G120</f>
        <v>2835.1</v>
      </c>
      <c r="H118" s="43">
        <f t="shared" si="14"/>
        <v>98.33512538586938</v>
      </c>
    </row>
    <row r="119" spans="1:8" s="13" customFormat="1" ht="30" customHeight="1">
      <c r="A119" s="14"/>
      <c r="B119" s="65"/>
      <c r="C119" s="75" t="s">
        <v>3</v>
      </c>
      <c r="D119" s="74" t="s">
        <v>126</v>
      </c>
      <c r="E119" s="42">
        <v>965</v>
      </c>
      <c r="F119" s="49">
        <v>1357.1</v>
      </c>
      <c r="G119" s="49">
        <v>1357.1</v>
      </c>
      <c r="H119" s="43">
        <f t="shared" si="14"/>
        <v>100</v>
      </c>
    </row>
    <row r="120" spans="1:8" s="13" customFormat="1" ht="30" customHeight="1">
      <c r="A120" s="14"/>
      <c r="B120" s="65"/>
      <c r="C120" s="75" t="s">
        <v>6</v>
      </c>
      <c r="D120" s="74" t="s">
        <v>258</v>
      </c>
      <c r="E120" s="42">
        <v>0</v>
      </c>
      <c r="F120" s="49">
        <v>195</v>
      </c>
      <c r="G120" s="49">
        <v>147</v>
      </c>
      <c r="H120" s="43">
        <f>G120/F120*100</f>
        <v>75.38461538461539</v>
      </c>
    </row>
    <row r="121" spans="1:8" s="13" customFormat="1" ht="42" customHeight="1">
      <c r="A121" s="14"/>
      <c r="B121" s="65"/>
      <c r="C121" s="75" t="s">
        <v>8</v>
      </c>
      <c r="D121" s="74" t="s">
        <v>9</v>
      </c>
      <c r="E121" s="42">
        <v>2379</v>
      </c>
      <c r="F121" s="49">
        <v>1331</v>
      </c>
      <c r="G121" s="49">
        <v>1331</v>
      </c>
      <c r="H121" s="43">
        <f t="shared" si="14"/>
        <v>100</v>
      </c>
    </row>
    <row r="122" spans="1:8" s="16" customFormat="1" ht="48" customHeight="1">
      <c r="A122" s="36"/>
      <c r="B122" s="68" t="s">
        <v>492</v>
      </c>
      <c r="C122" s="70"/>
      <c r="D122" s="71" t="s">
        <v>493</v>
      </c>
      <c r="E122" s="46">
        <f>E123+E129+E131+E125</f>
        <v>20566.3</v>
      </c>
      <c r="F122" s="46">
        <f>F123+F129+F131+F125</f>
        <v>34026.5</v>
      </c>
      <c r="G122" s="46">
        <f>G123+G129+G131+G125</f>
        <v>33926</v>
      </c>
      <c r="H122" s="35">
        <f t="shared" si="14"/>
        <v>99.70464197022909</v>
      </c>
    </row>
    <row r="123" spans="1:8" s="13" customFormat="1" ht="67.5" customHeight="1">
      <c r="A123" s="14"/>
      <c r="B123" s="72" t="s">
        <v>505</v>
      </c>
      <c r="C123" s="76"/>
      <c r="D123" s="77" t="s">
        <v>130</v>
      </c>
      <c r="E123" s="42">
        <f>E124</f>
        <v>400</v>
      </c>
      <c r="F123" s="42">
        <f>F124</f>
        <v>10876.5</v>
      </c>
      <c r="G123" s="42">
        <f>G124</f>
        <v>10876.3</v>
      </c>
      <c r="H123" s="43">
        <f t="shared" si="14"/>
        <v>99.99816117317151</v>
      </c>
    </row>
    <row r="124" spans="1:8" s="13" customFormat="1" ht="13.5" customHeight="1">
      <c r="A124" s="14"/>
      <c r="B124" s="72"/>
      <c r="C124" s="78" t="s">
        <v>4</v>
      </c>
      <c r="D124" s="79" t="s">
        <v>5</v>
      </c>
      <c r="E124" s="42">
        <v>400</v>
      </c>
      <c r="F124" s="43">
        <v>10876.5</v>
      </c>
      <c r="G124" s="43">
        <v>10876.3</v>
      </c>
      <c r="H124" s="43">
        <f t="shared" si="14"/>
        <v>99.99816117317151</v>
      </c>
    </row>
    <row r="125" spans="1:8" s="13" customFormat="1" ht="25.5">
      <c r="A125" s="36"/>
      <c r="B125" s="72" t="s">
        <v>506</v>
      </c>
      <c r="C125" s="73"/>
      <c r="D125" s="74" t="s">
        <v>131</v>
      </c>
      <c r="E125" s="42">
        <f>E126+E127+E128</f>
        <v>14985.3</v>
      </c>
      <c r="F125" s="42">
        <f>F126+F127+F128</f>
        <v>18164.5</v>
      </c>
      <c r="G125" s="42">
        <f>G126+G127+G128</f>
        <v>18064.2</v>
      </c>
      <c r="H125" s="43">
        <f t="shared" si="14"/>
        <v>99.44782405240993</v>
      </c>
    </row>
    <row r="126" spans="1:8" s="13" customFormat="1" ht="81" customHeight="1">
      <c r="A126" s="36"/>
      <c r="B126" s="72"/>
      <c r="C126" s="75" t="s">
        <v>2</v>
      </c>
      <c r="D126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26" s="42">
        <v>13444</v>
      </c>
      <c r="F126" s="43">
        <v>15066.9</v>
      </c>
      <c r="G126" s="43">
        <v>15048.1</v>
      </c>
      <c r="H126" s="43">
        <f t="shared" si="14"/>
        <v>99.87522317132257</v>
      </c>
    </row>
    <row r="127" spans="1:8" s="13" customFormat="1" ht="30" customHeight="1">
      <c r="A127" s="36"/>
      <c r="B127" s="72"/>
      <c r="C127" s="75" t="s">
        <v>3</v>
      </c>
      <c r="D127" s="74" t="s">
        <v>126</v>
      </c>
      <c r="E127" s="42">
        <v>1482.3</v>
      </c>
      <c r="F127" s="42">
        <v>2991.7</v>
      </c>
      <c r="G127" s="42">
        <v>2912.2</v>
      </c>
      <c r="H127" s="43">
        <f t="shared" si="14"/>
        <v>97.34264799278003</v>
      </c>
    </row>
    <row r="128" spans="1:8" s="13" customFormat="1" ht="13.5" customHeight="1">
      <c r="A128" s="36"/>
      <c r="B128" s="72"/>
      <c r="C128" s="75" t="s">
        <v>4</v>
      </c>
      <c r="D128" s="74" t="s">
        <v>5</v>
      </c>
      <c r="E128" s="42">
        <v>59</v>
      </c>
      <c r="F128" s="43">
        <v>105.9</v>
      </c>
      <c r="G128" s="43">
        <v>103.9</v>
      </c>
      <c r="H128" s="43">
        <f t="shared" si="14"/>
        <v>98.11142587346554</v>
      </c>
    </row>
    <row r="129" spans="1:8" s="13" customFormat="1" ht="27" customHeight="1">
      <c r="A129" s="80"/>
      <c r="B129" s="72" t="s">
        <v>507</v>
      </c>
      <c r="C129" s="72"/>
      <c r="D129" s="81" t="s">
        <v>508</v>
      </c>
      <c r="E129" s="42">
        <f>E130</f>
        <v>0</v>
      </c>
      <c r="F129" s="42">
        <f>F130</f>
        <v>186</v>
      </c>
      <c r="G129" s="42">
        <f>G130</f>
        <v>186</v>
      </c>
      <c r="H129" s="43">
        <f t="shared" si="14"/>
        <v>100</v>
      </c>
    </row>
    <row r="130" spans="1:8" s="13" customFormat="1" ht="30" customHeight="1">
      <c r="A130" s="14"/>
      <c r="B130" s="65"/>
      <c r="C130" s="75" t="s">
        <v>3</v>
      </c>
      <c r="D130" s="74" t="s">
        <v>126</v>
      </c>
      <c r="E130" s="42">
        <v>0</v>
      </c>
      <c r="F130" s="49">
        <v>186</v>
      </c>
      <c r="G130" s="49">
        <v>186</v>
      </c>
      <c r="H130" s="43">
        <f t="shared" si="14"/>
        <v>100</v>
      </c>
    </row>
    <row r="131" spans="1:8" s="13" customFormat="1" ht="27" customHeight="1">
      <c r="A131" s="14"/>
      <c r="B131" s="78" t="s">
        <v>509</v>
      </c>
      <c r="C131" s="78"/>
      <c r="D131" s="82" t="s">
        <v>26</v>
      </c>
      <c r="E131" s="49">
        <f>E132+E133+E134</f>
        <v>5181</v>
      </c>
      <c r="F131" s="49">
        <f>F132+F133+F134</f>
        <v>4799.5</v>
      </c>
      <c r="G131" s="49">
        <f>G132+G133+G134</f>
        <v>4799.5</v>
      </c>
      <c r="H131" s="43">
        <f t="shared" si="14"/>
        <v>100</v>
      </c>
    </row>
    <row r="132" spans="1:8" s="13" customFormat="1" ht="81" customHeight="1">
      <c r="A132" s="36"/>
      <c r="B132" s="72"/>
      <c r="C132" s="75" t="s">
        <v>2</v>
      </c>
      <c r="D132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32" s="42">
        <v>4286.1</v>
      </c>
      <c r="F132" s="43">
        <v>4213.7</v>
      </c>
      <c r="G132" s="43">
        <v>4213.7</v>
      </c>
      <c r="H132" s="43">
        <f t="shared" si="14"/>
        <v>100</v>
      </c>
    </row>
    <row r="133" spans="1:8" s="13" customFormat="1" ht="30" customHeight="1">
      <c r="A133" s="36"/>
      <c r="B133" s="72"/>
      <c r="C133" s="75" t="s">
        <v>3</v>
      </c>
      <c r="D133" s="74" t="s">
        <v>126</v>
      </c>
      <c r="E133" s="42">
        <v>874.9</v>
      </c>
      <c r="F133" s="42">
        <v>571.3</v>
      </c>
      <c r="G133" s="42">
        <v>571.3</v>
      </c>
      <c r="H133" s="43">
        <f t="shared" si="14"/>
        <v>100</v>
      </c>
    </row>
    <row r="134" spans="1:8" s="13" customFormat="1" ht="13.5" customHeight="1">
      <c r="A134" s="36"/>
      <c r="B134" s="72"/>
      <c r="C134" s="75" t="s">
        <v>4</v>
      </c>
      <c r="D134" s="74" t="s">
        <v>5</v>
      </c>
      <c r="E134" s="42">
        <v>20</v>
      </c>
      <c r="F134" s="43">
        <v>14.5</v>
      </c>
      <c r="G134" s="43">
        <v>14.5</v>
      </c>
      <c r="H134" s="43">
        <f t="shared" si="14"/>
        <v>100</v>
      </c>
    </row>
    <row r="135" spans="1:8" s="13" customFormat="1" ht="38.25">
      <c r="A135" s="36"/>
      <c r="B135" s="65" t="s">
        <v>448</v>
      </c>
      <c r="C135" s="68"/>
      <c r="D135" s="69" t="s">
        <v>449</v>
      </c>
      <c r="E135" s="59">
        <f>E136+E147+E155+E160+E144</f>
        <v>111017.8</v>
      </c>
      <c r="F135" s="59">
        <f>F136+F147+F155+F160+F144</f>
        <v>155189.9</v>
      </c>
      <c r="G135" s="59">
        <f>G136+G147+G155+G160+G144</f>
        <v>137889.6</v>
      </c>
      <c r="H135" s="31">
        <f aca="true" t="shared" si="15" ref="H135:H171">G135/F135*100</f>
        <v>88.85217401390169</v>
      </c>
    </row>
    <row r="136" spans="1:8" s="16" customFormat="1" ht="40.5" customHeight="1">
      <c r="A136" s="36"/>
      <c r="B136" s="68" t="s">
        <v>450</v>
      </c>
      <c r="C136" s="70"/>
      <c r="D136" s="71" t="s">
        <v>451</v>
      </c>
      <c r="E136" s="46">
        <f>E137+E140+E142</f>
        <v>11508.400000000001</v>
      </c>
      <c r="F136" s="46">
        <f>F137+F140+F142</f>
        <v>13034.3</v>
      </c>
      <c r="G136" s="46">
        <f>G137+G140+G142</f>
        <v>12600.4</v>
      </c>
      <c r="H136" s="35">
        <f t="shared" si="15"/>
        <v>96.67109089095693</v>
      </c>
    </row>
    <row r="137" spans="1:8" s="13" customFormat="1" ht="25.5">
      <c r="A137" s="36"/>
      <c r="B137" s="72" t="s">
        <v>452</v>
      </c>
      <c r="C137" s="73"/>
      <c r="D137" s="74" t="s">
        <v>453</v>
      </c>
      <c r="E137" s="42">
        <f>E138+E139</f>
        <v>1615.7</v>
      </c>
      <c r="F137" s="42">
        <f>F138+F139</f>
        <v>3408</v>
      </c>
      <c r="G137" s="42">
        <f>G138+G139</f>
        <v>3106.6000000000004</v>
      </c>
      <c r="H137" s="43">
        <f t="shared" si="15"/>
        <v>91.15610328638498</v>
      </c>
    </row>
    <row r="138" spans="1:8" s="13" customFormat="1" ht="30" customHeight="1">
      <c r="A138" s="36"/>
      <c r="B138" s="72"/>
      <c r="C138" s="75" t="s">
        <v>3</v>
      </c>
      <c r="D138" s="74" t="s">
        <v>126</v>
      </c>
      <c r="E138" s="42">
        <v>1615.7</v>
      </c>
      <c r="F138" s="42">
        <v>2276.2</v>
      </c>
      <c r="G138" s="42">
        <v>1974.9</v>
      </c>
      <c r="H138" s="43">
        <f t="shared" si="15"/>
        <v>86.76302609612513</v>
      </c>
    </row>
    <row r="139" spans="1:8" s="13" customFormat="1" ht="13.5" customHeight="1">
      <c r="A139" s="36"/>
      <c r="B139" s="72"/>
      <c r="C139" s="75" t="s">
        <v>4</v>
      </c>
      <c r="D139" s="74" t="s">
        <v>5</v>
      </c>
      <c r="E139" s="42">
        <v>0</v>
      </c>
      <c r="F139" s="43">
        <v>1131.8</v>
      </c>
      <c r="G139" s="43">
        <v>1131.7</v>
      </c>
      <c r="H139" s="43">
        <f t="shared" si="15"/>
        <v>99.99116451669907</v>
      </c>
    </row>
    <row r="140" spans="1:8" s="13" customFormat="1" ht="54" customHeight="1">
      <c r="A140" s="36"/>
      <c r="B140" s="72" t="s">
        <v>454</v>
      </c>
      <c r="C140" s="73"/>
      <c r="D140" s="74" t="s">
        <v>455</v>
      </c>
      <c r="E140" s="42">
        <f>E141</f>
        <v>9892.7</v>
      </c>
      <c r="F140" s="42">
        <f>F141</f>
        <v>9378.9</v>
      </c>
      <c r="G140" s="42">
        <f>G141</f>
        <v>9246.4</v>
      </c>
      <c r="H140" s="43">
        <f t="shared" si="15"/>
        <v>98.58725436884923</v>
      </c>
    </row>
    <row r="141" spans="1:8" s="13" customFormat="1" ht="30" customHeight="1">
      <c r="A141" s="36"/>
      <c r="B141" s="72"/>
      <c r="C141" s="75" t="s">
        <v>3</v>
      </c>
      <c r="D141" s="74" t="s">
        <v>126</v>
      </c>
      <c r="E141" s="42">
        <v>9892.7</v>
      </c>
      <c r="F141" s="42">
        <v>9378.9</v>
      </c>
      <c r="G141" s="42">
        <v>9246.4</v>
      </c>
      <c r="H141" s="43">
        <f t="shared" si="15"/>
        <v>98.58725436884923</v>
      </c>
    </row>
    <row r="142" spans="1:8" s="13" customFormat="1" ht="54" customHeight="1">
      <c r="A142" s="36"/>
      <c r="B142" s="72" t="s">
        <v>564</v>
      </c>
      <c r="C142" s="73"/>
      <c r="D142" s="74" t="s">
        <v>565</v>
      </c>
      <c r="E142" s="42">
        <f>E143</f>
        <v>0</v>
      </c>
      <c r="F142" s="42">
        <f>F143</f>
        <v>247.4</v>
      </c>
      <c r="G142" s="42">
        <f>G143</f>
        <v>247.4</v>
      </c>
      <c r="H142" s="43">
        <f>G142/F142*100</f>
        <v>100</v>
      </c>
    </row>
    <row r="143" spans="1:8" s="13" customFormat="1" ht="30" customHeight="1">
      <c r="A143" s="36"/>
      <c r="B143" s="72"/>
      <c r="C143" s="75" t="s">
        <v>3</v>
      </c>
      <c r="D143" s="74" t="s">
        <v>126</v>
      </c>
      <c r="E143" s="42">
        <v>0</v>
      </c>
      <c r="F143" s="42">
        <v>247.4</v>
      </c>
      <c r="G143" s="42">
        <v>247.4</v>
      </c>
      <c r="H143" s="43">
        <f>G143/F143*100</f>
        <v>100</v>
      </c>
    </row>
    <row r="144" spans="1:8" s="16" customFormat="1" ht="31.5" customHeight="1">
      <c r="A144" s="36"/>
      <c r="B144" s="68" t="s">
        <v>475</v>
      </c>
      <c r="C144" s="70"/>
      <c r="D144" s="71" t="s">
        <v>476</v>
      </c>
      <c r="E144" s="46">
        <f aca="true" t="shared" si="16" ref="E144:G145">E145</f>
        <v>900</v>
      </c>
      <c r="F144" s="46">
        <f t="shared" si="16"/>
        <v>273.8</v>
      </c>
      <c r="G144" s="46">
        <f t="shared" si="16"/>
        <v>0</v>
      </c>
      <c r="H144" s="35">
        <f>G144/F144*100</f>
        <v>0</v>
      </c>
    </row>
    <row r="145" spans="1:8" s="13" customFormat="1" ht="27" customHeight="1">
      <c r="A145" s="36"/>
      <c r="B145" s="72" t="s">
        <v>566</v>
      </c>
      <c r="C145" s="73"/>
      <c r="D145" s="74" t="s">
        <v>567</v>
      </c>
      <c r="E145" s="42">
        <f t="shared" si="16"/>
        <v>900</v>
      </c>
      <c r="F145" s="42">
        <f t="shared" si="16"/>
        <v>273.8</v>
      </c>
      <c r="G145" s="42">
        <f t="shared" si="16"/>
        <v>0</v>
      </c>
      <c r="H145" s="43">
        <f>G145/F145*100</f>
        <v>0</v>
      </c>
    </row>
    <row r="146" spans="1:8" s="13" customFormat="1" ht="30" customHeight="1">
      <c r="A146" s="36"/>
      <c r="B146" s="72"/>
      <c r="C146" s="75" t="s">
        <v>3</v>
      </c>
      <c r="D146" s="74" t="s">
        <v>126</v>
      </c>
      <c r="E146" s="42">
        <v>900</v>
      </c>
      <c r="F146" s="42">
        <v>273.8</v>
      </c>
      <c r="G146" s="42">
        <v>0</v>
      </c>
      <c r="H146" s="43">
        <f>G146/F146*100</f>
        <v>0</v>
      </c>
    </row>
    <row r="147" spans="1:8" s="16" customFormat="1" ht="40.5" customHeight="1">
      <c r="A147" s="36"/>
      <c r="B147" s="68" t="s">
        <v>456</v>
      </c>
      <c r="C147" s="70"/>
      <c r="D147" s="71" t="s">
        <v>457</v>
      </c>
      <c r="E147" s="46">
        <f>E148+E150+E153</f>
        <v>4635.7</v>
      </c>
      <c r="F147" s="46">
        <f>F148+F150+F153</f>
        <v>3486</v>
      </c>
      <c r="G147" s="46">
        <f>G148+G150+G153</f>
        <v>1525.3999999999999</v>
      </c>
      <c r="H147" s="35">
        <f t="shared" si="15"/>
        <v>43.75788869764773</v>
      </c>
    </row>
    <row r="148" spans="1:8" s="13" customFormat="1" ht="54" customHeight="1">
      <c r="A148" s="36"/>
      <c r="B148" s="72" t="s">
        <v>458</v>
      </c>
      <c r="C148" s="73"/>
      <c r="D148" s="74" t="s">
        <v>374</v>
      </c>
      <c r="E148" s="42">
        <f>E149</f>
        <v>443.7</v>
      </c>
      <c r="F148" s="42">
        <f>F149</f>
        <v>0</v>
      </c>
      <c r="G148" s="42">
        <f>G149</f>
        <v>0</v>
      </c>
      <c r="H148" s="43"/>
    </row>
    <row r="149" spans="1:8" s="13" customFormat="1" ht="30" customHeight="1">
      <c r="A149" s="36"/>
      <c r="B149" s="72"/>
      <c r="C149" s="75" t="s">
        <v>3</v>
      </c>
      <c r="D149" s="74" t="s">
        <v>126</v>
      </c>
      <c r="E149" s="42">
        <v>443.7</v>
      </c>
      <c r="F149" s="42">
        <v>0</v>
      </c>
      <c r="G149" s="42">
        <v>0</v>
      </c>
      <c r="H149" s="43"/>
    </row>
    <row r="150" spans="1:8" s="13" customFormat="1" ht="40.5" customHeight="1">
      <c r="A150" s="36"/>
      <c r="B150" s="72" t="s">
        <v>459</v>
      </c>
      <c r="C150" s="73"/>
      <c r="D150" s="74" t="s">
        <v>460</v>
      </c>
      <c r="E150" s="42">
        <f>E151+E152</f>
        <v>4181.8</v>
      </c>
      <c r="F150" s="42">
        <f>F151+F152</f>
        <v>3475.8</v>
      </c>
      <c r="G150" s="42">
        <f>G151+G152</f>
        <v>1515.3</v>
      </c>
      <c r="H150" s="43">
        <f t="shared" si="15"/>
        <v>43.5957189711721</v>
      </c>
    </row>
    <row r="151" spans="1:8" s="13" customFormat="1" ht="30" customHeight="1">
      <c r="A151" s="36"/>
      <c r="B151" s="72"/>
      <c r="C151" s="75" t="s">
        <v>3</v>
      </c>
      <c r="D151" s="74" t="s">
        <v>126</v>
      </c>
      <c r="E151" s="42">
        <v>4181.8</v>
      </c>
      <c r="F151" s="42">
        <v>3472.3</v>
      </c>
      <c r="G151" s="42">
        <v>1511.8</v>
      </c>
      <c r="H151" s="43">
        <f t="shared" si="15"/>
        <v>43.53886472943005</v>
      </c>
    </row>
    <row r="152" spans="1:8" s="13" customFormat="1" ht="13.5" customHeight="1">
      <c r="A152" s="36"/>
      <c r="B152" s="72"/>
      <c r="C152" s="75" t="s">
        <v>4</v>
      </c>
      <c r="D152" s="74" t="s">
        <v>5</v>
      </c>
      <c r="E152" s="42">
        <v>0</v>
      </c>
      <c r="F152" s="43">
        <v>3.5</v>
      </c>
      <c r="G152" s="43">
        <v>3.5</v>
      </c>
      <c r="H152" s="43">
        <f t="shared" si="15"/>
        <v>100</v>
      </c>
    </row>
    <row r="153" spans="1:8" s="13" customFormat="1" ht="94.5" customHeight="1">
      <c r="A153" s="36"/>
      <c r="B153" s="72" t="s">
        <v>461</v>
      </c>
      <c r="C153" s="72"/>
      <c r="D153" s="83" t="s">
        <v>127</v>
      </c>
      <c r="E153" s="42">
        <f>E154</f>
        <v>10.2</v>
      </c>
      <c r="F153" s="42">
        <f>F154</f>
        <v>10.2</v>
      </c>
      <c r="G153" s="42">
        <f>G154</f>
        <v>10.1</v>
      </c>
      <c r="H153" s="43">
        <f t="shared" si="15"/>
        <v>99.01960784313727</v>
      </c>
    </row>
    <row r="154" spans="1:8" s="13" customFormat="1" ht="81" customHeight="1">
      <c r="A154" s="36"/>
      <c r="B154" s="72"/>
      <c r="C154" s="75" t="s">
        <v>2</v>
      </c>
      <c r="D154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54" s="42">
        <v>10.2</v>
      </c>
      <c r="F154" s="42">
        <v>10.2</v>
      </c>
      <c r="G154" s="42">
        <v>10.1</v>
      </c>
      <c r="H154" s="43">
        <f t="shared" si="15"/>
        <v>99.01960784313727</v>
      </c>
    </row>
    <row r="155" spans="1:8" s="16" customFormat="1" ht="88.5" customHeight="1">
      <c r="A155" s="36"/>
      <c r="B155" s="68" t="s">
        <v>462</v>
      </c>
      <c r="C155" s="70"/>
      <c r="D155" s="71" t="s">
        <v>463</v>
      </c>
      <c r="E155" s="46">
        <f>E156</f>
        <v>69507.4</v>
      </c>
      <c r="F155" s="46">
        <f>F156</f>
        <v>67350.1</v>
      </c>
      <c r="G155" s="46">
        <f>G156</f>
        <v>65905</v>
      </c>
      <c r="H155" s="35">
        <f t="shared" si="15"/>
        <v>97.85434617023581</v>
      </c>
    </row>
    <row r="156" spans="1:8" s="13" customFormat="1" ht="25.5">
      <c r="A156" s="36"/>
      <c r="B156" s="72" t="s">
        <v>464</v>
      </c>
      <c r="C156" s="73"/>
      <c r="D156" s="74" t="s">
        <v>131</v>
      </c>
      <c r="E156" s="42">
        <f>E158+E159+E157</f>
        <v>69507.4</v>
      </c>
      <c r="F156" s="42">
        <f>F158+F159+F157</f>
        <v>67350.1</v>
      </c>
      <c r="G156" s="42">
        <f>G158+G159+G157</f>
        <v>65905</v>
      </c>
      <c r="H156" s="43">
        <f t="shared" si="15"/>
        <v>97.85434617023581</v>
      </c>
    </row>
    <row r="157" spans="1:8" s="24" customFormat="1" ht="81" customHeight="1">
      <c r="A157" s="39"/>
      <c r="B157" s="72"/>
      <c r="C157" s="84">
        <v>100</v>
      </c>
      <c r="D157" s="74" t="s">
        <v>377</v>
      </c>
      <c r="E157" s="42">
        <v>40414.9</v>
      </c>
      <c r="F157" s="42">
        <v>41767.3</v>
      </c>
      <c r="G157" s="42">
        <v>41728.8</v>
      </c>
      <c r="H157" s="43">
        <f t="shared" si="15"/>
        <v>99.90782262679177</v>
      </c>
    </row>
    <row r="158" spans="1:8" s="13" customFormat="1" ht="30" customHeight="1">
      <c r="A158" s="36"/>
      <c r="B158" s="72"/>
      <c r="C158" s="75" t="s">
        <v>3</v>
      </c>
      <c r="D158" s="74" t="s">
        <v>126</v>
      </c>
      <c r="E158" s="42">
        <v>28243.3</v>
      </c>
      <c r="F158" s="42">
        <v>24488.9</v>
      </c>
      <c r="G158" s="42">
        <v>23082.3</v>
      </c>
      <c r="H158" s="43">
        <f t="shared" si="15"/>
        <v>94.25617320500308</v>
      </c>
    </row>
    <row r="159" spans="1:8" s="13" customFormat="1" ht="13.5" customHeight="1">
      <c r="A159" s="36"/>
      <c r="B159" s="72"/>
      <c r="C159" s="75" t="s">
        <v>4</v>
      </c>
      <c r="D159" s="74" t="s">
        <v>5</v>
      </c>
      <c r="E159" s="42">
        <v>849.2</v>
      </c>
      <c r="F159" s="43">
        <v>1093.9</v>
      </c>
      <c r="G159" s="43">
        <v>1093.9</v>
      </c>
      <c r="H159" s="43">
        <f t="shared" si="15"/>
        <v>100</v>
      </c>
    </row>
    <row r="160" spans="1:8" s="16" customFormat="1" ht="60.75" customHeight="1">
      <c r="A160" s="36"/>
      <c r="B160" s="68" t="s">
        <v>465</v>
      </c>
      <c r="C160" s="70"/>
      <c r="D160" s="71" t="s">
        <v>466</v>
      </c>
      <c r="E160" s="46">
        <f>E161+E165+E167</f>
        <v>24466.3</v>
      </c>
      <c r="F160" s="46">
        <f>F161+F165+F167</f>
        <v>71045.7</v>
      </c>
      <c r="G160" s="46">
        <f>G161+G165+G167</f>
        <v>57858.8</v>
      </c>
      <c r="H160" s="35">
        <f t="shared" si="15"/>
        <v>81.43884851581447</v>
      </c>
    </row>
    <row r="161" spans="1:8" s="13" customFormat="1" ht="25.5">
      <c r="A161" s="36"/>
      <c r="B161" s="72" t="s">
        <v>467</v>
      </c>
      <c r="C161" s="73"/>
      <c r="D161" s="74" t="s">
        <v>420</v>
      </c>
      <c r="E161" s="42">
        <f>E163+E164+E162</f>
        <v>23649.3</v>
      </c>
      <c r="F161" s="42">
        <f>F163+F164+F162</f>
        <v>24130.5</v>
      </c>
      <c r="G161" s="42">
        <f>G163+G164+G162</f>
        <v>24086.600000000002</v>
      </c>
      <c r="H161" s="43">
        <f t="shared" si="15"/>
        <v>99.81807256376786</v>
      </c>
    </row>
    <row r="162" spans="1:8" s="24" customFormat="1" ht="81" customHeight="1">
      <c r="A162" s="39"/>
      <c r="B162" s="72"/>
      <c r="C162" s="84">
        <v>100</v>
      </c>
      <c r="D162" s="74" t="s">
        <v>377</v>
      </c>
      <c r="E162" s="42">
        <v>21124.2</v>
      </c>
      <c r="F162" s="42">
        <v>21567.2</v>
      </c>
      <c r="G162" s="42">
        <v>21563.7</v>
      </c>
      <c r="H162" s="43">
        <f t="shared" si="15"/>
        <v>99.98377165325122</v>
      </c>
    </row>
    <row r="163" spans="1:8" s="13" customFormat="1" ht="30" customHeight="1">
      <c r="A163" s="36"/>
      <c r="B163" s="72"/>
      <c r="C163" s="75" t="s">
        <v>3</v>
      </c>
      <c r="D163" s="74" t="s">
        <v>126</v>
      </c>
      <c r="E163" s="42">
        <v>2524.4</v>
      </c>
      <c r="F163" s="42">
        <v>2563.2</v>
      </c>
      <c r="G163" s="42">
        <v>2522.8</v>
      </c>
      <c r="H163" s="43">
        <f t="shared" si="15"/>
        <v>98.42384519350813</v>
      </c>
    </row>
    <row r="164" spans="1:8" s="13" customFormat="1" ht="13.5" customHeight="1">
      <c r="A164" s="36"/>
      <c r="B164" s="72"/>
      <c r="C164" s="75" t="s">
        <v>4</v>
      </c>
      <c r="D164" s="74" t="s">
        <v>5</v>
      </c>
      <c r="E164" s="42">
        <v>0.7</v>
      </c>
      <c r="F164" s="43">
        <v>0.1</v>
      </c>
      <c r="G164" s="43">
        <v>0.1</v>
      </c>
      <c r="H164" s="43">
        <f t="shared" si="15"/>
        <v>100</v>
      </c>
    </row>
    <row r="165" spans="1:8" s="13" customFormat="1" ht="38.25">
      <c r="A165" s="36"/>
      <c r="B165" s="72" t="s">
        <v>468</v>
      </c>
      <c r="C165" s="73"/>
      <c r="D165" s="74" t="s">
        <v>501</v>
      </c>
      <c r="E165" s="42">
        <f>E166</f>
        <v>517</v>
      </c>
      <c r="F165" s="42">
        <f>F166</f>
        <v>802.5</v>
      </c>
      <c r="G165" s="42">
        <f>G166</f>
        <v>733.5</v>
      </c>
      <c r="H165" s="43">
        <f t="shared" si="15"/>
        <v>91.4018691588785</v>
      </c>
    </row>
    <row r="166" spans="1:8" s="13" customFormat="1" ht="30" customHeight="1">
      <c r="A166" s="36"/>
      <c r="B166" s="72"/>
      <c r="C166" s="75" t="s">
        <v>3</v>
      </c>
      <c r="D166" s="74" t="s">
        <v>126</v>
      </c>
      <c r="E166" s="42">
        <v>517</v>
      </c>
      <c r="F166" s="42">
        <v>802.5</v>
      </c>
      <c r="G166" s="42">
        <v>733.5</v>
      </c>
      <c r="H166" s="43">
        <f t="shared" si="15"/>
        <v>91.4018691588785</v>
      </c>
    </row>
    <row r="167" spans="1:8" s="13" customFormat="1" ht="76.5">
      <c r="A167" s="36"/>
      <c r="B167" s="72" t="s">
        <v>469</v>
      </c>
      <c r="C167" s="73"/>
      <c r="D167" s="74" t="s">
        <v>130</v>
      </c>
      <c r="E167" s="42">
        <f>E168</f>
        <v>300</v>
      </c>
      <c r="F167" s="42">
        <f>F168</f>
        <v>46112.7</v>
      </c>
      <c r="G167" s="42">
        <f>G168</f>
        <v>33038.7</v>
      </c>
      <c r="H167" s="43">
        <f t="shared" si="15"/>
        <v>71.64772394589777</v>
      </c>
    </row>
    <row r="168" spans="1:8" s="13" customFormat="1" ht="13.5" customHeight="1">
      <c r="A168" s="36"/>
      <c r="B168" s="72"/>
      <c r="C168" s="75" t="s">
        <v>4</v>
      </c>
      <c r="D168" s="74" t="s">
        <v>5</v>
      </c>
      <c r="E168" s="42">
        <v>300</v>
      </c>
      <c r="F168" s="42">
        <v>46112.7</v>
      </c>
      <c r="G168" s="42">
        <v>33038.7</v>
      </c>
      <c r="H168" s="43">
        <f t="shared" si="15"/>
        <v>71.64772394589777</v>
      </c>
    </row>
    <row r="169" spans="1:8" s="13" customFormat="1" ht="13.5" customHeight="1">
      <c r="A169" s="27"/>
      <c r="B169" s="14" t="s">
        <v>123</v>
      </c>
      <c r="C169" s="36"/>
      <c r="D169" s="47" t="s">
        <v>124</v>
      </c>
      <c r="E169" s="30">
        <f>E170+E172+E174</f>
        <v>425</v>
      </c>
      <c r="F169" s="30">
        <f>F170+F172+F174</f>
        <v>2019.9</v>
      </c>
      <c r="G169" s="30">
        <f>G170+G172+G174</f>
        <v>2019.4</v>
      </c>
      <c r="H169" s="31">
        <f t="shared" si="15"/>
        <v>99.97524629932175</v>
      </c>
    </row>
    <row r="170" spans="1:8" s="15" customFormat="1" ht="40.5" customHeight="1">
      <c r="A170" s="38"/>
      <c r="B170" s="39" t="s">
        <v>544</v>
      </c>
      <c r="C170" s="38"/>
      <c r="D170" s="48" t="s">
        <v>501</v>
      </c>
      <c r="E170" s="49">
        <f aca="true" t="shared" si="17" ref="E170:G174">E171</f>
        <v>425</v>
      </c>
      <c r="F170" s="49">
        <f t="shared" si="17"/>
        <v>410.1</v>
      </c>
      <c r="G170" s="49">
        <f t="shared" si="17"/>
        <v>409.6</v>
      </c>
      <c r="H170" s="43">
        <f t="shared" si="15"/>
        <v>99.87807851743477</v>
      </c>
    </row>
    <row r="171" spans="1:8" s="15" customFormat="1" ht="30" customHeight="1">
      <c r="A171" s="38"/>
      <c r="B171" s="14"/>
      <c r="C171" s="44" t="s">
        <v>3</v>
      </c>
      <c r="D171" s="41" t="s">
        <v>126</v>
      </c>
      <c r="E171" s="42">
        <v>425</v>
      </c>
      <c r="F171" s="42">
        <v>410.1</v>
      </c>
      <c r="G171" s="42">
        <v>409.6</v>
      </c>
      <c r="H171" s="43">
        <f t="shared" si="15"/>
        <v>99.87807851743477</v>
      </c>
    </row>
    <row r="172" spans="1:8" s="15" customFormat="1" ht="76.5" customHeight="1">
      <c r="A172" s="38"/>
      <c r="B172" s="39" t="s">
        <v>576</v>
      </c>
      <c r="C172" s="38"/>
      <c r="D172" s="48" t="s">
        <v>130</v>
      </c>
      <c r="E172" s="49">
        <f t="shared" si="17"/>
        <v>0</v>
      </c>
      <c r="F172" s="49">
        <f t="shared" si="17"/>
        <v>1597.8</v>
      </c>
      <c r="G172" s="49">
        <f t="shared" si="17"/>
        <v>1597.8</v>
      </c>
      <c r="H172" s="43">
        <f>G172/F172*100</f>
        <v>100</v>
      </c>
    </row>
    <row r="173" spans="1:8" s="15" customFormat="1" ht="13.5" customHeight="1">
      <c r="A173" s="38"/>
      <c r="B173" s="14"/>
      <c r="C173" s="75" t="s">
        <v>4</v>
      </c>
      <c r="D173" s="74" t="s">
        <v>5</v>
      </c>
      <c r="E173" s="42">
        <v>0</v>
      </c>
      <c r="F173" s="42">
        <v>1597.8</v>
      </c>
      <c r="G173" s="42">
        <v>1597.8</v>
      </c>
      <c r="H173" s="43">
        <f>G173/F173*100</f>
        <v>100</v>
      </c>
    </row>
    <row r="174" spans="1:8" s="15" customFormat="1" ht="54" customHeight="1">
      <c r="A174" s="38"/>
      <c r="B174" s="39" t="s">
        <v>577</v>
      </c>
      <c r="C174" s="38"/>
      <c r="D174" s="48" t="s">
        <v>578</v>
      </c>
      <c r="E174" s="49">
        <f t="shared" si="17"/>
        <v>0</v>
      </c>
      <c r="F174" s="49">
        <f t="shared" si="17"/>
        <v>12</v>
      </c>
      <c r="G174" s="49">
        <f t="shared" si="17"/>
        <v>12</v>
      </c>
      <c r="H174" s="43">
        <f>G174/F174*100</f>
        <v>100</v>
      </c>
    </row>
    <row r="175" spans="1:8" s="15" customFormat="1" ht="30" customHeight="1">
      <c r="A175" s="38"/>
      <c r="B175" s="14"/>
      <c r="C175" s="75" t="s">
        <v>3</v>
      </c>
      <c r="D175" s="74" t="s">
        <v>126</v>
      </c>
      <c r="E175" s="42">
        <v>0</v>
      </c>
      <c r="F175" s="42">
        <v>12</v>
      </c>
      <c r="G175" s="42">
        <v>12</v>
      </c>
      <c r="H175" s="43">
        <f>G175/F175*100</f>
        <v>100</v>
      </c>
    </row>
    <row r="176" spans="1:8" s="13" customFormat="1" ht="27" customHeight="1">
      <c r="A176" s="14" t="s">
        <v>72</v>
      </c>
      <c r="B176" s="14"/>
      <c r="C176" s="85"/>
      <c r="D176" s="86" t="s">
        <v>73</v>
      </c>
      <c r="E176" s="30">
        <f>E177+E186</f>
        <v>27054.100000000002</v>
      </c>
      <c r="F176" s="30">
        <f>F177+F186</f>
        <v>26071.899999999998</v>
      </c>
      <c r="G176" s="30">
        <f>G177+G186</f>
        <v>25686.6</v>
      </c>
      <c r="H176" s="31">
        <f aca="true" t="shared" si="18" ref="H176:H220">G176/F176*100</f>
        <v>98.52216370882061</v>
      </c>
    </row>
    <row r="177" spans="1:8" s="13" customFormat="1" ht="54" customHeight="1">
      <c r="A177" s="87" t="s">
        <v>74</v>
      </c>
      <c r="B177" s="88"/>
      <c r="C177" s="88"/>
      <c r="D177" s="89" t="s">
        <v>43</v>
      </c>
      <c r="E177" s="34">
        <f aca="true" t="shared" si="19" ref="E177:G178">E178</f>
        <v>26903.4</v>
      </c>
      <c r="F177" s="34">
        <f t="shared" si="19"/>
        <v>25921.199999999997</v>
      </c>
      <c r="G177" s="34">
        <f t="shared" si="19"/>
        <v>25535.899999999998</v>
      </c>
      <c r="H177" s="35">
        <f t="shared" si="18"/>
        <v>98.51357190253538</v>
      </c>
    </row>
    <row r="178" spans="1:8" s="15" customFormat="1" ht="57" customHeight="1">
      <c r="A178" s="90"/>
      <c r="B178" s="65" t="s">
        <v>470</v>
      </c>
      <c r="C178" s="91"/>
      <c r="D178" s="92" t="s">
        <v>471</v>
      </c>
      <c r="E178" s="30">
        <f t="shared" si="19"/>
        <v>26903.4</v>
      </c>
      <c r="F178" s="30">
        <f t="shared" si="19"/>
        <v>25921.199999999997</v>
      </c>
      <c r="G178" s="30">
        <f t="shared" si="19"/>
        <v>25535.899999999998</v>
      </c>
      <c r="H178" s="31">
        <f t="shared" si="18"/>
        <v>98.51357190253538</v>
      </c>
    </row>
    <row r="179" spans="1:8" s="16" customFormat="1" ht="96" customHeight="1">
      <c r="A179" s="87"/>
      <c r="B179" s="68" t="s">
        <v>472</v>
      </c>
      <c r="C179" s="88"/>
      <c r="D179" s="93" t="s">
        <v>473</v>
      </c>
      <c r="E179" s="34">
        <f>E180+E184</f>
        <v>26903.4</v>
      </c>
      <c r="F179" s="34">
        <f>F180+F184</f>
        <v>25921.199999999997</v>
      </c>
      <c r="G179" s="34">
        <f>G180+G184</f>
        <v>25535.899999999998</v>
      </c>
      <c r="H179" s="35">
        <f t="shared" si="18"/>
        <v>98.51357190253538</v>
      </c>
    </row>
    <row r="180" spans="1:8" s="15" customFormat="1" ht="27" customHeight="1">
      <c r="A180" s="52"/>
      <c r="B180" s="72" t="s">
        <v>474</v>
      </c>
      <c r="C180" s="72"/>
      <c r="D180" s="79" t="s">
        <v>131</v>
      </c>
      <c r="E180" s="42">
        <f>E181+E182+E183</f>
        <v>26103.4</v>
      </c>
      <c r="F180" s="42">
        <f>F181+F182+F183</f>
        <v>25125.199999999997</v>
      </c>
      <c r="G180" s="42">
        <f>G181+G182+G183</f>
        <v>24739.899999999998</v>
      </c>
      <c r="H180" s="43">
        <f t="shared" si="18"/>
        <v>98.46647986881698</v>
      </c>
    </row>
    <row r="181" spans="1:8" s="13" customFormat="1" ht="81" customHeight="1">
      <c r="A181" s="87"/>
      <c r="B181" s="65"/>
      <c r="C181" s="75" t="s">
        <v>2</v>
      </c>
      <c r="D181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81" s="42">
        <v>21230.3</v>
      </c>
      <c r="F181" s="43">
        <v>21121.6</v>
      </c>
      <c r="G181" s="43">
        <v>21089</v>
      </c>
      <c r="H181" s="43">
        <f t="shared" si="18"/>
        <v>99.84565563214909</v>
      </c>
    </row>
    <row r="182" spans="1:8" s="15" customFormat="1" ht="30" customHeight="1">
      <c r="A182" s="52"/>
      <c r="B182" s="65"/>
      <c r="C182" s="75" t="s">
        <v>3</v>
      </c>
      <c r="D182" s="74" t="s">
        <v>126</v>
      </c>
      <c r="E182" s="42">
        <v>4534.2</v>
      </c>
      <c r="F182" s="49">
        <v>3830.3</v>
      </c>
      <c r="G182" s="49">
        <v>3477.6</v>
      </c>
      <c r="H182" s="43">
        <f t="shared" si="18"/>
        <v>90.79184398088923</v>
      </c>
    </row>
    <row r="183" spans="1:8" s="15" customFormat="1" ht="13.5" customHeight="1">
      <c r="A183" s="52"/>
      <c r="B183" s="72"/>
      <c r="C183" s="75" t="s">
        <v>4</v>
      </c>
      <c r="D183" s="79" t="s">
        <v>5</v>
      </c>
      <c r="E183" s="42">
        <v>338.9</v>
      </c>
      <c r="F183" s="42">
        <v>173.3</v>
      </c>
      <c r="G183" s="42">
        <v>173.3</v>
      </c>
      <c r="H183" s="43">
        <f t="shared" si="18"/>
        <v>100</v>
      </c>
    </row>
    <row r="184" spans="1:8" s="15" customFormat="1" ht="27" customHeight="1">
      <c r="A184" s="52"/>
      <c r="B184" s="72" t="s">
        <v>627</v>
      </c>
      <c r="C184" s="72"/>
      <c r="D184" s="79" t="s">
        <v>628</v>
      </c>
      <c r="E184" s="42">
        <f>E185</f>
        <v>800</v>
      </c>
      <c r="F184" s="42">
        <f>F185</f>
        <v>796</v>
      </c>
      <c r="G184" s="42">
        <f>G185</f>
        <v>796</v>
      </c>
      <c r="H184" s="43">
        <f aca="true" t="shared" si="20" ref="H184:H190">G184/F184*100</f>
        <v>100</v>
      </c>
    </row>
    <row r="185" spans="1:8" s="15" customFormat="1" ht="30" customHeight="1">
      <c r="A185" s="52"/>
      <c r="B185" s="65"/>
      <c r="C185" s="75" t="s">
        <v>3</v>
      </c>
      <c r="D185" s="74" t="s">
        <v>126</v>
      </c>
      <c r="E185" s="42">
        <v>800</v>
      </c>
      <c r="F185" s="49">
        <v>796</v>
      </c>
      <c r="G185" s="49">
        <v>796</v>
      </c>
      <c r="H185" s="43">
        <f t="shared" si="20"/>
        <v>100</v>
      </c>
    </row>
    <row r="186" spans="1:8" s="16" customFormat="1" ht="40.5">
      <c r="A186" s="87" t="s">
        <v>33</v>
      </c>
      <c r="B186" s="88"/>
      <c r="C186" s="94"/>
      <c r="D186" s="95" t="s">
        <v>27</v>
      </c>
      <c r="E186" s="46">
        <f>E191+E187</f>
        <v>150.7</v>
      </c>
      <c r="F186" s="46">
        <f>F191+F187</f>
        <v>150.7</v>
      </c>
      <c r="G186" s="46">
        <f>G191+G187</f>
        <v>150.7</v>
      </c>
      <c r="H186" s="35">
        <f t="shared" si="20"/>
        <v>100</v>
      </c>
    </row>
    <row r="187" spans="1:8" s="13" customFormat="1" ht="42.75" customHeight="1">
      <c r="A187" s="87"/>
      <c r="B187" s="65" t="s">
        <v>138</v>
      </c>
      <c r="C187" s="91"/>
      <c r="D187" s="92" t="s">
        <v>139</v>
      </c>
      <c r="E187" s="59">
        <f aca="true" t="shared" si="21" ref="E187:G189">E188</f>
        <v>0</v>
      </c>
      <c r="F187" s="59">
        <f t="shared" si="21"/>
        <v>150.7</v>
      </c>
      <c r="G187" s="59">
        <f t="shared" si="21"/>
        <v>150.7</v>
      </c>
      <c r="H187" s="31">
        <f t="shared" si="20"/>
        <v>100</v>
      </c>
    </row>
    <row r="188" spans="1:8" s="16" customFormat="1" ht="27.75" customHeight="1">
      <c r="A188" s="87"/>
      <c r="B188" s="68" t="s">
        <v>552</v>
      </c>
      <c r="C188" s="96"/>
      <c r="D188" s="97" t="s">
        <v>441</v>
      </c>
      <c r="E188" s="46">
        <f t="shared" si="21"/>
        <v>0</v>
      </c>
      <c r="F188" s="46">
        <f t="shared" si="21"/>
        <v>150.7</v>
      </c>
      <c r="G188" s="46">
        <f t="shared" si="21"/>
        <v>150.7</v>
      </c>
      <c r="H188" s="35">
        <f t="shared" si="20"/>
        <v>100</v>
      </c>
    </row>
    <row r="189" spans="1:8" s="15" customFormat="1" ht="27" customHeight="1">
      <c r="A189" s="52"/>
      <c r="B189" s="72" t="s">
        <v>706</v>
      </c>
      <c r="C189" s="98"/>
      <c r="D189" s="79" t="s">
        <v>0</v>
      </c>
      <c r="E189" s="42">
        <f t="shared" si="21"/>
        <v>0</v>
      </c>
      <c r="F189" s="42">
        <f t="shared" si="21"/>
        <v>150.7</v>
      </c>
      <c r="G189" s="42">
        <f t="shared" si="21"/>
        <v>150.7</v>
      </c>
      <c r="H189" s="43">
        <f t="shared" si="20"/>
        <v>100</v>
      </c>
    </row>
    <row r="190" spans="1:8" s="15" customFormat="1" ht="30" customHeight="1">
      <c r="A190" s="52"/>
      <c r="B190" s="72"/>
      <c r="C190" s="75" t="s">
        <v>3</v>
      </c>
      <c r="D190" s="74" t="s">
        <v>126</v>
      </c>
      <c r="E190" s="42">
        <v>0</v>
      </c>
      <c r="F190" s="42">
        <v>150.7</v>
      </c>
      <c r="G190" s="42">
        <v>150.7</v>
      </c>
      <c r="H190" s="43">
        <f t="shared" si="20"/>
        <v>100</v>
      </c>
    </row>
    <row r="191" spans="1:8" s="24" customFormat="1" ht="57" customHeight="1">
      <c r="A191" s="90"/>
      <c r="B191" s="65" t="s">
        <v>490</v>
      </c>
      <c r="C191" s="91"/>
      <c r="D191" s="92" t="s">
        <v>491</v>
      </c>
      <c r="E191" s="59">
        <f>E192</f>
        <v>150.7</v>
      </c>
      <c r="F191" s="59">
        <f>F192</f>
        <v>0</v>
      </c>
      <c r="G191" s="59">
        <f aca="true" t="shared" si="22" ref="F191:G193">G192</f>
        <v>0</v>
      </c>
      <c r="H191" s="31"/>
    </row>
    <row r="192" spans="1:8" s="16" customFormat="1" ht="54" customHeight="1">
      <c r="A192" s="87"/>
      <c r="B192" s="68" t="s">
        <v>492</v>
      </c>
      <c r="C192" s="96"/>
      <c r="D192" s="97" t="s">
        <v>493</v>
      </c>
      <c r="E192" s="46">
        <f>E193</f>
        <v>150.7</v>
      </c>
      <c r="F192" s="46">
        <f t="shared" si="22"/>
        <v>0</v>
      </c>
      <c r="G192" s="46">
        <f t="shared" si="22"/>
        <v>0</v>
      </c>
      <c r="H192" s="35"/>
    </row>
    <row r="193" spans="1:8" s="15" customFormat="1" ht="27" customHeight="1">
      <c r="A193" s="52"/>
      <c r="B193" s="72" t="s">
        <v>510</v>
      </c>
      <c r="C193" s="98"/>
      <c r="D193" s="79" t="s">
        <v>0</v>
      </c>
      <c r="E193" s="42">
        <f>E194</f>
        <v>150.7</v>
      </c>
      <c r="F193" s="42">
        <f t="shared" si="22"/>
        <v>0</v>
      </c>
      <c r="G193" s="42">
        <f t="shared" si="22"/>
        <v>0</v>
      </c>
      <c r="H193" s="43"/>
    </row>
    <row r="194" spans="1:8" s="15" customFormat="1" ht="30" customHeight="1">
      <c r="A194" s="52"/>
      <c r="B194" s="72"/>
      <c r="C194" s="75" t="s">
        <v>3</v>
      </c>
      <c r="D194" s="74" t="s">
        <v>126</v>
      </c>
      <c r="E194" s="42">
        <v>150.7</v>
      </c>
      <c r="F194" s="42">
        <v>0</v>
      </c>
      <c r="G194" s="42">
        <v>0</v>
      </c>
      <c r="H194" s="43"/>
    </row>
    <row r="195" spans="1:8" s="13" customFormat="1" ht="13.5" customHeight="1">
      <c r="A195" s="14" t="s">
        <v>75</v>
      </c>
      <c r="B195" s="14"/>
      <c r="C195" s="85"/>
      <c r="D195" s="86" t="s">
        <v>76</v>
      </c>
      <c r="E195" s="30">
        <f>E201+E206+E260+E221+E196</f>
        <v>471872.4</v>
      </c>
      <c r="F195" s="30">
        <f>F201+F206+F260+F221+F196</f>
        <v>550770.4</v>
      </c>
      <c r="G195" s="30">
        <f>G201+G206+G260+G221+G196</f>
        <v>492452.80000000005</v>
      </c>
      <c r="H195" s="31">
        <f t="shared" si="18"/>
        <v>89.41163141664839</v>
      </c>
    </row>
    <row r="196" spans="1:8" s="13" customFormat="1" ht="13.5">
      <c r="A196" s="87" t="s">
        <v>511</v>
      </c>
      <c r="B196" s="88"/>
      <c r="C196" s="94"/>
      <c r="D196" s="95" t="s">
        <v>512</v>
      </c>
      <c r="E196" s="46">
        <f>E197</f>
        <v>0</v>
      </c>
      <c r="F196" s="46">
        <f aca="true" t="shared" si="23" ref="F196:G199">F197</f>
        <v>3902.4</v>
      </c>
      <c r="G196" s="46">
        <f t="shared" si="23"/>
        <v>3902.4</v>
      </c>
      <c r="H196" s="35">
        <f>G196/F196*100</f>
        <v>100</v>
      </c>
    </row>
    <row r="197" spans="1:8" s="13" customFormat="1" ht="57" customHeight="1">
      <c r="A197" s="14"/>
      <c r="B197" s="65" t="s">
        <v>470</v>
      </c>
      <c r="C197" s="91"/>
      <c r="D197" s="92" t="s">
        <v>471</v>
      </c>
      <c r="E197" s="30">
        <f>E198</f>
        <v>0</v>
      </c>
      <c r="F197" s="30">
        <f t="shared" si="23"/>
        <v>3902.4</v>
      </c>
      <c r="G197" s="30">
        <f t="shared" si="23"/>
        <v>3902.4</v>
      </c>
      <c r="H197" s="31">
        <f>G197/F197*100</f>
        <v>100</v>
      </c>
    </row>
    <row r="198" spans="1:8" s="16" customFormat="1" ht="40.5">
      <c r="A198" s="36"/>
      <c r="B198" s="68" t="s">
        <v>513</v>
      </c>
      <c r="C198" s="99"/>
      <c r="D198" s="100" t="s">
        <v>514</v>
      </c>
      <c r="E198" s="34">
        <f>E199</f>
        <v>0</v>
      </c>
      <c r="F198" s="34">
        <f t="shared" si="23"/>
        <v>3902.4</v>
      </c>
      <c r="G198" s="34">
        <f t="shared" si="23"/>
        <v>3902.4</v>
      </c>
      <c r="H198" s="35">
        <f>G198/F198*100</f>
        <v>100</v>
      </c>
    </row>
    <row r="199" spans="1:8" s="15" customFormat="1" ht="60" customHeight="1">
      <c r="A199" s="39"/>
      <c r="B199" s="72" t="s">
        <v>515</v>
      </c>
      <c r="C199" s="101"/>
      <c r="D199" s="102" t="s">
        <v>516</v>
      </c>
      <c r="E199" s="42">
        <f>E200</f>
        <v>0</v>
      </c>
      <c r="F199" s="42">
        <f t="shared" si="23"/>
        <v>3902.4</v>
      </c>
      <c r="G199" s="42">
        <f t="shared" si="23"/>
        <v>3902.4</v>
      </c>
      <c r="H199" s="43">
        <f>G199/F199*100</f>
        <v>100</v>
      </c>
    </row>
    <row r="200" spans="1:8" s="13" customFormat="1" ht="30" customHeight="1">
      <c r="A200" s="14"/>
      <c r="B200" s="72"/>
      <c r="C200" s="75" t="s">
        <v>3</v>
      </c>
      <c r="D200" s="74" t="s">
        <v>126</v>
      </c>
      <c r="E200" s="42">
        <v>0</v>
      </c>
      <c r="F200" s="43">
        <v>3902.4</v>
      </c>
      <c r="G200" s="43">
        <v>3902.4</v>
      </c>
      <c r="H200" s="43">
        <f>G200/F200*100</f>
        <v>100</v>
      </c>
    </row>
    <row r="201" spans="1:8" s="13" customFormat="1" ht="13.5">
      <c r="A201" s="87" t="s">
        <v>23</v>
      </c>
      <c r="B201" s="88"/>
      <c r="C201" s="94"/>
      <c r="D201" s="95" t="s">
        <v>24</v>
      </c>
      <c r="E201" s="46">
        <f>E202</f>
        <v>2182.2</v>
      </c>
      <c r="F201" s="46">
        <f aca="true" t="shared" si="24" ref="F201:G204">F202</f>
        <v>2080.4</v>
      </c>
      <c r="G201" s="46">
        <f t="shared" si="24"/>
        <v>1555.1</v>
      </c>
      <c r="H201" s="35">
        <f t="shared" si="18"/>
        <v>74.75004806767929</v>
      </c>
    </row>
    <row r="202" spans="1:8" s="13" customFormat="1" ht="57" customHeight="1">
      <c r="A202" s="14"/>
      <c r="B202" s="65" t="s">
        <v>470</v>
      </c>
      <c r="C202" s="91"/>
      <c r="D202" s="92" t="s">
        <v>471</v>
      </c>
      <c r="E202" s="30">
        <f>E203</f>
        <v>2182.2</v>
      </c>
      <c r="F202" s="30">
        <f t="shared" si="24"/>
        <v>2080.4</v>
      </c>
      <c r="G202" s="30">
        <f t="shared" si="24"/>
        <v>1555.1</v>
      </c>
      <c r="H202" s="31">
        <f t="shared" si="18"/>
        <v>74.75004806767929</v>
      </c>
    </row>
    <row r="203" spans="1:8" s="16" customFormat="1" ht="40.5">
      <c r="A203" s="36"/>
      <c r="B203" s="68" t="s">
        <v>513</v>
      </c>
      <c r="C203" s="99"/>
      <c r="D203" s="100" t="s">
        <v>514</v>
      </c>
      <c r="E203" s="34">
        <f>E204</f>
        <v>2182.2</v>
      </c>
      <c r="F203" s="34">
        <f t="shared" si="24"/>
        <v>2080.4</v>
      </c>
      <c r="G203" s="34">
        <f t="shared" si="24"/>
        <v>1555.1</v>
      </c>
      <c r="H203" s="35">
        <f t="shared" si="18"/>
        <v>74.75004806767929</v>
      </c>
    </row>
    <row r="204" spans="1:8" s="15" customFormat="1" ht="27" customHeight="1">
      <c r="A204" s="39"/>
      <c r="B204" s="72" t="s">
        <v>517</v>
      </c>
      <c r="C204" s="101"/>
      <c r="D204" s="102" t="s">
        <v>518</v>
      </c>
      <c r="E204" s="42">
        <f>E205</f>
        <v>2182.2</v>
      </c>
      <c r="F204" s="42">
        <f t="shared" si="24"/>
        <v>2080.4</v>
      </c>
      <c r="G204" s="42">
        <f t="shared" si="24"/>
        <v>1555.1</v>
      </c>
      <c r="H204" s="43">
        <f t="shared" si="18"/>
        <v>74.75004806767929</v>
      </c>
    </row>
    <row r="205" spans="1:8" s="13" customFormat="1" ht="30" customHeight="1">
      <c r="A205" s="14"/>
      <c r="B205" s="72"/>
      <c r="C205" s="75" t="s">
        <v>3</v>
      </c>
      <c r="D205" s="74" t="s">
        <v>126</v>
      </c>
      <c r="E205" s="42">
        <v>2182.2</v>
      </c>
      <c r="F205" s="43">
        <v>2080.4</v>
      </c>
      <c r="G205" s="43">
        <v>1555.1</v>
      </c>
      <c r="H205" s="43">
        <f t="shared" si="18"/>
        <v>74.75004806767929</v>
      </c>
    </row>
    <row r="206" spans="1:8" s="13" customFormat="1" ht="13.5">
      <c r="A206" s="87" t="s">
        <v>17</v>
      </c>
      <c r="B206" s="68"/>
      <c r="C206" s="68"/>
      <c r="D206" s="67" t="s">
        <v>18</v>
      </c>
      <c r="E206" s="34">
        <f>E217+E207</f>
        <v>52302.5</v>
      </c>
      <c r="F206" s="34">
        <f>F217+F207</f>
        <v>87082.49999999999</v>
      </c>
      <c r="G206" s="34">
        <f>G217+G207</f>
        <v>86999.4</v>
      </c>
      <c r="H206" s="35">
        <f t="shared" si="18"/>
        <v>99.9045732495048</v>
      </c>
    </row>
    <row r="207" spans="1:8" s="13" customFormat="1" ht="27" customHeight="1">
      <c r="A207" s="87"/>
      <c r="B207" s="103" t="s">
        <v>132</v>
      </c>
      <c r="C207" s="103"/>
      <c r="D207" s="104" t="s">
        <v>133</v>
      </c>
      <c r="E207" s="59">
        <f>E208</f>
        <v>52270.3</v>
      </c>
      <c r="F207" s="59">
        <f>F208</f>
        <v>87050.29999999999</v>
      </c>
      <c r="G207" s="59">
        <f>G208</f>
        <v>86967.5</v>
      </c>
      <c r="H207" s="31">
        <f t="shared" si="18"/>
        <v>99.90488257938227</v>
      </c>
    </row>
    <row r="208" spans="1:8" s="13" customFormat="1" ht="13.5">
      <c r="A208" s="87"/>
      <c r="B208" s="105" t="s">
        <v>134</v>
      </c>
      <c r="C208" s="105"/>
      <c r="D208" s="106" t="s">
        <v>135</v>
      </c>
      <c r="E208" s="46">
        <f>E215+E213+E209</f>
        <v>52270.3</v>
      </c>
      <c r="F208" s="46">
        <f>F215+F213+F209</f>
        <v>87050.29999999999</v>
      </c>
      <c r="G208" s="46">
        <f>G215+G213+G209</f>
        <v>86967.5</v>
      </c>
      <c r="H208" s="35">
        <f t="shared" si="18"/>
        <v>99.90488257938227</v>
      </c>
    </row>
    <row r="209" spans="1:8" s="25" customFormat="1" ht="27" customHeight="1">
      <c r="A209" s="76"/>
      <c r="B209" s="72" t="s">
        <v>519</v>
      </c>
      <c r="C209" s="72"/>
      <c r="D209" s="79" t="s">
        <v>131</v>
      </c>
      <c r="E209" s="107">
        <f>E210+E211+E212</f>
        <v>6727.5</v>
      </c>
      <c r="F209" s="107">
        <f>F210+F211+F212</f>
        <v>6699.4</v>
      </c>
      <c r="G209" s="107">
        <f>G210+G211+G212</f>
        <v>6617.099999999999</v>
      </c>
      <c r="H209" s="43">
        <f aca="true" t="shared" si="25" ref="H209:H214">G209/F209*100</f>
        <v>98.77153177896528</v>
      </c>
    </row>
    <row r="210" spans="1:8" s="25" customFormat="1" ht="81" customHeight="1">
      <c r="A210" s="76"/>
      <c r="B210" s="65"/>
      <c r="C210" s="75" t="s">
        <v>2</v>
      </c>
      <c r="D210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210" s="49">
        <v>5545.8</v>
      </c>
      <c r="F210" s="42">
        <v>5575.2</v>
      </c>
      <c r="G210" s="42">
        <v>5555.4</v>
      </c>
      <c r="H210" s="43">
        <f t="shared" si="25"/>
        <v>99.64485578992681</v>
      </c>
    </row>
    <row r="211" spans="1:8" s="13" customFormat="1" ht="30" customHeight="1">
      <c r="A211" s="108"/>
      <c r="B211" s="65"/>
      <c r="C211" s="75" t="s">
        <v>3</v>
      </c>
      <c r="D211" s="74" t="s">
        <v>126</v>
      </c>
      <c r="E211" s="42">
        <v>1157.6</v>
      </c>
      <c r="F211" s="43">
        <v>1108.3</v>
      </c>
      <c r="G211" s="43">
        <v>1046.7</v>
      </c>
      <c r="H211" s="43">
        <f t="shared" si="25"/>
        <v>94.44193810340161</v>
      </c>
    </row>
    <row r="212" spans="1:8" s="13" customFormat="1" ht="13.5" customHeight="1">
      <c r="A212" s="108"/>
      <c r="B212" s="72"/>
      <c r="C212" s="75" t="s">
        <v>4</v>
      </c>
      <c r="D212" s="79" t="s">
        <v>5</v>
      </c>
      <c r="E212" s="42">
        <v>24.1</v>
      </c>
      <c r="F212" s="42">
        <v>15.9</v>
      </c>
      <c r="G212" s="42">
        <v>15</v>
      </c>
      <c r="H212" s="43">
        <f t="shared" si="25"/>
        <v>94.33962264150944</v>
      </c>
    </row>
    <row r="213" spans="1:8" s="13" customFormat="1" ht="67.5" customHeight="1">
      <c r="A213" s="87"/>
      <c r="B213" s="109" t="s">
        <v>355</v>
      </c>
      <c r="C213" s="109"/>
      <c r="D213" s="110" t="s">
        <v>356</v>
      </c>
      <c r="E213" s="42">
        <f>E214</f>
        <v>0</v>
      </c>
      <c r="F213" s="42">
        <f>F214</f>
        <v>4833.9</v>
      </c>
      <c r="G213" s="42">
        <f>G214</f>
        <v>4833.4</v>
      </c>
      <c r="H213" s="43">
        <f t="shared" si="25"/>
        <v>99.98965638511346</v>
      </c>
    </row>
    <row r="214" spans="1:8" s="13" customFormat="1" ht="13.5" customHeight="1">
      <c r="A214" s="87"/>
      <c r="B214" s="109"/>
      <c r="C214" s="109" t="s">
        <v>4</v>
      </c>
      <c r="D214" s="110" t="s">
        <v>5</v>
      </c>
      <c r="E214" s="42">
        <v>0</v>
      </c>
      <c r="F214" s="43">
        <v>4833.9</v>
      </c>
      <c r="G214" s="43">
        <v>4833.4</v>
      </c>
      <c r="H214" s="43">
        <f t="shared" si="25"/>
        <v>99.98965638511346</v>
      </c>
    </row>
    <row r="215" spans="1:8" s="13" customFormat="1" ht="27" customHeight="1">
      <c r="A215" s="87"/>
      <c r="B215" s="109" t="s">
        <v>136</v>
      </c>
      <c r="C215" s="109"/>
      <c r="D215" s="110" t="s">
        <v>137</v>
      </c>
      <c r="E215" s="42">
        <f>E216</f>
        <v>45542.8</v>
      </c>
      <c r="F215" s="42">
        <f>F216</f>
        <v>75517</v>
      </c>
      <c r="G215" s="42">
        <f>G216</f>
        <v>75517</v>
      </c>
      <c r="H215" s="43">
        <f t="shared" si="18"/>
        <v>100</v>
      </c>
    </row>
    <row r="216" spans="1:8" s="13" customFormat="1" ht="13.5" customHeight="1">
      <c r="A216" s="87"/>
      <c r="B216" s="109"/>
      <c r="C216" s="109" t="s">
        <v>4</v>
      </c>
      <c r="D216" s="110" t="s">
        <v>5</v>
      </c>
      <c r="E216" s="42">
        <v>45542.8</v>
      </c>
      <c r="F216" s="43">
        <v>75517</v>
      </c>
      <c r="G216" s="43">
        <v>75517</v>
      </c>
      <c r="H216" s="43">
        <f t="shared" si="18"/>
        <v>100</v>
      </c>
    </row>
    <row r="217" spans="1:8" s="24" customFormat="1" ht="57" customHeight="1">
      <c r="A217" s="90"/>
      <c r="B217" s="65" t="s">
        <v>490</v>
      </c>
      <c r="C217" s="91"/>
      <c r="D217" s="92" t="s">
        <v>491</v>
      </c>
      <c r="E217" s="30">
        <f>E218</f>
        <v>32.2</v>
      </c>
      <c r="F217" s="30">
        <f>F218</f>
        <v>32.2</v>
      </c>
      <c r="G217" s="30">
        <f>G218</f>
        <v>31.9</v>
      </c>
      <c r="H217" s="31">
        <f t="shared" si="18"/>
        <v>99.06832298136644</v>
      </c>
    </row>
    <row r="218" spans="1:8" s="16" customFormat="1" ht="54">
      <c r="A218" s="87"/>
      <c r="B218" s="68" t="s">
        <v>492</v>
      </c>
      <c r="C218" s="96"/>
      <c r="D218" s="97" t="s">
        <v>493</v>
      </c>
      <c r="E218" s="34">
        <f aca="true" t="shared" si="26" ref="E218:G219">E219</f>
        <v>32.2</v>
      </c>
      <c r="F218" s="34">
        <f t="shared" si="26"/>
        <v>32.2</v>
      </c>
      <c r="G218" s="34">
        <f t="shared" si="26"/>
        <v>31.9</v>
      </c>
      <c r="H218" s="35">
        <f t="shared" si="18"/>
        <v>99.06832298136644</v>
      </c>
    </row>
    <row r="219" spans="1:8" s="13" customFormat="1" ht="108" customHeight="1">
      <c r="A219" s="87"/>
      <c r="B219" s="72" t="s">
        <v>520</v>
      </c>
      <c r="C219" s="75"/>
      <c r="D219" s="83" t="s">
        <v>109</v>
      </c>
      <c r="E219" s="42">
        <f t="shared" si="26"/>
        <v>32.2</v>
      </c>
      <c r="F219" s="42">
        <f t="shared" si="26"/>
        <v>32.2</v>
      </c>
      <c r="G219" s="42">
        <f t="shared" si="26"/>
        <v>31.9</v>
      </c>
      <c r="H219" s="43">
        <f t="shared" si="18"/>
        <v>99.06832298136644</v>
      </c>
    </row>
    <row r="220" spans="1:8" s="13" customFormat="1" ht="81" customHeight="1">
      <c r="A220" s="87"/>
      <c r="B220" s="72"/>
      <c r="C220" s="75" t="s">
        <v>2</v>
      </c>
      <c r="D220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220" s="42">
        <v>32.2</v>
      </c>
      <c r="F220" s="43">
        <v>32.2</v>
      </c>
      <c r="G220" s="43">
        <v>31.9</v>
      </c>
      <c r="H220" s="43">
        <f t="shared" si="18"/>
        <v>99.06832298136644</v>
      </c>
    </row>
    <row r="221" spans="1:8" s="13" customFormat="1" ht="27">
      <c r="A221" s="87" t="s">
        <v>105</v>
      </c>
      <c r="B221" s="88"/>
      <c r="C221" s="88"/>
      <c r="D221" s="111" t="s">
        <v>106</v>
      </c>
      <c r="E221" s="46">
        <f>E226+E222</f>
        <v>414774.00000000006</v>
      </c>
      <c r="F221" s="46">
        <f>F226+F222</f>
        <v>428614.00000000006</v>
      </c>
      <c r="G221" s="46">
        <f>G226+G222</f>
        <v>374171.5</v>
      </c>
      <c r="H221" s="35">
        <f aca="true" t="shared" si="27" ref="H221:H237">G221/F221*100</f>
        <v>87.29801173083473</v>
      </c>
    </row>
    <row r="222" spans="1:8" s="13" customFormat="1" ht="27" customHeight="1">
      <c r="A222" s="87"/>
      <c r="B222" s="103" t="s">
        <v>132</v>
      </c>
      <c r="C222" s="103"/>
      <c r="D222" s="104" t="s">
        <v>133</v>
      </c>
      <c r="E222" s="59">
        <f>E223</f>
        <v>40000</v>
      </c>
      <c r="F222" s="59">
        <f aca="true" t="shared" si="28" ref="F222:G224">F223</f>
        <v>20054.5</v>
      </c>
      <c r="G222" s="59">
        <f t="shared" si="28"/>
        <v>15401.4</v>
      </c>
      <c r="H222" s="31">
        <f t="shared" si="27"/>
        <v>76.79772619611558</v>
      </c>
    </row>
    <row r="223" spans="1:8" s="13" customFormat="1" ht="13.5">
      <c r="A223" s="87"/>
      <c r="B223" s="105" t="s">
        <v>166</v>
      </c>
      <c r="C223" s="105"/>
      <c r="D223" s="106" t="s">
        <v>167</v>
      </c>
      <c r="E223" s="46">
        <f>E224</f>
        <v>40000</v>
      </c>
      <c r="F223" s="46">
        <f t="shared" si="28"/>
        <v>20054.5</v>
      </c>
      <c r="G223" s="46">
        <f t="shared" si="28"/>
        <v>15401.4</v>
      </c>
      <c r="H223" s="35">
        <f t="shared" si="27"/>
        <v>76.79772619611558</v>
      </c>
    </row>
    <row r="224" spans="1:8" s="13" customFormat="1" ht="54" customHeight="1">
      <c r="A224" s="87"/>
      <c r="B224" s="109" t="s">
        <v>395</v>
      </c>
      <c r="C224" s="109"/>
      <c r="D224" s="110" t="s">
        <v>396</v>
      </c>
      <c r="E224" s="42">
        <f>E225</f>
        <v>40000</v>
      </c>
      <c r="F224" s="42">
        <f t="shared" si="28"/>
        <v>20054.5</v>
      </c>
      <c r="G224" s="42">
        <f t="shared" si="28"/>
        <v>15401.4</v>
      </c>
      <c r="H224" s="43">
        <f t="shared" si="27"/>
        <v>76.79772619611558</v>
      </c>
    </row>
    <row r="225" spans="1:8" s="13" customFormat="1" ht="13.5" customHeight="1">
      <c r="A225" s="87"/>
      <c r="B225" s="109"/>
      <c r="C225" s="109" t="s">
        <v>4</v>
      </c>
      <c r="D225" s="110" t="s">
        <v>5</v>
      </c>
      <c r="E225" s="42">
        <v>40000</v>
      </c>
      <c r="F225" s="43">
        <v>20054.5</v>
      </c>
      <c r="G225" s="43">
        <v>15401.4</v>
      </c>
      <c r="H225" s="43">
        <f t="shared" si="27"/>
        <v>76.79772619611558</v>
      </c>
    </row>
    <row r="226" spans="1:8" s="13" customFormat="1" ht="40.5" customHeight="1">
      <c r="A226" s="87"/>
      <c r="B226" s="65" t="s">
        <v>138</v>
      </c>
      <c r="C226" s="112"/>
      <c r="D226" s="113" t="s">
        <v>139</v>
      </c>
      <c r="E226" s="30">
        <f>E227</f>
        <v>374774.00000000006</v>
      </c>
      <c r="F226" s="30">
        <f>F227</f>
        <v>408559.50000000006</v>
      </c>
      <c r="G226" s="30">
        <f>G227</f>
        <v>358770.1</v>
      </c>
      <c r="H226" s="31">
        <f t="shared" si="27"/>
        <v>87.81342741999634</v>
      </c>
    </row>
    <row r="227" spans="1:8" s="13" customFormat="1" ht="27" customHeight="1">
      <c r="A227" s="87"/>
      <c r="B227" s="88" t="s">
        <v>140</v>
      </c>
      <c r="C227" s="88"/>
      <c r="D227" s="111" t="s">
        <v>141</v>
      </c>
      <c r="E227" s="46">
        <f>+E233+E235+E237+E228+E245+E258+E231+E239+E254+E256+E241+E243</f>
        <v>374774.00000000006</v>
      </c>
      <c r="F227" s="46">
        <f>+F233+F235+F237+F228+F245+F258+F231+F239+F254+F256+F241+F243</f>
        <v>408559.50000000006</v>
      </c>
      <c r="G227" s="46">
        <f>+G233+G235+G237+G228+G245+G258+G231+G239+G254+G256+G241+G243</f>
        <v>358770.1</v>
      </c>
      <c r="H227" s="43">
        <f t="shared" si="27"/>
        <v>87.81342741999634</v>
      </c>
    </row>
    <row r="228" spans="1:8" s="13" customFormat="1" ht="67.5" customHeight="1">
      <c r="A228" s="87"/>
      <c r="B228" s="72" t="s">
        <v>142</v>
      </c>
      <c r="C228" s="84"/>
      <c r="D228" s="114" t="s">
        <v>143</v>
      </c>
      <c r="E228" s="49">
        <f aca="true" t="shared" si="29" ref="E228:G229">E229</f>
        <v>172302</v>
      </c>
      <c r="F228" s="49">
        <f t="shared" si="29"/>
        <v>169928.3</v>
      </c>
      <c r="G228" s="49">
        <f t="shared" si="29"/>
        <v>169928.3</v>
      </c>
      <c r="H228" s="43">
        <f t="shared" si="27"/>
        <v>100</v>
      </c>
    </row>
    <row r="229" spans="1:8" s="13" customFormat="1" ht="40.5" customHeight="1">
      <c r="A229" s="87"/>
      <c r="B229" s="72" t="s">
        <v>144</v>
      </c>
      <c r="C229" s="72"/>
      <c r="D229" s="102" t="s">
        <v>145</v>
      </c>
      <c r="E229" s="49">
        <f t="shared" si="29"/>
        <v>172302</v>
      </c>
      <c r="F229" s="49">
        <f t="shared" si="29"/>
        <v>169928.3</v>
      </c>
      <c r="G229" s="49">
        <f t="shared" si="29"/>
        <v>169928.3</v>
      </c>
      <c r="H229" s="43">
        <f t="shared" si="27"/>
        <v>100</v>
      </c>
    </row>
    <row r="230" spans="1:8" s="13" customFormat="1" ht="42" customHeight="1">
      <c r="A230" s="87"/>
      <c r="B230" s="72"/>
      <c r="C230" s="78" t="s">
        <v>8</v>
      </c>
      <c r="D230" s="82" t="s">
        <v>9</v>
      </c>
      <c r="E230" s="49">
        <v>172302</v>
      </c>
      <c r="F230" s="49">
        <v>169928.3</v>
      </c>
      <c r="G230" s="49">
        <v>169928.3</v>
      </c>
      <c r="H230" s="43">
        <f t="shared" si="27"/>
        <v>100</v>
      </c>
    </row>
    <row r="231" spans="1:8" s="13" customFormat="1" ht="40.5" customHeight="1">
      <c r="A231" s="87"/>
      <c r="B231" s="78" t="s">
        <v>404</v>
      </c>
      <c r="C231" s="88"/>
      <c r="D231" s="82" t="s">
        <v>213</v>
      </c>
      <c r="E231" s="42">
        <f>E232</f>
        <v>6400</v>
      </c>
      <c r="F231" s="42">
        <f>F232</f>
        <v>10661.2</v>
      </c>
      <c r="G231" s="42">
        <f>G232</f>
        <v>10661.2</v>
      </c>
      <c r="H231" s="43">
        <f t="shared" si="27"/>
        <v>100</v>
      </c>
    </row>
    <row r="232" spans="1:8" s="13" customFormat="1" ht="42" customHeight="1">
      <c r="A232" s="87"/>
      <c r="B232" s="78"/>
      <c r="C232" s="109" t="s">
        <v>8</v>
      </c>
      <c r="D232" s="110" t="s">
        <v>9</v>
      </c>
      <c r="E232" s="42">
        <v>6400</v>
      </c>
      <c r="F232" s="42">
        <v>10661.2</v>
      </c>
      <c r="G232" s="42">
        <v>10661.2</v>
      </c>
      <c r="H232" s="43">
        <f t="shared" si="27"/>
        <v>100</v>
      </c>
    </row>
    <row r="233" spans="1:8" s="13" customFormat="1" ht="40.5" customHeight="1">
      <c r="A233" s="87"/>
      <c r="B233" s="78" t="s">
        <v>146</v>
      </c>
      <c r="C233" s="88"/>
      <c r="D233" s="82" t="s">
        <v>147</v>
      </c>
      <c r="E233" s="42">
        <f>E234</f>
        <v>87530.6</v>
      </c>
      <c r="F233" s="42">
        <f>F234</f>
        <v>103191</v>
      </c>
      <c r="G233" s="42">
        <f>G234</f>
        <v>61121.7</v>
      </c>
      <c r="H233" s="43">
        <f t="shared" si="27"/>
        <v>59.23161903654388</v>
      </c>
    </row>
    <row r="234" spans="1:8" s="13" customFormat="1" ht="30" customHeight="1">
      <c r="A234" s="87"/>
      <c r="B234" s="88"/>
      <c r="C234" s="109" t="s">
        <v>3</v>
      </c>
      <c r="D234" s="110" t="s">
        <v>126</v>
      </c>
      <c r="E234" s="42">
        <v>87530.6</v>
      </c>
      <c r="F234" s="43">
        <v>103191</v>
      </c>
      <c r="G234" s="43">
        <v>61121.7</v>
      </c>
      <c r="H234" s="43">
        <f t="shared" si="27"/>
        <v>59.23161903654388</v>
      </c>
    </row>
    <row r="235" spans="1:8" s="13" customFormat="1" ht="27.75" customHeight="1">
      <c r="A235" s="87"/>
      <c r="B235" s="78" t="s">
        <v>148</v>
      </c>
      <c r="C235" s="88"/>
      <c r="D235" s="82" t="s">
        <v>707</v>
      </c>
      <c r="E235" s="42">
        <f>E236</f>
        <v>45939.3</v>
      </c>
      <c r="F235" s="42">
        <f>F236</f>
        <v>52946.8</v>
      </c>
      <c r="G235" s="42">
        <f>G236</f>
        <v>52944.8</v>
      </c>
      <c r="H235" s="43">
        <f t="shared" si="27"/>
        <v>99.99622262346355</v>
      </c>
    </row>
    <row r="236" spans="1:8" s="13" customFormat="1" ht="30" customHeight="1">
      <c r="A236" s="87"/>
      <c r="B236" s="78"/>
      <c r="C236" s="109" t="s">
        <v>3</v>
      </c>
      <c r="D236" s="110" t="s">
        <v>126</v>
      </c>
      <c r="E236" s="42">
        <v>45939.3</v>
      </c>
      <c r="F236" s="43">
        <v>52946.8</v>
      </c>
      <c r="G236" s="43">
        <v>52944.8</v>
      </c>
      <c r="H236" s="43">
        <f t="shared" si="27"/>
        <v>99.99622262346355</v>
      </c>
    </row>
    <row r="237" spans="1:8" s="13" customFormat="1" ht="27" customHeight="1">
      <c r="A237" s="87"/>
      <c r="B237" s="78" t="s">
        <v>149</v>
      </c>
      <c r="C237" s="88"/>
      <c r="D237" s="82" t="s">
        <v>547</v>
      </c>
      <c r="E237" s="42">
        <f>E238</f>
        <v>3454.9</v>
      </c>
      <c r="F237" s="42">
        <f>F238</f>
        <v>2294.4</v>
      </c>
      <c r="G237" s="42">
        <f>G238</f>
        <v>2280.4</v>
      </c>
      <c r="H237" s="43">
        <f t="shared" si="27"/>
        <v>99.38981868898186</v>
      </c>
    </row>
    <row r="238" spans="1:8" s="13" customFormat="1" ht="30" customHeight="1">
      <c r="A238" s="87"/>
      <c r="B238" s="88"/>
      <c r="C238" s="109" t="s">
        <v>3</v>
      </c>
      <c r="D238" s="110" t="s">
        <v>126</v>
      </c>
      <c r="E238" s="42">
        <v>3454.9</v>
      </c>
      <c r="F238" s="49">
        <v>2294.4</v>
      </c>
      <c r="G238" s="49">
        <v>2280.4</v>
      </c>
      <c r="H238" s="43">
        <f aca="true" t="shared" si="30" ref="H238:H259">G238/F238*100</f>
        <v>99.38981868898186</v>
      </c>
    </row>
    <row r="239" spans="1:8" s="13" customFormat="1" ht="27" customHeight="1">
      <c r="A239" s="87"/>
      <c r="B239" s="78" t="s">
        <v>548</v>
      </c>
      <c r="C239" s="88"/>
      <c r="D239" s="82" t="s">
        <v>549</v>
      </c>
      <c r="E239" s="42">
        <f>E240</f>
        <v>0</v>
      </c>
      <c r="F239" s="42">
        <f>F240</f>
        <v>213.9</v>
      </c>
      <c r="G239" s="42">
        <f>G240</f>
        <v>213.9</v>
      </c>
      <c r="H239" s="43">
        <f t="shared" si="30"/>
        <v>100</v>
      </c>
    </row>
    <row r="240" spans="1:8" s="13" customFormat="1" ht="30" customHeight="1">
      <c r="A240" s="87"/>
      <c r="B240" s="88"/>
      <c r="C240" s="109" t="s">
        <v>3</v>
      </c>
      <c r="D240" s="110" t="s">
        <v>126</v>
      </c>
      <c r="E240" s="42">
        <v>0</v>
      </c>
      <c r="F240" s="49">
        <v>213.9</v>
      </c>
      <c r="G240" s="49">
        <v>213.9</v>
      </c>
      <c r="H240" s="43">
        <f t="shared" si="30"/>
        <v>100</v>
      </c>
    </row>
    <row r="241" spans="1:8" s="13" customFormat="1" ht="42" customHeight="1">
      <c r="A241" s="87"/>
      <c r="B241" s="78" t="s">
        <v>689</v>
      </c>
      <c r="C241" s="88"/>
      <c r="D241" s="82" t="s">
        <v>691</v>
      </c>
      <c r="E241" s="42">
        <f>E242</f>
        <v>0</v>
      </c>
      <c r="F241" s="42">
        <f>F242</f>
        <v>694</v>
      </c>
      <c r="G241" s="42">
        <f>G242</f>
        <v>694</v>
      </c>
      <c r="H241" s="43">
        <f>G241/F241*100</f>
        <v>100</v>
      </c>
    </row>
    <row r="242" spans="1:8" s="13" customFormat="1" ht="30" customHeight="1">
      <c r="A242" s="87"/>
      <c r="B242" s="88"/>
      <c r="C242" s="109" t="s">
        <v>3</v>
      </c>
      <c r="D242" s="110" t="s">
        <v>126</v>
      </c>
      <c r="E242" s="42">
        <v>0</v>
      </c>
      <c r="F242" s="49">
        <v>694</v>
      </c>
      <c r="G242" s="49">
        <v>694</v>
      </c>
      <c r="H242" s="43">
        <f>G242/F242*100</f>
        <v>100</v>
      </c>
    </row>
    <row r="243" spans="1:8" s="13" customFormat="1" ht="27" customHeight="1">
      <c r="A243" s="87"/>
      <c r="B243" s="78" t="s">
        <v>690</v>
      </c>
      <c r="C243" s="88"/>
      <c r="D243" s="82" t="s">
        <v>692</v>
      </c>
      <c r="E243" s="42">
        <f>E244</f>
        <v>0</v>
      </c>
      <c r="F243" s="42">
        <f>F244</f>
        <v>385.4</v>
      </c>
      <c r="G243" s="42">
        <f>G244</f>
        <v>385.4</v>
      </c>
      <c r="H243" s="43">
        <f>G243/F243*100</f>
        <v>100</v>
      </c>
    </row>
    <row r="244" spans="1:8" s="13" customFormat="1" ht="30" customHeight="1">
      <c r="A244" s="87"/>
      <c r="B244" s="88"/>
      <c r="C244" s="109" t="s">
        <v>3</v>
      </c>
      <c r="D244" s="110" t="s">
        <v>126</v>
      </c>
      <c r="E244" s="42">
        <v>0</v>
      </c>
      <c r="F244" s="49">
        <v>385.4</v>
      </c>
      <c r="G244" s="49">
        <v>385.4</v>
      </c>
      <c r="H244" s="43">
        <f>G244/F244*100</f>
        <v>100</v>
      </c>
    </row>
    <row r="245" spans="1:8" s="13" customFormat="1" ht="40.5" customHeight="1">
      <c r="A245" s="87"/>
      <c r="B245" s="78" t="s">
        <v>375</v>
      </c>
      <c r="C245" s="88"/>
      <c r="D245" s="82" t="s">
        <v>480</v>
      </c>
      <c r="E245" s="42">
        <f>E246+E248+E252+E250</f>
        <v>59147.2</v>
      </c>
      <c r="F245" s="42">
        <f>F246+F248+F252+F250</f>
        <v>64802.7</v>
      </c>
      <c r="G245" s="42">
        <f>G246+G248+G252+G250</f>
        <v>57112.6</v>
      </c>
      <c r="H245" s="43">
        <f t="shared" si="30"/>
        <v>88.13305618438739</v>
      </c>
    </row>
    <row r="246" spans="1:8" s="13" customFormat="1" ht="40.5" customHeight="1">
      <c r="A246" s="87"/>
      <c r="B246" s="78" t="s">
        <v>357</v>
      </c>
      <c r="C246" s="88"/>
      <c r="D246" s="82" t="s">
        <v>358</v>
      </c>
      <c r="E246" s="42">
        <f aca="true" t="shared" si="31" ref="E246:G256">E247</f>
        <v>0</v>
      </c>
      <c r="F246" s="42">
        <f t="shared" si="31"/>
        <v>4574.2</v>
      </c>
      <c r="G246" s="42">
        <f t="shared" si="31"/>
        <v>4574.2</v>
      </c>
      <c r="H246" s="43">
        <f t="shared" si="30"/>
        <v>100</v>
      </c>
    </row>
    <row r="247" spans="1:8" s="13" customFormat="1" ht="42.75" customHeight="1">
      <c r="A247" s="87"/>
      <c r="B247" s="88"/>
      <c r="C247" s="109" t="s">
        <v>10</v>
      </c>
      <c r="D247" s="82" t="s">
        <v>663</v>
      </c>
      <c r="E247" s="42">
        <v>0</v>
      </c>
      <c r="F247" s="49">
        <v>4574.2</v>
      </c>
      <c r="G247" s="49">
        <v>4574.2</v>
      </c>
      <c r="H247" s="43">
        <f t="shared" si="30"/>
        <v>100</v>
      </c>
    </row>
    <row r="248" spans="1:8" s="13" customFormat="1" ht="99" customHeight="1">
      <c r="A248" s="87"/>
      <c r="B248" s="78" t="s">
        <v>607</v>
      </c>
      <c r="C248" s="88"/>
      <c r="D248" s="82" t="s">
        <v>608</v>
      </c>
      <c r="E248" s="42">
        <f t="shared" si="31"/>
        <v>0</v>
      </c>
      <c r="F248" s="42">
        <f t="shared" si="31"/>
        <v>1135.9</v>
      </c>
      <c r="G248" s="42">
        <f t="shared" si="31"/>
        <v>0</v>
      </c>
      <c r="H248" s="43">
        <f t="shared" si="30"/>
        <v>0</v>
      </c>
    </row>
    <row r="249" spans="1:8" s="13" customFormat="1" ht="42.75" customHeight="1">
      <c r="A249" s="87"/>
      <c r="B249" s="88"/>
      <c r="C249" s="109" t="s">
        <v>10</v>
      </c>
      <c r="D249" s="82" t="s">
        <v>663</v>
      </c>
      <c r="E249" s="42">
        <v>0</v>
      </c>
      <c r="F249" s="49">
        <v>1135.9</v>
      </c>
      <c r="G249" s="49">
        <v>0</v>
      </c>
      <c r="H249" s="43">
        <f t="shared" si="30"/>
        <v>0</v>
      </c>
    </row>
    <row r="250" spans="1:8" s="13" customFormat="1" ht="21" customHeight="1">
      <c r="A250" s="87"/>
      <c r="B250" s="78" t="s">
        <v>670</v>
      </c>
      <c r="C250" s="88"/>
      <c r="D250" s="82" t="s">
        <v>671</v>
      </c>
      <c r="E250" s="42">
        <f t="shared" si="31"/>
        <v>1900</v>
      </c>
      <c r="F250" s="42">
        <f t="shared" si="31"/>
        <v>1866.7</v>
      </c>
      <c r="G250" s="42">
        <f t="shared" si="31"/>
        <v>0</v>
      </c>
      <c r="H250" s="43">
        <f>G250/F250*100</f>
        <v>0</v>
      </c>
    </row>
    <row r="251" spans="1:8" s="13" customFormat="1" ht="42.75" customHeight="1">
      <c r="A251" s="87"/>
      <c r="B251" s="88"/>
      <c r="C251" s="109" t="s">
        <v>10</v>
      </c>
      <c r="D251" s="82" t="s">
        <v>663</v>
      </c>
      <c r="E251" s="42">
        <v>1900</v>
      </c>
      <c r="F251" s="49">
        <v>1866.7</v>
      </c>
      <c r="G251" s="49">
        <v>0</v>
      </c>
      <c r="H251" s="43">
        <f>G251/F251*100</f>
        <v>0</v>
      </c>
    </row>
    <row r="252" spans="1:8" s="13" customFormat="1" ht="40.5" customHeight="1">
      <c r="A252" s="87"/>
      <c r="B252" s="78" t="s">
        <v>609</v>
      </c>
      <c r="C252" s="88"/>
      <c r="D252" s="82" t="s">
        <v>610</v>
      </c>
      <c r="E252" s="42">
        <f t="shared" si="31"/>
        <v>57247.2</v>
      </c>
      <c r="F252" s="42">
        <f t="shared" si="31"/>
        <v>57225.9</v>
      </c>
      <c r="G252" s="42">
        <f t="shared" si="31"/>
        <v>52538.4</v>
      </c>
      <c r="H252" s="43">
        <f t="shared" si="30"/>
        <v>91.8087788920751</v>
      </c>
    </row>
    <row r="253" spans="1:8" s="13" customFormat="1" ht="42.75" customHeight="1">
      <c r="A253" s="87"/>
      <c r="B253" s="88"/>
      <c r="C253" s="109" t="s">
        <v>10</v>
      </c>
      <c r="D253" s="82" t="s">
        <v>663</v>
      </c>
      <c r="E253" s="42">
        <v>57247.2</v>
      </c>
      <c r="F253" s="49">
        <v>57225.9</v>
      </c>
      <c r="G253" s="49">
        <v>52538.4</v>
      </c>
      <c r="H253" s="43">
        <f t="shared" si="30"/>
        <v>91.8087788920751</v>
      </c>
    </row>
    <row r="254" spans="1:8" s="13" customFormat="1" ht="72.75" customHeight="1">
      <c r="A254" s="87"/>
      <c r="B254" s="78" t="s">
        <v>660</v>
      </c>
      <c r="C254" s="88"/>
      <c r="D254" s="82" t="s">
        <v>621</v>
      </c>
      <c r="E254" s="42">
        <f t="shared" si="31"/>
        <v>0</v>
      </c>
      <c r="F254" s="42">
        <f t="shared" si="31"/>
        <v>2800</v>
      </c>
      <c r="G254" s="42">
        <f t="shared" si="31"/>
        <v>2786</v>
      </c>
      <c r="H254" s="43">
        <f t="shared" si="30"/>
        <v>99.5</v>
      </c>
    </row>
    <row r="255" spans="1:8" s="13" customFormat="1" ht="30" customHeight="1">
      <c r="A255" s="87"/>
      <c r="B255" s="88"/>
      <c r="C255" s="109" t="s">
        <v>3</v>
      </c>
      <c r="D255" s="82" t="s">
        <v>126</v>
      </c>
      <c r="E255" s="42">
        <v>0</v>
      </c>
      <c r="F255" s="49">
        <v>2800</v>
      </c>
      <c r="G255" s="49">
        <v>2786</v>
      </c>
      <c r="H255" s="43">
        <f t="shared" si="30"/>
        <v>99.5</v>
      </c>
    </row>
    <row r="256" spans="1:8" s="13" customFormat="1" ht="54" customHeight="1">
      <c r="A256" s="87"/>
      <c r="B256" s="78" t="s">
        <v>661</v>
      </c>
      <c r="C256" s="88"/>
      <c r="D256" s="82" t="s">
        <v>662</v>
      </c>
      <c r="E256" s="42">
        <f t="shared" si="31"/>
        <v>0</v>
      </c>
      <c r="F256" s="42">
        <f t="shared" si="31"/>
        <v>392.1</v>
      </c>
      <c r="G256" s="42">
        <f t="shared" si="31"/>
        <v>392.1</v>
      </c>
      <c r="H256" s="43">
        <f t="shared" si="30"/>
        <v>100</v>
      </c>
    </row>
    <row r="257" spans="1:8" s="13" customFormat="1" ht="30" customHeight="1">
      <c r="A257" s="87"/>
      <c r="B257" s="88"/>
      <c r="C257" s="109" t="s">
        <v>3</v>
      </c>
      <c r="D257" s="82" t="s">
        <v>126</v>
      </c>
      <c r="E257" s="42">
        <v>0</v>
      </c>
      <c r="F257" s="49">
        <v>392.1</v>
      </c>
      <c r="G257" s="49">
        <v>392.1</v>
      </c>
      <c r="H257" s="43">
        <f t="shared" si="30"/>
        <v>100</v>
      </c>
    </row>
    <row r="258" spans="1:8" s="13" customFormat="1" ht="40.5" customHeight="1">
      <c r="A258" s="87"/>
      <c r="B258" s="78" t="s">
        <v>390</v>
      </c>
      <c r="C258" s="88"/>
      <c r="D258" s="82" t="s">
        <v>391</v>
      </c>
      <c r="E258" s="42">
        <f>E259</f>
        <v>0</v>
      </c>
      <c r="F258" s="42">
        <f>F259</f>
        <v>249.7</v>
      </c>
      <c r="G258" s="42">
        <f>G259</f>
        <v>249.7</v>
      </c>
      <c r="H258" s="43">
        <f t="shared" si="30"/>
        <v>100</v>
      </c>
    </row>
    <row r="259" spans="1:8" s="13" customFormat="1" ht="30" customHeight="1">
      <c r="A259" s="87"/>
      <c r="B259" s="88"/>
      <c r="C259" s="109" t="s">
        <v>3</v>
      </c>
      <c r="D259" s="110" t="s">
        <v>126</v>
      </c>
      <c r="E259" s="42">
        <v>0</v>
      </c>
      <c r="F259" s="49">
        <v>249.7</v>
      </c>
      <c r="G259" s="49">
        <v>249.7</v>
      </c>
      <c r="H259" s="43">
        <f t="shared" si="30"/>
        <v>100</v>
      </c>
    </row>
    <row r="260" spans="1:8" s="13" customFormat="1" ht="27">
      <c r="A260" s="87" t="s">
        <v>59</v>
      </c>
      <c r="B260" s="72"/>
      <c r="C260" s="115"/>
      <c r="D260" s="116" t="s">
        <v>60</v>
      </c>
      <c r="E260" s="117">
        <f>E261+E284+E280</f>
        <v>2613.7</v>
      </c>
      <c r="F260" s="117">
        <f>F261+F284+F280</f>
        <v>29091.1</v>
      </c>
      <c r="G260" s="117">
        <f>G261+G284+G280</f>
        <v>25824.4</v>
      </c>
      <c r="H260" s="35">
        <f aca="true" t="shared" si="32" ref="H260:H296">G260/F260*100</f>
        <v>88.7707924416746</v>
      </c>
    </row>
    <row r="261" spans="1:9" s="17" customFormat="1" ht="54" customHeight="1">
      <c r="A261" s="118"/>
      <c r="B261" s="119" t="s">
        <v>150</v>
      </c>
      <c r="C261" s="108"/>
      <c r="D261" s="113" t="s">
        <v>151</v>
      </c>
      <c r="E261" s="30">
        <f>E262+E267</f>
        <v>1300</v>
      </c>
      <c r="F261" s="30">
        <f>F262+F267</f>
        <v>28005.3</v>
      </c>
      <c r="G261" s="30">
        <f>G262+G267</f>
        <v>24862.300000000003</v>
      </c>
      <c r="H261" s="31">
        <f t="shared" si="32"/>
        <v>88.77712433003754</v>
      </c>
      <c r="I261" s="26"/>
    </row>
    <row r="262" spans="1:8" s="13" customFormat="1" ht="54" customHeight="1">
      <c r="A262" s="87"/>
      <c r="B262" s="88" t="s">
        <v>152</v>
      </c>
      <c r="C262" s="99"/>
      <c r="D262" s="120" t="s">
        <v>153</v>
      </c>
      <c r="E262" s="34">
        <f>E263+E265</f>
        <v>100</v>
      </c>
      <c r="F262" s="34">
        <f>F263+F265</f>
        <v>100</v>
      </c>
      <c r="G262" s="34">
        <f>G263+G265</f>
        <v>100</v>
      </c>
      <c r="H262" s="35">
        <f t="shared" si="32"/>
        <v>100</v>
      </c>
    </row>
    <row r="263" spans="1:8" s="13" customFormat="1" ht="27" customHeight="1">
      <c r="A263" s="108"/>
      <c r="B263" s="78" t="s">
        <v>154</v>
      </c>
      <c r="C263" s="108"/>
      <c r="D263" s="110" t="s">
        <v>155</v>
      </c>
      <c r="E263" s="42">
        <f>E264</f>
        <v>15</v>
      </c>
      <c r="F263" s="42">
        <f>F264</f>
        <v>15</v>
      </c>
      <c r="G263" s="42">
        <f>G264</f>
        <v>15</v>
      </c>
      <c r="H263" s="43">
        <f t="shared" si="32"/>
        <v>100</v>
      </c>
    </row>
    <row r="264" spans="1:8" s="13" customFormat="1" ht="42" customHeight="1">
      <c r="A264" s="87"/>
      <c r="B264" s="78"/>
      <c r="C264" s="109" t="s">
        <v>8</v>
      </c>
      <c r="D264" s="110" t="s">
        <v>9</v>
      </c>
      <c r="E264" s="42">
        <v>15</v>
      </c>
      <c r="F264" s="107">
        <v>15</v>
      </c>
      <c r="G264" s="107">
        <v>15</v>
      </c>
      <c r="H264" s="43">
        <f t="shared" si="32"/>
        <v>100</v>
      </c>
    </row>
    <row r="265" spans="1:8" s="13" customFormat="1" ht="27" customHeight="1">
      <c r="A265" s="87"/>
      <c r="B265" s="78" t="s">
        <v>156</v>
      </c>
      <c r="C265" s="108"/>
      <c r="D265" s="110" t="s">
        <v>157</v>
      </c>
      <c r="E265" s="42">
        <f>E266</f>
        <v>85</v>
      </c>
      <c r="F265" s="42">
        <f>F266</f>
        <v>85</v>
      </c>
      <c r="G265" s="42">
        <f>G266</f>
        <v>85</v>
      </c>
      <c r="H265" s="43">
        <f t="shared" si="32"/>
        <v>100</v>
      </c>
    </row>
    <row r="266" spans="1:8" s="13" customFormat="1" ht="42" customHeight="1">
      <c r="A266" s="87"/>
      <c r="B266" s="78"/>
      <c r="C266" s="109" t="s">
        <v>8</v>
      </c>
      <c r="D266" s="110" t="s">
        <v>9</v>
      </c>
      <c r="E266" s="42">
        <v>85</v>
      </c>
      <c r="F266" s="107">
        <v>85</v>
      </c>
      <c r="G266" s="107">
        <v>85</v>
      </c>
      <c r="H266" s="43">
        <f t="shared" si="32"/>
        <v>100</v>
      </c>
    </row>
    <row r="267" spans="1:12" s="13" customFormat="1" ht="67.5">
      <c r="A267" s="108"/>
      <c r="B267" s="88" t="s">
        <v>158</v>
      </c>
      <c r="C267" s="121"/>
      <c r="D267" s="120" t="s">
        <v>159</v>
      </c>
      <c r="E267" s="34">
        <f>E268+E270+E272+E278+E276+E274</f>
        <v>1200</v>
      </c>
      <c r="F267" s="34">
        <f>F268+F270+F272+F278+F276+F274</f>
        <v>27905.3</v>
      </c>
      <c r="G267" s="34">
        <f>G268+G270+G272+G278+G276+G274</f>
        <v>24762.300000000003</v>
      </c>
      <c r="H267" s="35">
        <f t="shared" si="32"/>
        <v>88.73690660913877</v>
      </c>
      <c r="L267" s="13" t="s">
        <v>406</v>
      </c>
    </row>
    <row r="268" spans="1:8" s="13" customFormat="1" ht="81" customHeight="1">
      <c r="A268" s="87"/>
      <c r="B268" s="78" t="s">
        <v>160</v>
      </c>
      <c r="C268" s="119"/>
      <c r="D268" s="110" t="s">
        <v>161</v>
      </c>
      <c r="E268" s="42">
        <f>E269</f>
        <v>120</v>
      </c>
      <c r="F268" s="42">
        <f>F269</f>
        <v>120</v>
      </c>
      <c r="G268" s="42">
        <f>G269</f>
        <v>120</v>
      </c>
      <c r="H268" s="43">
        <f t="shared" si="32"/>
        <v>100</v>
      </c>
    </row>
    <row r="269" spans="1:8" s="13" customFormat="1" ht="42" customHeight="1">
      <c r="A269" s="87"/>
      <c r="B269" s="78"/>
      <c r="C269" s="109" t="s">
        <v>8</v>
      </c>
      <c r="D269" s="110" t="s">
        <v>9</v>
      </c>
      <c r="E269" s="42">
        <v>120</v>
      </c>
      <c r="F269" s="107">
        <v>120</v>
      </c>
      <c r="G269" s="107">
        <v>120</v>
      </c>
      <c r="H269" s="43">
        <f t="shared" si="32"/>
        <v>100</v>
      </c>
    </row>
    <row r="270" spans="1:8" s="13" customFormat="1" ht="40.5" customHeight="1">
      <c r="A270" s="108"/>
      <c r="B270" s="78" t="s">
        <v>162</v>
      </c>
      <c r="C270" s="109"/>
      <c r="D270" s="110" t="s">
        <v>163</v>
      </c>
      <c r="E270" s="42">
        <f>E271</f>
        <v>305</v>
      </c>
      <c r="F270" s="42">
        <f>F271</f>
        <v>305</v>
      </c>
      <c r="G270" s="42">
        <f>G271</f>
        <v>305</v>
      </c>
      <c r="H270" s="43">
        <f t="shared" si="32"/>
        <v>100</v>
      </c>
    </row>
    <row r="271" spans="1:8" s="13" customFormat="1" ht="42" customHeight="1">
      <c r="A271" s="108"/>
      <c r="B271" s="88"/>
      <c r="C271" s="109" t="s">
        <v>8</v>
      </c>
      <c r="D271" s="110" t="s">
        <v>9</v>
      </c>
      <c r="E271" s="42">
        <v>305</v>
      </c>
      <c r="F271" s="43">
        <v>305</v>
      </c>
      <c r="G271" s="43">
        <v>305</v>
      </c>
      <c r="H271" s="43">
        <f t="shared" si="32"/>
        <v>100</v>
      </c>
    </row>
    <row r="272" spans="1:8" s="13" customFormat="1" ht="40.5" customHeight="1">
      <c r="A272" s="108"/>
      <c r="B272" s="78" t="s">
        <v>579</v>
      </c>
      <c r="C272" s="109"/>
      <c r="D272" s="110" t="s">
        <v>580</v>
      </c>
      <c r="E272" s="42">
        <f>E273</f>
        <v>0</v>
      </c>
      <c r="F272" s="42">
        <f>F273</f>
        <v>18077.6</v>
      </c>
      <c r="G272" s="42">
        <f>G273</f>
        <v>16217.4</v>
      </c>
      <c r="H272" s="43">
        <f t="shared" si="32"/>
        <v>89.70991724565208</v>
      </c>
    </row>
    <row r="273" spans="1:8" s="13" customFormat="1" ht="13.5" customHeight="1">
      <c r="A273" s="108"/>
      <c r="B273" s="78"/>
      <c r="C273" s="109" t="s">
        <v>4</v>
      </c>
      <c r="D273" s="110" t="s">
        <v>5</v>
      </c>
      <c r="E273" s="42">
        <v>0</v>
      </c>
      <c r="F273" s="43">
        <v>18077.6</v>
      </c>
      <c r="G273" s="43">
        <v>16217.4</v>
      </c>
      <c r="H273" s="43">
        <f t="shared" si="32"/>
        <v>89.70991724565208</v>
      </c>
    </row>
    <row r="274" spans="1:8" s="13" customFormat="1" ht="69" customHeight="1">
      <c r="A274" s="108"/>
      <c r="B274" s="78" t="s">
        <v>693</v>
      </c>
      <c r="C274" s="109"/>
      <c r="D274" s="110" t="s">
        <v>694</v>
      </c>
      <c r="E274" s="42">
        <f>E275</f>
        <v>0</v>
      </c>
      <c r="F274" s="42">
        <f>F275</f>
        <v>6477.7</v>
      </c>
      <c r="G274" s="42">
        <f>G275</f>
        <v>5622.4</v>
      </c>
      <c r="H274" s="43">
        <f>G274/F274*100</f>
        <v>86.796239405962</v>
      </c>
    </row>
    <row r="275" spans="1:8" s="13" customFormat="1" ht="13.5" customHeight="1">
      <c r="A275" s="108"/>
      <c r="B275" s="78"/>
      <c r="C275" s="109" t="s">
        <v>4</v>
      </c>
      <c r="D275" s="110" t="s">
        <v>5</v>
      </c>
      <c r="E275" s="42">
        <v>0</v>
      </c>
      <c r="F275" s="43">
        <v>6477.7</v>
      </c>
      <c r="G275" s="43">
        <v>5622.4</v>
      </c>
      <c r="H275" s="43">
        <f>G275/F275*100</f>
        <v>86.796239405962</v>
      </c>
    </row>
    <row r="276" spans="1:8" s="13" customFormat="1" ht="42" customHeight="1">
      <c r="A276" s="108"/>
      <c r="B276" s="78" t="s">
        <v>672</v>
      </c>
      <c r="C276" s="109"/>
      <c r="D276" s="110" t="s">
        <v>673</v>
      </c>
      <c r="E276" s="42">
        <f>E277</f>
        <v>400</v>
      </c>
      <c r="F276" s="42">
        <f>F277</f>
        <v>2000</v>
      </c>
      <c r="G276" s="42">
        <f>G277</f>
        <v>1572.5</v>
      </c>
      <c r="H276" s="43">
        <f>G276/F276*100</f>
        <v>78.625</v>
      </c>
    </row>
    <row r="277" spans="1:8" s="13" customFormat="1" ht="13.5" customHeight="1">
      <c r="A277" s="108"/>
      <c r="B277" s="78"/>
      <c r="C277" s="78" t="s">
        <v>4</v>
      </c>
      <c r="D277" s="79" t="s">
        <v>5</v>
      </c>
      <c r="E277" s="42">
        <v>400</v>
      </c>
      <c r="F277" s="43">
        <v>2000</v>
      </c>
      <c r="G277" s="43">
        <v>1572.5</v>
      </c>
      <c r="H277" s="43">
        <f>G277/F277*100</f>
        <v>78.625</v>
      </c>
    </row>
    <row r="278" spans="1:8" s="13" customFormat="1" ht="27" customHeight="1">
      <c r="A278" s="108"/>
      <c r="B278" s="78" t="s">
        <v>164</v>
      </c>
      <c r="C278" s="109"/>
      <c r="D278" s="110" t="s">
        <v>165</v>
      </c>
      <c r="E278" s="42">
        <f>E279</f>
        <v>375</v>
      </c>
      <c r="F278" s="42">
        <f>F279</f>
        <v>925</v>
      </c>
      <c r="G278" s="42">
        <f>G279</f>
        <v>925</v>
      </c>
      <c r="H278" s="43">
        <f t="shared" si="32"/>
        <v>100</v>
      </c>
    </row>
    <row r="279" spans="1:8" s="13" customFormat="1" ht="42" customHeight="1">
      <c r="A279" s="108"/>
      <c r="B279" s="78"/>
      <c r="C279" s="78" t="s">
        <v>8</v>
      </c>
      <c r="D279" s="79" t="s">
        <v>9</v>
      </c>
      <c r="E279" s="42">
        <v>375</v>
      </c>
      <c r="F279" s="43">
        <v>925</v>
      </c>
      <c r="G279" s="43">
        <v>925</v>
      </c>
      <c r="H279" s="43">
        <f t="shared" si="32"/>
        <v>100</v>
      </c>
    </row>
    <row r="280" spans="1:8" s="13" customFormat="1" ht="57" customHeight="1">
      <c r="A280" s="14"/>
      <c r="B280" s="65" t="s">
        <v>470</v>
      </c>
      <c r="C280" s="91"/>
      <c r="D280" s="92" t="s">
        <v>471</v>
      </c>
      <c r="E280" s="30">
        <f>E281</f>
        <v>286.5</v>
      </c>
      <c r="F280" s="30">
        <f aca="true" t="shared" si="33" ref="F280:G282">F281</f>
        <v>0</v>
      </c>
      <c r="G280" s="30">
        <f t="shared" si="33"/>
        <v>0</v>
      </c>
      <c r="H280" s="31"/>
    </row>
    <row r="281" spans="1:8" s="16" customFormat="1" ht="40.5">
      <c r="A281" s="36"/>
      <c r="B281" s="68" t="s">
        <v>513</v>
      </c>
      <c r="C281" s="99"/>
      <c r="D281" s="100" t="s">
        <v>514</v>
      </c>
      <c r="E281" s="34">
        <f>E282</f>
        <v>286.5</v>
      </c>
      <c r="F281" s="34">
        <f t="shared" si="33"/>
        <v>0</v>
      </c>
      <c r="G281" s="34">
        <f t="shared" si="33"/>
        <v>0</v>
      </c>
      <c r="H281" s="35"/>
    </row>
    <row r="282" spans="1:8" s="15" customFormat="1" ht="42" customHeight="1">
      <c r="A282" s="39"/>
      <c r="B282" s="72" t="s">
        <v>674</v>
      </c>
      <c r="C282" s="101"/>
      <c r="D282" s="102" t="s">
        <v>675</v>
      </c>
      <c r="E282" s="42">
        <f>E283</f>
        <v>286.5</v>
      </c>
      <c r="F282" s="42">
        <f t="shared" si="33"/>
        <v>0</v>
      </c>
      <c r="G282" s="42">
        <f t="shared" si="33"/>
        <v>0</v>
      </c>
      <c r="H282" s="43"/>
    </row>
    <row r="283" spans="1:8" s="13" customFormat="1" ht="30" customHeight="1">
      <c r="A283" s="14"/>
      <c r="B283" s="72"/>
      <c r="C283" s="75" t="s">
        <v>3</v>
      </c>
      <c r="D283" s="74" t="s">
        <v>126</v>
      </c>
      <c r="E283" s="42">
        <v>286.5</v>
      </c>
      <c r="F283" s="43">
        <v>0</v>
      </c>
      <c r="G283" s="43">
        <v>0</v>
      </c>
      <c r="H283" s="43"/>
    </row>
    <row r="284" spans="1:8" s="13" customFormat="1" ht="38.25">
      <c r="A284" s="36"/>
      <c r="B284" s="65" t="s">
        <v>448</v>
      </c>
      <c r="C284" s="68"/>
      <c r="D284" s="69" t="s">
        <v>449</v>
      </c>
      <c r="E284" s="59">
        <f>E285</f>
        <v>1027.2</v>
      </c>
      <c r="F284" s="59">
        <f>F285</f>
        <v>1085.8000000000002</v>
      </c>
      <c r="G284" s="59">
        <f>G285</f>
        <v>962.1</v>
      </c>
      <c r="H284" s="31">
        <f t="shared" si="32"/>
        <v>88.6074783569718</v>
      </c>
    </row>
    <row r="285" spans="1:8" s="16" customFormat="1" ht="25.5" customHeight="1">
      <c r="A285" s="36"/>
      <c r="B285" s="68" t="s">
        <v>475</v>
      </c>
      <c r="C285" s="70"/>
      <c r="D285" s="71" t="s">
        <v>476</v>
      </c>
      <c r="E285" s="46">
        <f>E286+E292+E288+E290</f>
        <v>1027.2</v>
      </c>
      <c r="F285" s="46">
        <f>F286+F292+F288+F290</f>
        <v>1085.8000000000002</v>
      </c>
      <c r="G285" s="46">
        <f>G286+G292+G288+G290</f>
        <v>962.1</v>
      </c>
      <c r="H285" s="35">
        <f t="shared" si="32"/>
        <v>88.6074783569718</v>
      </c>
    </row>
    <row r="286" spans="1:8" s="13" customFormat="1" ht="25.5">
      <c r="A286" s="36"/>
      <c r="B286" s="72" t="s">
        <v>477</v>
      </c>
      <c r="C286" s="73"/>
      <c r="D286" s="74" t="s">
        <v>453</v>
      </c>
      <c r="E286" s="42">
        <f>E287</f>
        <v>347.2</v>
      </c>
      <c r="F286" s="42">
        <f>F287</f>
        <v>489.7</v>
      </c>
      <c r="G286" s="42">
        <f>G287</f>
        <v>366</v>
      </c>
      <c r="H286" s="43">
        <f t="shared" si="32"/>
        <v>74.7396365121503</v>
      </c>
    </row>
    <row r="287" spans="1:8" s="13" customFormat="1" ht="30" customHeight="1">
      <c r="A287" s="36"/>
      <c r="B287" s="72"/>
      <c r="C287" s="75" t="s">
        <v>3</v>
      </c>
      <c r="D287" s="74" t="s">
        <v>126</v>
      </c>
      <c r="E287" s="42">
        <v>347.2</v>
      </c>
      <c r="F287" s="42">
        <v>489.7</v>
      </c>
      <c r="G287" s="42">
        <v>366</v>
      </c>
      <c r="H287" s="43">
        <f t="shared" si="32"/>
        <v>74.7396365121503</v>
      </c>
    </row>
    <row r="288" spans="1:8" s="13" customFormat="1" ht="54" customHeight="1">
      <c r="A288" s="36"/>
      <c r="B288" s="72" t="s">
        <v>630</v>
      </c>
      <c r="C288" s="73"/>
      <c r="D288" s="74" t="s">
        <v>521</v>
      </c>
      <c r="E288" s="42">
        <f>E289</f>
        <v>0</v>
      </c>
      <c r="F288" s="42">
        <f>F289</f>
        <v>287.1</v>
      </c>
      <c r="G288" s="42">
        <f>G289</f>
        <v>287.1</v>
      </c>
      <c r="H288" s="43">
        <f>G288/F288*100</f>
        <v>100</v>
      </c>
    </row>
    <row r="289" spans="1:8" s="13" customFormat="1" ht="30" customHeight="1">
      <c r="A289" s="36"/>
      <c r="B289" s="72"/>
      <c r="C289" s="75" t="s">
        <v>3</v>
      </c>
      <c r="D289" s="74" t="s">
        <v>126</v>
      </c>
      <c r="E289" s="42">
        <v>0</v>
      </c>
      <c r="F289" s="42">
        <v>287.1</v>
      </c>
      <c r="G289" s="42">
        <v>287.1</v>
      </c>
      <c r="H289" s="43">
        <f>G289/F289*100</f>
        <v>100</v>
      </c>
    </row>
    <row r="290" spans="1:8" s="13" customFormat="1" ht="111" customHeight="1">
      <c r="A290" s="36"/>
      <c r="B290" s="72" t="s">
        <v>631</v>
      </c>
      <c r="C290" s="73"/>
      <c r="D290" s="74" t="s">
        <v>629</v>
      </c>
      <c r="E290" s="42">
        <f>E291</f>
        <v>680</v>
      </c>
      <c r="F290" s="42">
        <f>F291</f>
        <v>17.4</v>
      </c>
      <c r="G290" s="42">
        <f>G291</f>
        <v>17.4</v>
      </c>
      <c r="H290" s="43">
        <f>G290/F290*100</f>
        <v>100</v>
      </c>
    </row>
    <row r="291" spans="1:8" s="13" customFormat="1" ht="30" customHeight="1">
      <c r="A291" s="36"/>
      <c r="B291" s="72"/>
      <c r="C291" s="75" t="s">
        <v>3</v>
      </c>
      <c r="D291" s="74" t="s">
        <v>126</v>
      </c>
      <c r="E291" s="42">
        <v>680</v>
      </c>
      <c r="F291" s="42">
        <v>17.4</v>
      </c>
      <c r="G291" s="42">
        <v>17.4</v>
      </c>
      <c r="H291" s="43">
        <f>G291/F291*100</f>
        <v>100</v>
      </c>
    </row>
    <row r="292" spans="1:8" s="13" customFormat="1" ht="111" customHeight="1">
      <c r="A292" s="36"/>
      <c r="B292" s="72" t="s">
        <v>632</v>
      </c>
      <c r="C292" s="73"/>
      <c r="D292" s="74" t="s">
        <v>633</v>
      </c>
      <c r="E292" s="42">
        <f>E293</f>
        <v>0</v>
      </c>
      <c r="F292" s="42">
        <f>F293</f>
        <v>291.6</v>
      </c>
      <c r="G292" s="42">
        <f>G293</f>
        <v>291.6</v>
      </c>
      <c r="H292" s="43">
        <f t="shared" si="32"/>
        <v>100</v>
      </c>
    </row>
    <row r="293" spans="1:8" s="13" customFormat="1" ht="30" customHeight="1">
      <c r="A293" s="36"/>
      <c r="B293" s="72"/>
      <c r="C293" s="75" t="s">
        <v>3</v>
      </c>
      <c r="D293" s="74" t="s">
        <v>126</v>
      </c>
      <c r="E293" s="42">
        <v>0</v>
      </c>
      <c r="F293" s="42">
        <v>291.6</v>
      </c>
      <c r="G293" s="42">
        <v>291.6</v>
      </c>
      <c r="H293" s="43">
        <f t="shared" si="32"/>
        <v>100</v>
      </c>
    </row>
    <row r="294" spans="1:8" s="13" customFormat="1" ht="13.5" customHeight="1">
      <c r="A294" s="122" t="s">
        <v>77</v>
      </c>
      <c r="B294" s="14"/>
      <c r="C294" s="123"/>
      <c r="D294" s="124" t="s">
        <v>78</v>
      </c>
      <c r="E294" s="30">
        <f>E295+E310+E328+E356</f>
        <v>1754793.7</v>
      </c>
      <c r="F294" s="30">
        <f>F295+F310+F328+F356</f>
        <v>218390.30000000002</v>
      </c>
      <c r="G294" s="30">
        <f>G295+G310+G328+G356</f>
        <v>201088.2</v>
      </c>
      <c r="H294" s="31">
        <f t="shared" si="32"/>
        <v>92.07744116840354</v>
      </c>
    </row>
    <row r="295" spans="1:8" s="13" customFormat="1" ht="13.5">
      <c r="A295" s="80" t="s">
        <v>79</v>
      </c>
      <c r="B295" s="65"/>
      <c r="C295" s="123"/>
      <c r="D295" s="125" t="s">
        <v>80</v>
      </c>
      <c r="E295" s="34">
        <f>E296+E304</f>
        <v>1529664.8</v>
      </c>
      <c r="F295" s="34">
        <f>F296+F304</f>
        <v>28150.7</v>
      </c>
      <c r="G295" s="34">
        <f>G296+G304</f>
        <v>26459.300000000003</v>
      </c>
      <c r="H295" s="35">
        <f t="shared" si="32"/>
        <v>93.99162365411873</v>
      </c>
    </row>
    <row r="296" spans="1:8" s="13" customFormat="1" ht="27" customHeight="1">
      <c r="A296" s="80"/>
      <c r="B296" s="103" t="s">
        <v>132</v>
      </c>
      <c r="C296" s="103"/>
      <c r="D296" s="104" t="s">
        <v>133</v>
      </c>
      <c r="E296" s="59">
        <f>E297</f>
        <v>29664.8</v>
      </c>
      <c r="F296" s="59">
        <f>F297</f>
        <v>27976.5</v>
      </c>
      <c r="G296" s="59">
        <f>G297</f>
        <v>26285.100000000002</v>
      </c>
      <c r="H296" s="31">
        <f t="shared" si="32"/>
        <v>93.95421157042519</v>
      </c>
    </row>
    <row r="297" spans="1:8" s="13" customFormat="1" ht="13.5">
      <c r="A297" s="80"/>
      <c r="B297" s="88" t="s">
        <v>166</v>
      </c>
      <c r="C297" s="126"/>
      <c r="D297" s="127" t="s">
        <v>167</v>
      </c>
      <c r="E297" s="46">
        <f>E298+E300+E302</f>
        <v>29664.8</v>
      </c>
      <c r="F297" s="46">
        <f>F298+F300+F302</f>
        <v>27976.5</v>
      </c>
      <c r="G297" s="46">
        <f>G298+G300+G302</f>
        <v>26285.100000000002</v>
      </c>
      <c r="H297" s="46">
        <f aca="true" t="shared" si="34" ref="H297:H303">G297/F297*100</f>
        <v>93.95421157042519</v>
      </c>
    </row>
    <row r="298" spans="1:8" s="13" customFormat="1" ht="54" customHeight="1">
      <c r="A298" s="80"/>
      <c r="B298" s="78" t="s">
        <v>168</v>
      </c>
      <c r="C298" s="123"/>
      <c r="D298" s="128" t="s">
        <v>378</v>
      </c>
      <c r="E298" s="42">
        <f>E299</f>
        <v>5000</v>
      </c>
      <c r="F298" s="42">
        <f>F299</f>
        <v>6833.9</v>
      </c>
      <c r="G298" s="42">
        <f>G299</f>
        <v>5358.9</v>
      </c>
      <c r="H298" s="49">
        <f t="shared" si="34"/>
        <v>78.4164240038631</v>
      </c>
    </row>
    <row r="299" spans="1:8" s="13" customFormat="1" ht="30" customHeight="1">
      <c r="A299" s="80"/>
      <c r="B299" s="78"/>
      <c r="C299" s="109" t="s">
        <v>3</v>
      </c>
      <c r="D299" s="110" t="s">
        <v>126</v>
      </c>
      <c r="E299" s="42">
        <v>5000</v>
      </c>
      <c r="F299" s="49">
        <v>6833.9</v>
      </c>
      <c r="G299" s="49">
        <v>5358.9</v>
      </c>
      <c r="H299" s="49">
        <f t="shared" si="34"/>
        <v>78.4164240038631</v>
      </c>
    </row>
    <row r="300" spans="1:8" s="13" customFormat="1" ht="27" customHeight="1">
      <c r="A300" s="80"/>
      <c r="B300" s="78" t="s">
        <v>169</v>
      </c>
      <c r="C300" s="123"/>
      <c r="D300" s="128" t="s">
        <v>170</v>
      </c>
      <c r="E300" s="42">
        <f>E301</f>
        <v>23664.8</v>
      </c>
      <c r="F300" s="42">
        <f>F301</f>
        <v>20142.6</v>
      </c>
      <c r="G300" s="42">
        <f>G301</f>
        <v>19937</v>
      </c>
      <c r="H300" s="49">
        <f t="shared" si="34"/>
        <v>98.97927774964504</v>
      </c>
    </row>
    <row r="301" spans="1:8" s="13" customFormat="1" ht="13.5" customHeight="1">
      <c r="A301" s="80"/>
      <c r="B301" s="78"/>
      <c r="C301" s="109" t="s">
        <v>4</v>
      </c>
      <c r="D301" s="110" t="s">
        <v>5</v>
      </c>
      <c r="E301" s="42">
        <v>23664.8</v>
      </c>
      <c r="F301" s="43">
        <v>20142.6</v>
      </c>
      <c r="G301" s="43">
        <v>19937</v>
      </c>
      <c r="H301" s="49">
        <f t="shared" si="34"/>
        <v>98.97927774964504</v>
      </c>
    </row>
    <row r="302" spans="1:8" s="13" customFormat="1" ht="54" customHeight="1">
      <c r="A302" s="80"/>
      <c r="B302" s="78" t="s">
        <v>171</v>
      </c>
      <c r="C302" s="123"/>
      <c r="D302" s="128" t="s">
        <v>172</v>
      </c>
      <c r="E302" s="42">
        <f>E303</f>
        <v>1000</v>
      </c>
      <c r="F302" s="42">
        <f>F303</f>
        <v>1000</v>
      </c>
      <c r="G302" s="42">
        <f>G303</f>
        <v>989.2</v>
      </c>
      <c r="H302" s="49">
        <f t="shared" si="34"/>
        <v>98.92</v>
      </c>
    </row>
    <row r="303" spans="1:8" s="13" customFormat="1" ht="13.5" customHeight="1">
      <c r="A303" s="80"/>
      <c r="B303" s="129"/>
      <c r="C303" s="109" t="s">
        <v>4</v>
      </c>
      <c r="D303" s="110" t="s">
        <v>5</v>
      </c>
      <c r="E303" s="42">
        <v>1000</v>
      </c>
      <c r="F303" s="43">
        <v>1000</v>
      </c>
      <c r="G303" s="43">
        <v>989.2</v>
      </c>
      <c r="H303" s="49">
        <f t="shared" si="34"/>
        <v>98.92</v>
      </c>
    </row>
    <row r="304" spans="1:8" s="13" customFormat="1" ht="40.5" customHeight="1">
      <c r="A304" s="122"/>
      <c r="B304" s="65" t="s">
        <v>448</v>
      </c>
      <c r="C304" s="91"/>
      <c r="D304" s="92" t="s">
        <v>449</v>
      </c>
      <c r="E304" s="130">
        <f>E305</f>
        <v>1500000</v>
      </c>
      <c r="F304" s="130">
        <f aca="true" t="shared" si="35" ref="F304:G308">F305</f>
        <v>174.2</v>
      </c>
      <c r="G304" s="130">
        <f t="shared" si="35"/>
        <v>174.2</v>
      </c>
      <c r="H304" s="31">
        <f aca="true" t="shared" si="36" ref="H304:H327">G304/F304*100</f>
        <v>100</v>
      </c>
    </row>
    <row r="305" spans="1:8" s="16" customFormat="1" ht="40.5">
      <c r="A305" s="131"/>
      <c r="B305" s="88" t="s">
        <v>456</v>
      </c>
      <c r="C305" s="88"/>
      <c r="D305" s="111" t="s">
        <v>457</v>
      </c>
      <c r="E305" s="117">
        <f>E308+E306</f>
        <v>1500000</v>
      </c>
      <c r="F305" s="117">
        <f>F308+F306</f>
        <v>174.2</v>
      </c>
      <c r="G305" s="117">
        <f>G308+G306</f>
        <v>174.2</v>
      </c>
      <c r="H305" s="35">
        <f t="shared" si="36"/>
        <v>100</v>
      </c>
    </row>
    <row r="306" spans="1:8" s="13" customFormat="1" ht="13.5" customHeight="1">
      <c r="A306" s="122"/>
      <c r="B306" s="72" t="s">
        <v>581</v>
      </c>
      <c r="C306" s="76"/>
      <c r="D306" s="77" t="s">
        <v>384</v>
      </c>
      <c r="E306" s="132">
        <f>E307</f>
        <v>0</v>
      </c>
      <c r="F306" s="132">
        <f t="shared" si="35"/>
        <v>174.2</v>
      </c>
      <c r="G306" s="132">
        <f t="shared" si="35"/>
        <v>174.2</v>
      </c>
      <c r="H306" s="43">
        <f t="shared" si="36"/>
        <v>100</v>
      </c>
    </row>
    <row r="307" spans="1:8" s="13" customFormat="1" ht="30" customHeight="1">
      <c r="A307" s="122"/>
      <c r="B307" s="65"/>
      <c r="C307" s="109" t="s">
        <v>3</v>
      </c>
      <c r="D307" s="110" t="s">
        <v>126</v>
      </c>
      <c r="E307" s="42">
        <v>0</v>
      </c>
      <c r="F307" s="42">
        <v>174.2</v>
      </c>
      <c r="G307" s="42">
        <v>174.2</v>
      </c>
      <c r="H307" s="43">
        <f t="shared" si="36"/>
        <v>100</v>
      </c>
    </row>
    <row r="308" spans="1:8" s="13" customFormat="1" ht="40.5" customHeight="1">
      <c r="A308" s="122"/>
      <c r="B308" s="72" t="s">
        <v>676</v>
      </c>
      <c r="C308" s="76"/>
      <c r="D308" s="77" t="s">
        <v>677</v>
      </c>
      <c r="E308" s="132">
        <f>E309</f>
        <v>1500000</v>
      </c>
      <c r="F308" s="132">
        <f t="shared" si="35"/>
        <v>0</v>
      </c>
      <c r="G308" s="132">
        <f t="shared" si="35"/>
        <v>0</v>
      </c>
      <c r="H308" s="43"/>
    </row>
    <row r="309" spans="1:8" s="13" customFormat="1" ht="42.75" customHeight="1">
      <c r="A309" s="122"/>
      <c r="B309" s="65"/>
      <c r="C309" s="78" t="s">
        <v>10</v>
      </c>
      <c r="D309" s="82" t="s">
        <v>663</v>
      </c>
      <c r="E309" s="42">
        <v>1500000</v>
      </c>
      <c r="F309" s="42">
        <v>0</v>
      </c>
      <c r="G309" s="42">
        <v>0</v>
      </c>
      <c r="H309" s="43"/>
    </row>
    <row r="310" spans="1:8" s="13" customFormat="1" ht="13.5">
      <c r="A310" s="80" t="s">
        <v>81</v>
      </c>
      <c r="B310" s="88"/>
      <c r="C310" s="123"/>
      <c r="D310" s="127" t="s">
        <v>82</v>
      </c>
      <c r="E310" s="46">
        <f>E311+E319</f>
        <v>27997.5</v>
      </c>
      <c r="F310" s="46">
        <f>F311+F319</f>
        <v>21865.300000000003</v>
      </c>
      <c r="G310" s="46">
        <f>G311+G319</f>
        <v>12661.9</v>
      </c>
      <c r="H310" s="35">
        <f t="shared" si="36"/>
        <v>57.90864977841602</v>
      </c>
    </row>
    <row r="311" spans="1:8" s="13" customFormat="1" ht="27" customHeight="1">
      <c r="A311" s="80"/>
      <c r="B311" s="119" t="s">
        <v>132</v>
      </c>
      <c r="C311" s="103"/>
      <c r="D311" s="104" t="s">
        <v>133</v>
      </c>
      <c r="E311" s="59">
        <f>E315+E312</f>
        <v>18377.7</v>
      </c>
      <c r="F311" s="59">
        <f>F315+F312</f>
        <v>10281.9</v>
      </c>
      <c r="G311" s="59">
        <f>G315+G312</f>
        <v>7030.5</v>
      </c>
      <c r="H311" s="59">
        <f t="shared" si="36"/>
        <v>68.37743996732122</v>
      </c>
    </row>
    <row r="312" spans="1:8" s="13" customFormat="1" ht="13.5">
      <c r="A312" s="80"/>
      <c r="B312" s="88" t="s">
        <v>166</v>
      </c>
      <c r="C312" s="88"/>
      <c r="D312" s="111" t="s">
        <v>397</v>
      </c>
      <c r="E312" s="46">
        <f aca="true" t="shared" si="37" ref="E312:G313">E313</f>
        <v>6000</v>
      </c>
      <c r="F312" s="46">
        <f t="shared" si="37"/>
        <v>398</v>
      </c>
      <c r="G312" s="46">
        <f t="shared" si="37"/>
        <v>0</v>
      </c>
      <c r="H312" s="46">
        <f t="shared" si="36"/>
        <v>0</v>
      </c>
    </row>
    <row r="313" spans="1:8" s="13" customFormat="1" ht="27" customHeight="1">
      <c r="A313" s="80"/>
      <c r="B313" s="78" t="s">
        <v>639</v>
      </c>
      <c r="C313" s="78"/>
      <c r="D313" s="82" t="s">
        <v>640</v>
      </c>
      <c r="E313" s="42">
        <f t="shared" si="37"/>
        <v>6000</v>
      </c>
      <c r="F313" s="42">
        <f t="shared" si="37"/>
        <v>398</v>
      </c>
      <c r="G313" s="42">
        <f t="shared" si="37"/>
        <v>0</v>
      </c>
      <c r="H313" s="49">
        <f t="shared" si="36"/>
        <v>0</v>
      </c>
    </row>
    <row r="314" spans="1:8" s="13" customFormat="1" ht="30" customHeight="1">
      <c r="A314" s="80"/>
      <c r="B314" s="88"/>
      <c r="C314" s="78" t="s">
        <v>3</v>
      </c>
      <c r="D314" s="82" t="s">
        <v>126</v>
      </c>
      <c r="E314" s="42">
        <v>6000</v>
      </c>
      <c r="F314" s="49">
        <v>398</v>
      </c>
      <c r="G314" s="49">
        <v>0</v>
      </c>
      <c r="H314" s="43">
        <f t="shared" si="36"/>
        <v>0</v>
      </c>
    </row>
    <row r="315" spans="1:8" s="13" customFormat="1" ht="40.5">
      <c r="A315" s="80"/>
      <c r="B315" s="88" t="s">
        <v>173</v>
      </c>
      <c r="C315" s="88"/>
      <c r="D315" s="111" t="s">
        <v>174</v>
      </c>
      <c r="E315" s="46">
        <f>E316</f>
        <v>12377.7</v>
      </c>
      <c r="F315" s="46">
        <f aca="true" t="shared" si="38" ref="F315:G317">F316</f>
        <v>9883.9</v>
      </c>
      <c r="G315" s="46">
        <f t="shared" si="38"/>
        <v>7030.5</v>
      </c>
      <c r="H315" s="46">
        <f t="shared" si="36"/>
        <v>71.13082892380538</v>
      </c>
    </row>
    <row r="316" spans="1:8" s="13" customFormat="1" ht="40.5" customHeight="1">
      <c r="A316" s="80"/>
      <c r="B316" s="78" t="s">
        <v>175</v>
      </c>
      <c r="C316" s="78"/>
      <c r="D316" s="82" t="s">
        <v>480</v>
      </c>
      <c r="E316" s="42">
        <f>E317</f>
        <v>12377.7</v>
      </c>
      <c r="F316" s="42">
        <f t="shared" si="38"/>
        <v>9883.9</v>
      </c>
      <c r="G316" s="42">
        <f t="shared" si="38"/>
        <v>7030.5</v>
      </c>
      <c r="H316" s="49">
        <f t="shared" si="36"/>
        <v>71.13082892380538</v>
      </c>
    </row>
    <row r="317" spans="1:8" s="13" customFormat="1" ht="13.5">
      <c r="A317" s="80"/>
      <c r="B317" s="78" t="s">
        <v>177</v>
      </c>
      <c r="C317" s="78"/>
      <c r="D317" s="82" t="s">
        <v>178</v>
      </c>
      <c r="E317" s="42">
        <f>E318</f>
        <v>12377.7</v>
      </c>
      <c r="F317" s="42">
        <f t="shared" si="38"/>
        <v>9883.9</v>
      </c>
      <c r="G317" s="42">
        <f t="shared" si="38"/>
        <v>7030.5</v>
      </c>
      <c r="H317" s="49">
        <f t="shared" si="36"/>
        <v>71.13082892380538</v>
      </c>
    </row>
    <row r="318" spans="1:8" s="13" customFormat="1" ht="42.75" customHeight="1">
      <c r="A318" s="80"/>
      <c r="B318" s="88"/>
      <c r="C318" s="78" t="s">
        <v>10</v>
      </c>
      <c r="D318" s="82" t="s">
        <v>663</v>
      </c>
      <c r="E318" s="42">
        <v>12377.7</v>
      </c>
      <c r="F318" s="49">
        <v>9883.9</v>
      </c>
      <c r="G318" s="49">
        <v>7030.5</v>
      </c>
      <c r="H318" s="43">
        <f t="shared" si="36"/>
        <v>71.13082892380538</v>
      </c>
    </row>
    <row r="319" spans="1:8" s="13" customFormat="1" ht="40.5" customHeight="1">
      <c r="A319" s="99"/>
      <c r="B319" s="119" t="s">
        <v>138</v>
      </c>
      <c r="C319" s="108"/>
      <c r="D319" s="133" t="s">
        <v>139</v>
      </c>
      <c r="E319" s="30">
        <f aca="true" t="shared" si="39" ref="E319:G326">E320</f>
        <v>9619.8</v>
      </c>
      <c r="F319" s="30">
        <f t="shared" si="39"/>
        <v>11583.400000000001</v>
      </c>
      <c r="G319" s="30">
        <f t="shared" si="39"/>
        <v>5631.4</v>
      </c>
      <c r="H319" s="31">
        <f t="shared" si="36"/>
        <v>48.616123072672956</v>
      </c>
    </row>
    <row r="320" spans="1:8" s="13" customFormat="1" ht="40.5">
      <c r="A320" s="99"/>
      <c r="B320" s="88" t="s">
        <v>195</v>
      </c>
      <c r="C320" s="99"/>
      <c r="D320" s="134" t="s">
        <v>196</v>
      </c>
      <c r="E320" s="34">
        <f t="shared" si="39"/>
        <v>9619.8</v>
      </c>
      <c r="F320" s="34">
        <f t="shared" si="39"/>
        <v>11583.400000000001</v>
      </c>
      <c r="G320" s="34">
        <f t="shared" si="39"/>
        <v>5631.4</v>
      </c>
      <c r="H320" s="35">
        <f t="shared" si="36"/>
        <v>48.616123072672956</v>
      </c>
    </row>
    <row r="321" spans="1:8" s="13" customFormat="1" ht="40.5" customHeight="1">
      <c r="A321" s="99"/>
      <c r="B321" s="78" t="s">
        <v>359</v>
      </c>
      <c r="C321" s="99"/>
      <c r="D321" s="82" t="s">
        <v>480</v>
      </c>
      <c r="E321" s="42">
        <f>E322+E326+E324</f>
        <v>9619.8</v>
      </c>
      <c r="F321" s="42">
        <f>F322+F326+F324</f>
        <v>11583.400000000001</v>
      </c>
      <c r="G321" s="42">
        <f>G322+G326+G324</f>
        <v>5631.4</v>
      </c>
      <c r="H321" s="43">
        <f t="shared" si="36"/>
        <v>48.616123072672956</v>
      </c>
    </row>
    <row r="322" spans="1:8" s="13" customFormat="1" ht="40.5" customHeight="1">
      <c r="A322" s="99"/>
      <c r="B322" s="78" t="s">
        <v>360</v>
      </c>
      <c r="C322" s="99"/>
      <c r="D322" s="135" t="s">
        <v>361</v>
      </c>
      <c r="E322" s="42">
        <f t="shared" si="39"/>
        <v>4411.8</v>
      </c>
      <c r="F322" s="42">
        <f t="shared" si="39"/>
        <v>2104.4</v>
      </c>
      <c r="G322" s="42">
        <f t="shared" si="39"/>
        <v>1685</v>
      </c>
      <c r="H322" s="43">
        <f t="shared" si="36"/>
        <v>80.07032883482226</v>
      </c>
    </row>
    <row r="323" spans="1:8" s="13" customFormat="1" ht="42.75" customHeight="1">
      <c r="A323" s="99"/>
      <c r="B323" s="78"/>
      <c r="C323" s="109" t="s">
        <v>10</v>
      </c>
      <c r="D323" s="82" t="s">
        <v>663</v>
      </c>
      <c r="E323" s="42">
        <v>4411.8</v>
      </c>
      <c r="F323" s="43">
        <v>2104.4</v>
      </c>
      <c r="G323" s="43">
        <v>1685</v>
      </c>
      <c r="H323" s="43">
        <f t="shared" si="36"/>
        <v>80.07032883482226</v>
      </c>
    </row>
    <row r="324" spans="1:8" s="13" customFormat="1" ht="67.5" customHeight="1">
      <c r="A324" s="99"/>
      <c r="B324" s="78" t="s">
        <v>405</v>
      </c>
      <c r="C324" s="99"/>
      <c r="D324" s="135" t="s">
        <v>664</v>
      </c>
      <c r="E324" s="42">
        <f t="shared" si="39"/>
        <v>0</v>
      </c>
      <c r="F324" s="42">
        <f t="shared" si="39"/>
        <v>5916.3</v>
      </c>
      <c r="G324" s="42">
        <f t="shared" si="39"/>
        <v>383.7</v>
      </c>
      <c r="H324" s="43">
        <f>G324/F324*100</f>
        <v>6.485472339130875</v>
      </c>
    </row>
    <row r="325" spans="1:8" s="13" customFormat="1" ht="42.75" customHeight="1">
      <c r="A325" s="99"/>
      <c r="B325" s="78"/>
      <c r="C325" s="109" t="s">
        <v>10</v>
      </c>
      <c r="D325" s="82" t="s">
        <v>663</v>
      </c>
      <c r="E325" s="42">
        <v>0</v>
      </c>
      <c r="F325" s="43">
        <v>5916.3</v>
      </c>
      <c r="G325" s="43">
        <v>383.7</v>
      </c>
      <c r="H325" s="43">
        <f>G325/F325*100</f>
        <v>6.485472339130875</v>
      </c>
    </row>
    <row r="326" spans="1:8" s="13" customFormat="1" ht="13.5" customHeight="1">
      <c r="A326" s="99"/>
      <c r="B326" s="78" t="s">
        <v>641</v>
      </c>
      <c r="C326" s="99"/>
      <c r="D326" s="135" t="s">
        <v>642</v>
      </c>
      <c r="E326" s="42">
        <f t="shared" si="39"/>
        <v>5208</v>
      </c>
      <c r="F326" s="42">
        <f t="shared" si="39"/>
        <v>3562.7</v>
      </c>
      <c r="G326" s="42">
        <f t="shared" si="39"/>
        <v>3562.7</v>
      </c>
      <c r="H326" s="43">
        <f t="shared" si="36"/>
        <v>100</v>
      </c>
    </row>
    <row r="327" spans="1:8" s="13" customFormat="1" ht="42.75" customHeight="1">
      <c r="A327" s="99"/>
      <c r="B327" s="78"/>
      <c r="C327" s="109" t="s">
        <v>10</v>
      </c>
      <c r="D327" s="82" t="s">
        <v>663</v>
      </c>
      <c r="E327" s="42">
        <v>5208</v>
      </c>
      <c r="F327" s="43">
        <v>3562.7</v>
      </c>
      <c r="G327" s="43">
        <v>3562.7</v>
      </c>
      <c r="H327" s="43">
        <f t="shared" si="36"/>
        <v>100</v>
      </c>
    </row>
    <row r="328" spans="1:8" s="13" customFormat="1" ht="13.5">
      <c r="A328" s="99" t="s">
        <v>46</v>
      </c>
      <c r="B328" s="119"/>
      <c r="C328" s="108"/>
      <c r="D328" s="133" t="s">
        <v>47</v>
      </c>
      <c r="E328" s="30">
        <f>E329</f>
        <v>175527.09999999998</v>
      </c>
      <c r="F328" s="30">
        <f>F329</f>
        <v>146237.00000000003</v>
      </c>
      <c r="G328" s="30">
        <f>G329</f>
        <v>139879.7</v>
      </c>
      <c r="H328" s="35">
        <f aca="true" t="shared" si="40" ref="H328:H419">G328/F328*100</f>
        <v>95.6527417821755</v>
      </c>
    </row>
    <row r="329" spans="1:8" s="13" customFormat="1" ht="40.5" customHeight="1">
      <c r="A329" s="99"/>
      <c r="B329" s="119" t="s">
        <v>138</v>
      </c>
      <c r="C329" s="108"/>
      <c r="D329" s="133" t="s">
        <v>139</v>
      </c>
      <c r="E329" s="30">
        <f>E330+E353</f>
        <v>175527.09999999998</v>
      </c>
      <c r="F329" s="30">
        <f>F330+F353</f>
        <v>146237.00000000003</v>
      </c>
      <c r="G329" s="30">
        <f>G330+G353</f>
        <v>139879.7</v>
      </c>
      <c r="H329" s="31">
        <f t="shared" si="40"/>
        <v>95.6527417821755</v>
      </c>
    </row>
    <row r="330" spans="1:8" s="13" customFormat="1" ht="27">
      <c r="A330" s="99"/>
      <c r="B330" s="88" t="s">
        <v>179</v>
      </c>
      <c r="C330" s="99"/>
      <c r="D330" s="134" t="s">
        <v>180</v>
      </c>
      <c r="E330" s="34">
        <f>E333+E335+E337+E340+E342+E351+E331</f>
        <v>173487.3</v>
      </c>
      <c r="F330" s="34">
        <f>F333+F335+F337+F340+F342+F351+F331</f>
        <v>144116.90000000002</v>
      </c>
      <c r="G330" s="34">
        <f>G333+G335+G337+G340+G342+G351+G331</f>
        <v>137788.2</v>
      </c>
      <c r="H330" s="35">
        <f t="shared" si="40"/>
        <v>95.60863437945167</v>
      </c>
    </row>
    <row r="331" spans="1:8" s="13" customFormat="1" ht="27" customHeight="1">
      <c r="A331" s="99"/>
      <c r="B331" s="78" t="s">
        <v>550</v>
      </c>
      <c r="C331" s="99"/>
      <c r="D331" s="135" t="s">
        <v>484</v>
      </c>
      <c r="E331" s="42">
        <f>E332</f>
        <v>5031.3</v>
      </c>
      <c r="F331" s="42">
        <f>F332</f>
        <v>11035.1</v>
      </c>
      <c r="G331" s="42">
        <f>G332</f>
        <v>10950</v>
      </c>
      <c r="H331" s="43">
        <f>G331/F331*100</f>
        <v>99.22882438763581</v>
      </c>
    </row>
    <row r="332" spans="1:8" s="13" customFormat="1" ht="30" customHeight="1">
      <c r="A332" s="99"/>
      <c r="B332" s="78"/>
      <c r="C332" s="109" t="s">
        <v>3</v>
      </c>
      <c r="D332" s="110" t="s">
        <v>126</v>
      </c>
      <c r="E332" s="42">
        <v>5031.3</v>
      </c>
      <c r="F332" s="43">
        <v>11035.1</v>
      </c>
      <c r="G332" s="43">
        <v>10950</v>
      </c>
      <c r="H332" s="43">
        <f>G332/F332*100</f>
        <v>99.22882438763581</v>
      </c>
    </row>
    <row r="333" spans="1:8" s="13" customFormat="1" ht="27" customHeight="1">
      <c r="A333" s="99"/>
      <c r="B333" s="78" t="s">
        <v>181</v>
      </c>
      <c r="C333" s="99"/>
      <c r="D333" s="135" t="s">
        <v>182</v>
      </c>
      <c r="E333" s="42">
        <f>E334</f>
        <v>39838.1</v>
      </c>
      <c r="F333" s="42">
        <f>F334</f>
        <v>26364.6</v>
      </c>
      <c r="G333" s="42">
        <f>G334</f>
        <v>24807.8</v>
      </c>
      <c r="H333" s="43">
        <f t="shared" si="40"/>
        <v>94.09511238554728</v>
      </c>
    </row>
    <row r="334" spans="1:8" s="13" customFormat="1" ht="30" customHeight="1">
      <c r="A334" s="99"/>
      <c r="B334" s="78"/>
      <c r="C334" s="109" t="s">
        <v>3</v>
      </c>
      <c r="D334" s="110" t="s">
        <v>126</v>
      </c>
      <c r="E334" s="42">
        <v>39838.1</v>
      </c>
      <c r="F334" s="43">
        <v>26364.6</v>
      </c>
      <c r="G334" s="43">
        <v>24807.8</v>
      </c>
      <c r="H334" s="43">
        <f t="shared" si="40"/>
        <v>94.09511238554728</v>
      </c>
    </row>
    <row r="335" spans="1:8" s="13" customFormat="1" ht="13.5" customHeight="1">
      <c r="A335" s="108"/>
      <c r="B335" s="78" t="s">
        <v>183</v>
      </c>
      <c r="C335" s="99"/>
      <c r="D335" s="135" t="s">
        <v>184</v>
      </c>
      <c r="E335" s="42">
        <f>E336</f>
        <v>17956</v>
      </c>
      <c r="F335" s="42">
        <f>F336</f>
        <v>18545.9</v>
      </c>
      <c r="G335" s="42">
        <f>G336</f>
        <v>18545.9</v>
      </c>
      <c r="H335" s="43">
        <f t="shared" si="40"/>
        <v>100</v>
      </c>
    </row>
    <row r="336" spans="1:8" s="13" customFormat="1" ht="30" customHeight="1">
      <c r="A336" s="108"/>
      <c r="B336" s="78"/>
      <c r="C336" s="109" t="s">
        <v>3</v>
      </c>
      <c r="D336" s="110" t="s">
        <v>126</v>
      </c>
      <c r="E336" s="42">
        <v>17956</v>
      </c>
      <c r="F336" s="136">
        <v>18545.9</v>
      </c>
      <c r="G336" s="136">
        <v>18545.9</v>
      </c>
      <c r="H336" s="43">
        <f t="shared" si="40"/>
        <v>100</v>
      </c>
    </row>
    <row r="337" spans="1:8" s="13" customFormat="1" ht="40.5" customHeight="1">
      <c r="A337" s="108"/>
      <c r="B337" s="78" t="s">
        <v>185</v>
      </c>
      <c r="C337" s="109"/>
      <c r="D337" s="110" t="s">
        <v>186</v>
      </c>
      <c r="E337" s="42">
        <f>E338+E339</f>
        <v>51997.3</v>
      </c>
      <c r="F337" s="42">
        <f>F338+F339</f>
        <v>28399.100000000002</v>
      </c>
      <c r="G337" s="42">
        <f>G338+G339</f>
        <v>24354.9</v>
      </c>
      <c r="H337" s="43">
        <f t="shared" si="40"/>
        <v>85.75940786855921</v>
      </c>
    </row>
    <row r="338" spans="1:8" s="13" customFormat="1" ht="30" customHeight="1">
      <c r="A338" s="108"/>
      <c r="B338" s="78"/>
      <c r="C338" s="109" t="s">
        <v>3</v>
      </c>
      <c r="D338" s="110" t="s">
        <v>126</v>
      </c>
      <c r="E338" s="42">
        <v>49554.9</v>
      </c>
      <c r="F338" s="43">
        <v>26090.7</v>
      </c>
      <c r="G338" s="43">
        <v>22048</v>
      </c>
      <c r="H338" s="43">
        <f t="shared" si="40"/>
        <v>84.50520683615235</v>
      </c>
    </row>
    <row r="339" spans="1:8" s="13" customFormat="1" ht="13.5" customHeight="1">
      <c r="A339" s="108"/>
      <c r="B339" s="78"/>
      <c r="C339" s="109" t="s">
        <v>4</v>
      </c>
      <c r="D339" s="110" t="s">
        <v>5</v>
      </c>
      <c r="E339" s="42">
        <v>2442.4</v>
      </c>
      <c r="F339" s="136">
        <v>2308.4</v>
      </c>
      <c r="G339" s="136">
        <v>2306.9</v>
      </c>
      <c r="H339" s="43">
        <f t="shared" si="40"/>
        <v>99.93501992722233</v>
      </c>
    </row>
    <row r="340" spans="1:8" s="13" customFormat="1" ht="13.5" customHeight="1">
      <c r="A340" s="108"/>
      <c r="B340" s="78" t="s">
        <v>187</v>
      </c>
      <c r="C340" s="109"/>
      <c r="D340" s="110" t="s">
        <v>188</v>
      </c>
      <c r="E340" s="42">
        <f>E341</f>
        <v>5562.7</v>
      </c>
      <c r="F340" s="42">
        <f>F341</f>
        <v>5604</v>
      </c>
      <c r="G340" s="42">
        <f>G341</f>
        <v>5046.5</v>
      </c>
      <c r="H340" s="43">
        <f t="shared" si="40"/>
        <v>90.05174875089223</v>
      </c>
    </row>
    <row r="341" spans="1:8" s="13" customFormat="1" ht="30" customHeight="1">
      <c r="A341" s="108"/>
      <c r="B341" s="78"/>
      <c r="C341" s="109" t="s">
        <v>3</v>
      </c>
      <c r="D341" s="110" t="s">
        <v>126</v>
      </c>
      <c r="E341" s="42">
        <v>5562.7</v>
      </c>
      <c r="F341" s="43">
        <v>5604</v>
      </c>
      <c r="G341" s="43">
        <v>5046.5</v>
      </c>
      <c r="H341" s="43">
        <f t="shared" si="40"/>
        <v>90.05174875089223</v>
      </c>
    </row>
    <row r="342" spans="1:8" s="13" customFormat="1" ht="40.5" customHeight="1">
      <c r="A342" s="108"/>
      <c r="B342" s="78" t="s">
        <v>189</v>
      </c>
      <c r="C342" s="78"/>
      <c r="D342" s="82" t="s">
        <v>480</v>
      </c>
      <c r="E342" s="42">
        <f>E343+E345+E347+E349</f>
        <v>51854.8</v>
      </c>
      <c r="F342" s="42">
        <f>F343+F345+F347+F349</f>
        <v>52921.1</v>
      </c>
      <c r="G342" s="42">
        <f>G343+G345+G347+G349</f>
        <v>52836</v>
      </c>
      <c r="H342" s="43">
        <f t="shared" si="40"/>
        <v>99.83919457456479</v>
      </c>
    </row>
    <row r="343" spans="1:8" s="13" customFormat="1" ht="27" customHeight="1">
      <c r="A343" s="108"/>
      <c r="B343" s="78" t="s">
        <v>190</v>
      </c>
      <c r="C343" s="99"/>
      <c r="D343" s="135" t="s">
        <v>551</v>
      </c>
      <c r="E343" s="42">
        <f>E344</f>
        <v>15027.9</v>
      </c>
      <c r="F343" s="42">
        <f>F344</f>
        <v>14415.4</v>
      </c>
      <c r="G343" s="42">
        <f>G344</f>
        <v>14415.4</v>
      </c>
      <c r="H343" s="43">
        <f t="shared" si="40"/>
        <v>100</v>
      </c>
    </row>
    <row r="344" spans="1:8" s="13" customFormat="1" ht="42.75" customHeight="1">
      <c r="A344" s="108"/>
      <c r="B344" s="78"/>
      <c r="C344" s="78" t="s">
        <v>10</v>
      </c>
      <c r="D344" s="82" t="s">
        <v>663</v>
      </c>
      <c r="E344" s="42">
        <v>15027.9</v>
      </c>
      <c r="F344" s="107">
        <v>14415.4</v>
      </c>
      <c r="G344" s="107">
        <v>14415.4</v>
      </c>
      <c r="H344" s="43">
        <f t="shared" si="40"/>
        <v>100</v>
      </c>
    </row>
    <row r="345" spans="1:8" s="13" customFormat="1" ht="40.5" customHeight="1">
      <c r="A345" s="108"/>
      <c r="B345" s="115" t="s">
        <v>191</v>
      </c>
      <c r="C345" s="75"/>
      <c r="D345" s="74" t="s">
        <v>192</v>
      </c>
      <c r="E345" s="42">
        <f>E346</f>
        <v>14820.7</v>
      </c>
      <c r="F345" s="42">
        <f>F346</f>
        <v>13252.2</v>
      </c>
      <c r="G345" s="42">
        <f>G346</f>
        <v>13252.2</v>
      </c>
      <c r="H345" s="43">
        <f t="shared" si="40"/>
        <v>100</v>
      </c>
    </row>
    <row r="346" spans="1:8" s="13" customFormat="1" ht="42.75" customHeight="1">
      <c r="A346" s="108"/>
      <c r="B346" s="115"/>
      <c r="C346" s="75" t="s">
        <v>10</v>
      </c>
      <c r="D346" s="82" t="s">
        <v>663</v>
      </c>
      <c r="E346" s="42">
        <v>14820.7</v>
      </c>
      <c r="F346" s="42">
        <v>13252.2</v>
      </c>
      <c r="G346" s="42">
        <v>13252.2</v>
      </c>
      <c r="H346" s="43">
        <f t="shared" si="40"/>
        <v>100</v>
      </c>
    </row>
    <row r="347" spans="1:8" s="13" customFormat="1" ht="13.5" customHeight="1">
      <c r="A347" s="108"/>
      <c r="B347" s="115" t="s">
        <v>362</v>
      </c>
      <c r="C347" s="75"/>
      <c r="D347" s="74" t="s">
        <v>363</v>
      </c>
      <c r="E347" s="42">
        <f>E348</f>
        <v>22006.2</v>
      </c>
      <c r="F347" s="42">
        <f>F348</f>
        <v>20461.6</v>
      </c>
      <c r="G347" s="42">
        <f>G348</f>
        <v>20436.7</v>
      </c>
      <c r="H347" s="43">
        <f>G347/F347*100</f>
        <v>99.87830863666576</v>
      </c>
    </row>
    <row r="348" spans="1:8" s="13" customFormat="1" ht="42.75" customHeight="1">
      <c r="A348" s="108"/>
      <c r="B348" s="115"/>
      <c r="C348" s="75" t="s">
        <v>10</v>
      </c>
      <c r="D348" s="82" t="s">
        <v>663</v>
      </c>
      <c r="E348" s="42">
        <v>22006.2</v>
      </c>
      <c r="F348" s="42">
        <v>20461.6</v>
      </c>
      <c r="G348" s="42">
        <v>20436.7</v>
      </c>
      <c r="H348" s="43">
        <f>G348/F348*100</f>
        <v>99.87830863666576</v>
      </c>
    </row>
    <row r="349" spans="1:8" s="13" customFormat="1" ht="27" customHeight="1">
      <c r="A349" s="108"/>
      <c r="B349" s="78" t="s">
        <v>611</v>
      </c>
      <c r="C349" s="99"/>
      <c r="D349" s="135" t="s">
        <v>612</v>
      </c>
      <c r="E349" s="42">
        <f>E350</f>
        <v>0</v>
      </c>
      <c r="F349" s="42">
        <f>F350</f>
        <v>4791.9</v>
      </c>
      <c r="G349" s="42">
        <f>G350</f>
        <v>4731.7</v>
      </c>
      <c r="H349" s="43">
        <f>G349/F349*100</f>
        <v>98.7437133496108</v>
      </c>
    </row>
    <row r="350" spans="1:8" s="13" customFormat="1" ht="42.75" customHeight="1">
      <c r="A350" s="108"/>
      <c r="B350" s="78"/>
      <c r="C350" s="78" t="s">
        <v>10</v>
      </c>
      <c r="D350" s="82" t="s">
        <v>663</v>
      </c>
      <c r="E350" s="42">
        <v>0</v>
      </c>
      <c r="F350" s="107">
        <v>4791.9</v>
      </c>
      <c r="G350" s="107">
        <v>4731.7</v>
      </c>
      <c r="H350" s="43">
        <f>G350/F350*100</f>
        <v>98.7437133496108</v>
      </c>
    </row>
    <row r="351" spans="1:8" s="13" customFormat="1" ht="27" customHeight="1">
      <c r="A351" s="108"/>
      <c r="B351" s="78" t="s">
        <v>193</v>
      </c>
      <c r="C351" s="99"/>
      <c r="D351" s="135" t="s">
        <v>194</v>
      </c>
      <c r="E351" s="42">
        <f>E352</f>
        <v>1247.1</v>
      </c>
      <c r="F351" s="42">
        <f>F352</f>
        <v>1247.1</v>
      </c>
      <c r="G351" s="42">
        <f>G352</f>
        <v>1247.1</v>
      </c>
      <c r="H351" s="43">
        <f t="shared" si="40"/>
        <v>100</v>
      </c>
    </row>
    <row r="352" spans="1:8" s="13" customFormat="1" ht="13.5" customHeight="1">
      <c r="A352" s="108"/>
      <c r="B352" s="76"/>
      <c r="C352" s="109" t="s">
        <v>4</v>
      </c>
      <c r="D352" s="110" t="s">
        <v>5</v>
      </c>
      <c r="E352" s="42">
        <v>1247.1</v>
      </c>
      <c r="F352" s="136">
        <v>1247.1</v>
      </c>
      <c r="G352" s="136">
        <v>1247.1</v>
      </c>
      <c r="H352" s="43">
        <f t="shared" si="40"/>
        <v>100</v>
      </c>
    </row>
    <row r="353" spans="1:8" s="13" customFormat="1" ht="40.5">
      <c r="A353" s="108"/>
      <c r="B353" s="99" t="s">
        <v>195</v>
      </c>
      <c r="C353" s="99"/>
      <c r="D353" s="134" t="s">
        <v>196</v>
      </c>
      <c r="E353" s="34">
        <f aca="true" t="shared" si="41" ref="E353:G354">E354</f>
        <v>2039.8</v>
      </c>
      <c r="F353" s="34">
        <f t="shared" si="41"/>
        <v>2120.1</v>
      </c>
      <c r="G353" s="34">
        <f t="shared" si="41"/>
        <v>2091.5</v>
      </c>
      <c r="H353" s="35">
        <f t="shared" si="40"/>
        <v>98.65100702797038</v>
      </c>
    </row>
    <row r="354" spans="1:8" s="13" customFormat="1" ht="27" customHeight="1">
      <c r="A354" s="108"/>
      <c r="B354" s="76" t="s">
        <v>197</v>
      </c>
      <c r="C354" s="76"/>
      <c r="D354" s="135" t="s">
        <v>198</v>
      </c>
      <c r="E354" s="42">
        <f t="shared" si="41"/>
        <v>2039.8</v>
      </c>
      <c r="F354" s="42">
        <f t="shared" si="41"/>
        <v>2120.1</v>
      </c>
      <c r="G354" s="42">
        <f t="shared" si="41"/>
        <v>2091.5</v>
      </c>
      <c r="H354" s="43">
        <f t="shared" si="40"/>
        <v>98.65100702797038</v>
      </c>
    </row>
    <row r="355" spans="1:8" s="13" customFormat="1" ht="30" customHeight="1">
      <c r="A355" s="108"/>
      <c r="B355" s="76"/>
      <c r="C355" s="109" t="s">
        <v>3</v>
      </c>
      <c r="D355" s="110" t="s">
        <v>126</v>
      </c>
      <c r="E355" s="42">
        <v>2039.8</v>
      </c>
      <c r="F355" s="107">
        <v>2120.1</v>
      </c>
      <c r="G355" s="107">
        <v>2091.5</v>
      </c>
      <c r="H355" s="43">
        <f t="shared" si="40"/>
        <v>98.65100702797038</v>
      </c>
    </row>
    <row r="356" spans="1:8" s="13" customFormat="1" ht="27">
      <c r="A356" s="80" t="s">
        <v>48</v>
      </c>
      <c r="B356" s="119"/>
      <c r="C356" s="137"/>
      <c r="D356" s="138" t="s">
        <v>83</v>
      </c>
      <c r="E356" s="46">
        <f aca="true" t="shared" si="42" ref="E356:G357">E357</f>
        <v>21604.300000000003</v>
      </c>
      <c r="F356" s="46">
        <f t="shared" si="42"/>
        <v>22137.3</v>
      </c>
      <c r="G356" s="46">
        <f t="shared" si="42"/>
        <v>22087.3</v>
      </c>
      <c r="H356" s="35">
        <f t="shared" si="40"/>
        <v>99.77413686402588</v>
      </c>
    </row>
    <row r="357" spans="1:8" s="13" customFormat="1" ht="38.25">
      <c r="A357" s="80"/>
      <c r="B357" s="65" t="s">
        <v>138</v>
      </c>
      <c r="C357" s="68"/>
      <c r="D357" s="139" t="s">
        <v>139</v>
      </c>
      <c r="E357" s="30">
        <f t="shared" si="42"/>
        <v>21604.300000000003</v>
      </c>
      <c r="F357" s="30">
        <f t="shared" si="42"/>
        <v>22137.3</v>
      </c>
      <c r="G357" s="30">
        <f t="shared" si="42"/>
        <v>22087.3</v>
      </c>
      <c r="H357" s="31">
        <f t="shared" si="40"/>
        <v>99.77413686402588</v>
      </c>
    </row>
    <row r="358" spans="1:8" s="16" customFormat="1" ht="27">
      <c r="A358" s="80"/>
      <c r="B358" s="68" t="s">
        <v>552</v>
      </c>
      <c r="C358" s="96"/>
      <c r="D358" s="97" t="s">
        <v>441</v>
      </c>
      <c r="E358" s="34">
        <f>E359+E363+E367</f>
        <v>21604.300000000003</v>
      </c>
      <c r="F358" s="34">
        <f>F359+F363+F367</f>
        <v>22137.3</v>
      </c>
      <c r="G358" s="34">
        <f>G359+G363+G367</f>
        <v>22087.3</v>
      </c>
      <c r="H358" s="35">
        <f t="shared" si="40"/>
        <v>99.77413686402588</v>
      </c>
    </row>
    <row r="359" spans="1:8" s="13" customFormat="1" ht="25.5">
      <c r="A359" s="80"/>
      <c r="B359" s="72" t="s">
        <v>553</v>
      </c>
      <c r="C359" s="98"/>
      <c r="D359" s="140" t="s">
        <v>420</v>
      </c>
      <c r="E359" s="42">
        <f>E360+E361+E362</f>
        <v>12747.1</v>
      </c>
      <c r="F359" s="42">
        <f>F360+F361+F362</f>
        <v>13311.300000000001</v>
      </c>
      <c r="G359" s="42">
        <f>G360+G361+G362</f>
        <v>13299.900000000001</v>
      </c>
      <c r="H359" s="43">
        <f t="shared" si="40"/>
        <v>99.91435847738389</v>
      </c>
    </row>
    <row r="360" spans="1:8" s="13" customFormat="1" ht="81" customHeight="1">
      <c r="A360" s="80"/>
      <c r="B360" s="72"/>
      <c r="C360" s="75" t="s">
        <v>2</v>
      </c>
      <c r="D360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60" s="42">
        <v>11878.7</v>
      </c>
      <c r="F360" s="43">
        <v>12375</v>
      </c>
      <c r="G360" s="43">
        <v>12366.7</v>
      </c>
      <c r="H360" s="43">
        <f t="shared" si="40"/>
        <v>99.9329292929293</v>
      </c>
    </row>
    <row r="361" spans="1:8" s="13" customFormat="1" ht="30" customHeight="1">
      <c r="A361" s="80"/>
      <c r="B361" s="72"/>
      <c r="C361" s="75" t="s">
        <v>3</v>
      </c>
      <c r="D361" s="74" t="s">
        <v>126</v>
      </c>
      <c r="E361" s="42">
        <v>866.1</v>
      </c>
      <c r="F361" s="42">
        <v>934.1</v>
      </c>
      <c r="G361" s="42">
        <v>931</v>
      </c>
      <c r="H361" s="43">
        <f t="shared" si="40"/>
        <v>99.66812975056204</v>
      </c>
    </row>
    <row r="362" spans="1:8" s="13" customFormat="1" ht="13.5" customHeight="1">
      <c r="A362" s="80"/>
      <c r="B362" s="72"/>
      <c r="C362" s="75" t="s">
        <v>4</v>
      </c>
      <c r="D362" s="74" t="s">
        <v>5</v>
      </c>
      <c r="E362" s="42">
        <v>2.3</v>
      </c>
      <c r="F362" s="43">
        <v>2.2</v>
      </c>
      <c r="G362" s="43">
        <v>2.2</v>
      </c>
      <c r="H362" s="43">
        <f t="shared" si="40"/>
        <v>100</v>
      </c>
    </row>
    <row r="363" spans="1:8" s="13" customFormat="1" ht="27" customHeight="1">
      <c r="A363" s="80"/>
      <c r="B363" s="72" t="s">
        <v>554</v>
      </c>
      <c r="C363" s="72"/>
      <c r="D363" s="83" t="s">
        <v>131</v>
      </c>
      <c r="E363" s="42">
        <f>E364+E365+E366</f>
        <v>8857.2</v>
      </c>
      <c r="F363" s="42">
        <f>F364+F365+F366</f>
        <v>8820.699999999999</v>
      </c>
      <c r="G363" s="42">
        <f>G364+G365+G366</f>
        <v>8782.1</v>
      </c>
      <c r="H363" s="43">
        <f t="shared" si="40"/>
        <v>99.56239300735771</v>
      </c>
    </row>
    <row r="364" spans="1:8" s="13" customFormat="1" ht="81" customHeight="1">
      <c r="A364" s="80"/>
      <c r="B364" s="72"/>
      <c r="C364" s="75" t="s">
        <v>2</v>
      </c>
      <c r="D364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64" s="42">
        <v>7978.8</v>
      </c>
      <c r="F364" s="49">
        <v>7975.8</v>
      </c>
      <c r="G364" s="49">
        <v>7944.1</v>
      </c>
      <c r="H364" s="43">
        <f t="shared" si="40"/>
        <v>99.60254770681311</v>
      </c>
    </row>
    <row r="365" spans="1:8" s="13" customFormat="1" ht="30" customHeight="1">
      <c r="A365" s="80"/>
      <c r="B365" s="72"/>
      <c r="C365" s="75" t="s">
        <v>3</v>
      </c>
      <c r="D365" s="74" t="s">
        <v>126</v>
      </c>
      <c r="E365" s="42">
        <v>809.9</v>
      </c>
      <c r="F365" s="49">
        <v>777.6</v>
      </c>
      <c r="G365" s="49">
        <v>770.7</v>
      </c>
      <c r="H365" s="43">
        <f t="shared" si="40"/>
        <v>99.11265432098766</v>
      </c>
    </row>
    <row r="366" spans="1:8" s="13" customFormat="1" ht="13.5" customHeight="1">
      <c r="A366" s="80"/>
      <c r="B366" s="72"/>
      <c r="C366" s="75" t="s">
        <v>4</v>
      </c>
      <c r="D366" s="74" t="s">
        <v>5</v>
      </c>
      <c r="E366" s="42">
        <v>68.5</v>
      </c>
      <c r="F366" s="42">
        <v>67.3</v>
      </c>
      <c r="G366" s="42">
        <v>67.3</v>
      </c>
      <c r="H366" s="43">
        <f t="shared" si="40"/>
        <v>100</v>
      </c>
    </row>
    <row r="367" spans="1:8" s="13" customFormat="1" ht="42.75" customHeight="1">
      <c r="A367" s="80"/>
      <c r="B367" s="72" t="s">
        <v>695</v>
      </c>
      <c r="C367" s="72"/>
      <c r="D367" s="83" t="s">
        <v>391</v>
      </c>
      <c r="E367" s="42">
        <f>E368</f>
        <v>0</v>
      </c>
      <c r="F367" s="42">
        <f>F368</f>
        <v>5.3</v>
      </c>
      <c r="G367" s="42">
        <f>G368</f>
        <v>5.3</v>
      </c>
      <c r="H367" s="43">
        <f>G367/F367*100</f>
        <v>100</v>
      </c>
    </row>
    <row r="368" spans="1:8" s="13" customFormat="1" ht="81" customHeight="1">
      <c r="A368" s="80"/>
      <c r="B368" s="72"/>
      <c r="C368" s="75" t="s">
        <v>2</v>
      </c>
      <c r="D368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68" s="42">
        <v>0</v>
      </c>
      <c r="F368" s="49">
        <v>5.3</v>
      </c>
      <c r="G368" s="49">
        <v>5.3</v>
      </c>
      <c r="H368" s="43">
        <f>G368/F368*100</f>
        <v>100</v>
      </c>
    </row>
    <row r="369" spans="1:8" s="13" customFormat="1" ht="13.5" customHeight="1">
      <c r="A369" s="122" t="s">
        <v>84</v>
      </c>
      <c r="B369" s="65"/>
      <c r="C369" s="123"/>
      <c r="D369" s="141" t="s">
        <v>85</v>
      </c>
      <c r="E369" s="30">
        <f>E370+E375</f>
        <v>2845.9</v>
      </c>
      <c r="F369" s="30">
        <f>F370+F375</f>
        <v>1361</v>
      </c>
      <c r="G369" s="30">
        <f>G370+G375</f>
        <v>1213.1999999999998</v>
      </c>
      <c r="H369" s="31">
        <f t="shared" si="40"/>
        <v>89.14033798677443</v>
      </c>
    </row>
    <row r="370" spans="1:8" s="13" customFormat="1" ht="27" customHeight="1">
      <c r="A370" s="80" t="s">
        <v>119</v>
      </c>
      <c r="B370" s="65"/>
      <c r="C370" s="123"/>
      <c r="D370" s="125" t="s">
        <v>120</v>
      </c>
      <c r="E370" s="46">
        <f>E371</f>
        <v>1268.9</v>
      </c>
      <c r="F370" s="46">
        <f aca="true" t="shared" si="43" ref="F370:G373">F371</f>
        <v>528.8</v>
      </c>
      <c r="G370" s="46">
        <f t="shared" si="43"/>
        <v>528.8</v>
      </c>
      <c r="H370" s="35">
        <f>G370/F370*100</f>
        <v>100</v>
      </c>
    </row>
    <row r="371" spans="1:8" s="13" customFormat="1" ht="40.5" customHeight="1">
      <c r="A371" s="80"/>
      <c r="B371" s="119" t="s">
        <v>199</v>
      </c>
      <c r="C371" s="108"/>
      <c r="D371" s="133" t="s">
        <v>139</v>
      </c>
      <c r="E371" s="30">
        <f>E372</f>
        <v>1268.9</v>
      </c>
      <c r="F371" s="30">
        <f t="shared" si="43"/>
        <v>528.8</v>
      </c>
      <c r="G371" s="30">
        <f t="shared" si="43"/>
        <v>528.8</v>
      </c>
      <c r="H371" s="31">
        <f>G371/F371*100</f>
        <v>100</v>
      </c>
    </row>
    <row r="372" spans="1:8" s="24" customFormat="1" ht="40.5">
      <c r="A372" s="142"/>
      <c r="B372" s="99" t="s">
        <v>195</v>
      </c>
      <c r="C372" s="99"/>
      <c r="D372" s="134" t="s">
        <v>196</v>
      </c>
      <c r="E372" s="34">
        <f>E373</f>
        <v>1268.9</v>
      </c>
      <c r="F372" s="34">
        <f t="shared" si="43"/>
        <v>528.8</v>
      </c>
      <c r="G372" s="34">
        <f t="shared" si="43"/>
        <v>528.8</v>
      </c>
      <c r="H372" s="35">
        <f>G372/F372*100</f>
        <v>100</v>
      </c>
    </row>
    <row r="373" spans="1:8" s="13" customFormat="1" ht="13.5">
      <c r="A373" s="80"/>
      <c r="B373" s="76" t="s">
        <v>200</v>
      </c>
      <c r="C373" s="143"/>
      <c r="D373" s="144" t="s">
        <v>201</v>
      </c>
      <c r="E373" s="42">
        <f>E374</f>
        <v>1268.9</v>
      </c>
      <c r="F373" s="42">
        <f t="shared" si="43"/>
        <v>528.8</v>
      </c>
      <c r="G373" s="42">
        <f t="shared" si="43"/>
        <v>528.8</v>
      </c>
      <c r="H373" s="43">
        <f>G373/F373*100</f>
        <v>100</v>
      </c>
    </row>
    <row r="374" spans="1:8" s="13" customFormat="1" ht="30" customHeight="1">
      <c r="A374" s="80"/>
      <c r="B374" s="72"/>
      <c r="C374" s="75" t="s">
        <v>3</v>
      </c>
      <c r="D374" s="74" t="s">
        <v>126</v>
      </c>
      <c r="E374" s="42">
        <v>1268.9</v>
      </c>
      <c r="F374" s="43">
        <v>528.8</v>
      </c>
      <c r="G374" s="43">
        <v>528.8</v>
      </c>
      <c r="H374" s="43">
        <f>G374/F374*100</f>
        <v>100</v>
      </c>
    </row>
    <row r="375" spans="1:8" s="13" customFormat="1" ht="27">
      <c r="A375" s="80" t="s">
        <v>34</v>
      </c>
      <c r="B375" s="65"/>
      <c r="C375" s="123"/>
      <c r="D375" s="125" t="s">
        <v>86</v>
      </c>
      <c r="E375" s="34">
        <f>E376</f>
        <v>1577</v>
      </c>
      <c r="F375" s="34">
        <f aca="true" t="shared" si="44" ref="F375:G377">F376</f>
        <v>832.2</v>
      </c>
      <c r="G375" s="34">
        <f t="shared" si="44"/>
        <v>684.4</v>
      </c>
      <c r="H375" s="35">
        <f t="shared" si="40"/>
        <v>82.2398461908195</v>
      </c>
    </row>
    <row r="376" spans="1:8" s="13" customFormat="1" ht="57" customHeight="1">
      <c r="A376" s="80"/>
      <c r="B376" s="65" t="s">
        <v>470</v>
      </c>
      <c r="C376" s="91"/>
      <c r="D376" s="92" t="s">
        <v>471</v>
      </c>
      <c r="E376" s="30">
        <f>E377</f>
        <v>1577</v>
      </c>
      <c r="F376" s="30">
        <f t="shared" si="44"/>
        <v>832.2</v>
      </c>
      <c r="G376" s="30">
        <f t="shared" si="44"/>
        <v>684.4</v>
      </c>
      <c r="H376" s="31">
        <f t="shared" si="40"/>
        <v>82.2398461908195</v>
      </c>
    </row>
    <row r="377" spans="1:8" s="16" customFormat="1" ht="40.5">
      <c r="A377" s="80"/>
      <c r="B377" s="68" t="s">
        <v>513</v>
      </c>
      <c r="C377" s="99"/>
      <c r="D377" s="100" t="s">
        <v>514</v>
      </c>
      <c r="E377" s="34">
        <f>E378</f>
        <v>1577</v>
      </c>
      <c r="F377" s="34">
        <f t="shared" si="44"/>
        <v>832.2</v>
      </c>
      <c r="G377" s="34">
        <f t="shared" si="44"/>
        <v>684.4</v>
      </c>
      <c r="H377" s="35">
        <f t="shared" si="40"/>
        <v>82.2398461908195</v>
      </c>
    </row>
    <row r="378" spans="1:8" s="13" customFormat="1" ht="40.5" customHeight="1">
      <c r="A378" s="80"/>
      <c r="B378" s="72" t="s">
        <v>522</v>
      </c>
      <c r="C378" s="143"/>
      <c r="D378" s="144" t="s">
        <v>523</v>
      </c>
      <c r="E378" s="42">
        <f>E379+E380</f>
        <v>1577</v>
      </c>
      <c r="F378" s="42">
        <f>F379+F380</f>
        <v>832.2</v>
      </c>
      <c r="G378" s="42">
        <f>G379+G380</f>
        <v>684.4</v>
      </c>
      <c r="H378" s="43">
        <f t="shared" si="40"/>
        <v>82.2398461908195</v>
      </c>
    </row>
    <row r="379" spans="1:8" s="13" customFormat="1" ht="30" customHeight="1">
      <c r="A379" s="80"/>
      <c r="B379" s="72"/>
      <c r="C379" s="75" t="s">
        <v>3</v>
      </c>
      <c r="D379" s="74" t="s">
        <v>126</v>
      </c>
      <c r="E379" s="42">
        <v>1397</v>
      </c>
      <c r="F379" s="43">
        <v>668.6</v>
      </c>
      <c r="G379" s="43">
        <v>523.4</v>
      </c>
      <c r="H379" s="43">
        <f t="shared" si="40"/>
        <v>78.28297935985641</v>
      </c>
    </row>
    <row r="380" spans="1:8" s="13" customFormat="1" ht="42" customHeight="1">
      <c r="A380" s="80"/>
      <c r="B380" s="72"/>
      <c r="C380" s="78" t="s">
        <v>8</v>
      </c>
      <c r="D380" s="82" t="s">
        <v>9</v>
      </c>
      <c r="E380" s="42">
        <v>180</v>
      </c>
      <c r="F380" s="43">
        <v>163.6</v>
      </c>
      <c r="G380" s="43">
        <v>161</v>
      </c>
      <c r="H380" s="43">
        <f t="shared" si="40"/>
        <v>98.41075794621027</v>
      </c>
    </row>
    <row r="381" spans="1:8" s="13" customFormat="1" ht="13.5" customHeight="1">
      <c r="A381" s="14" t="s">
        <v>87</v>
      </c>
      <c r="B381" s="14"/>
      <c r="C381" s="85"/>
      <c r="D381" s="86" t="s">
        <v>88</v>
      </c>
      <c r="E381" s="30">
        <f>E382+E425+E513+E568</f>
        <v>2163217.1000000006</v>
      </c>
      <c r="F381" s="30">
        <f>F382+F425+F513+F568</f>
        <v>2277412.3000000003</v>
      </c>
      <c r="G381" s="30">
        <f>G382+G425+G513+G568</f>
        <v>2225496.1</v>
      </c>
      <c r="H381" s="31">
        <f t="shared" si="40"/>
        <v>97.72038642278343</v>
      </c>
    </row>
    <row r="382" spans="1:8" s="13" customFormat="1" ht="13.5">
      <c r="A382" s="36" t="s">
        <v>89</v>
      </c>
      <c r="B382" s="68"/>
      <c r="C382" s="66"/>
      <c r="D382" s="67" t="s">
        <v>90</v>
      </c>
      <c r="E382" s="34">
        <f aca="true" t="shared" si="45" ref="E382:G383">E383</f>
        <v>874948.6</v>
      </c>
      <c r="F382" s="34">
        <f t="shared" si="45"/>
        <v>1030707.1000000002</v>
      </c>
      <c r="G382" s="34">
        <f t="shared" si="45"/>
        <v>1026110.2999999999</v>
      </c>
      <c r="H382" s="35">
        <f t="shared" si="40"/>
        <v>99.55401490879414</v>
      </c>
    </row>
    <row r="383" spans="1:8" s="13" customFormat="1" ht="40.5" customHeight="1">
      <c r="A383" s="36"/>
      <c r="B383" s="65" t="s">
        <v>202</v>
      </c>
      <c r="C383" s="65"/>
      <c r="D383" s="145" t="s">
        <v>203</v>
      </c>
      <c r="E383" s="30">
        <f t="shared" si="45"/>
        <v>874948.6</v>
      </c>
      <c r="F383" s="30">
        <f t="shared" si="45"/>
        <v>1030707.1000000002</v>
      </c>
      <c r="G383" s="30">
        <f t="shared" si="45"/>
        <v>1026110.2999999999</v>
      </c>
      <c r="H383" s="31">
        <f>G383/F383*100</f>
        <v>99.55401490879414</v>
      </c>
    </row>
    <row r="384" spans="1:8" s="13" customFormat="1" ht="27">
      <c r="A384" s="80"/>
      <c r="B384" s="68" t="s">
        <v>204</v>
      </c>
      <c r="C384" s="66"/>
      <c r="D384" s="67" t="s">
        <v>205</v>
      </c>
      <c r="E384" s="34">
        <f>E385+E391+E393+E417+E423+E419+E396+E388+E411+E413+E415+E421+E409</f>
        <v>874948.6</v>
      </c>
      <c r="F384" s="34">
        <f>F385+F391+F393+F417+F423+F419+F396+F388+F411+F413+F415+F421+F409</f>
        <v>1030707.1000000002</v>
      </c>
      <c r="G384" s="34">
        <f>G385+G391+G393+G417+G423+G419+G396+G388+G411+G413+G415+G421+G409</f>
        <v>1026110.2999999999</v>
      </c>
      <c r="H384" s="35">
        <f>G384/F384*100</f>
        <v>99.55401490879414</v>
      </c>
    </row>
    <row r="385" spans="1:8" s="13" customFormat="1" ht="40.5" customHeight="1">
      <c r="A385" s="80"/>
      <c r="B385" s="72" t="s">
        <v>206</v>
      </c>
      <c r="C385" s="101"/>
      <c r="D385" s="114" t="s">
        <v>207</v>
      </c>
      <c r="E385" s="42">
        <f aca="true" t="shared" si="46" ref="E385:G386">E386</f>
        <v>147676.4</v>
      </c>
      <c r="F385" s="42">
        <f t="shared" si="46"/>
        <v>146831.3</v>
      </c>
      <c r="G385" s="42">
        <f t="shared" si="46"/>
        <v>146831.3</v>
      </c>
      <c r="H385" s="43">
        <f>G385/F385*100</f>
        <v>100</v>
      </c>
    </row>
    <row r="386" spans="1:8" s="13" customFormat="1" ht="81" customHeight="1">
      <c r="A386" s="80"/>
      <c r="B386" s="72" t="s">
        <v>208</v>
      </c>
      <c r="C386" s="72"/>
      <c r="D386" s="102" t="s">
        <v>209</v>
      </c>
      <c r="E386" s="42">
        <f t="shared" si="46"/>
        <v>147676.4</v>
      </c>
      <c r="F386" s="42">
        <f t="shared" si="46"/>
        <v>146831.3</v>
      </c>
      <c r="G386" s="42">
        <f t="shared" si="46"/>
        <v>146831.3</v>
      </c>
      <c r="H386" s="43">
        <f>G386/F386*100</f>
        <v>100</v>
      </c>
    </row>
    <row r="387" spans="1:8" s="13" customFormat="1" ht="42" customHeight="1">
      <c r="A387" s="36"/>
      <c r="B387" s="72"/>
      <c r="C387" s="78" t="s">
        <v>8</v>
      </c>
      <c r="D387" s="82" t="s">
        <v>9</v>
      </c>
      <c r="E387" s="42">
        <v>147676.4</v>
      </c>
      <c r="F387" s="49">
        <v>146831.3</v>
      </c>
      <c r="G387" s="49">
        <v>146831.3</v>
      </c>
      <c r="H387" s="43">
        <f t="shared" si="40"/>
        <v>100</v>
      </c>
    </row>
    <row r="388" spans="1:8" s="13" customFormat="1" ht="67.5" customHeight="1">
      <c r="A388" s="80"/>
      <c r="B388" s="72" t="s">
        <v>364</v>
      </c>
      <c r="C388" s="72"/>
      <c r="D388" s="102" t="s">
        <v>392</v>
      </c>
      <c r="E388" s="42">
        <f>E390+E389</f>
        <v>0</v>
      </c>
      <c r="F388" s="42">
        <f>F390+F389</f>
        <v>4666.7</v>
      </c>
      <c r="G388" s="42">
        <f>G390+G389</f>
        <v>4663.6</v>
      </c>
      <c r="H388" s="43">
        <f>G388/F388*100</f>
        <v>99.93357190305785</v>
      </c>
    </row>
    <row r="389" spans="1:8" s="13" customFormat="1" ht="42.75" customHeight="1">
      <c r="A389" s="80"/>
      <c r="B389" s="72"/>
      <c r="C389" s="75" t="s">
        <v>10</v>
      </c>
      <c r="D389" s="82" t="s">
        <v>663</v>
      </c>
      <c r="E389" s="42">
        <v>0</v>
      </c>
      <c r="F389" s="42">
        <v>482.5</v>
      </c>
      <c r="G389" s="42">
        <v>482.5</v>
      </c>
      <c r="H389" s="43">
        <f>G389/F389*100</f>
        <v>100</v>
      </c>
    </row>
    <row r="390" spans="1:8" s="13" customFormat="1" ht="42" customHeight="1">
      <c r="A390" s="36"/>
      <c r="B390" s="72"/>
      <c r="C390" s="78" t="s">
        <v>8</v>
      </c>
      <c r="D390" s="82" t="s">
        <v>9</v>
      </c>
      <c r="E390" s="42">
        <v>0</v>
      </c>
      <c r="F390" s="49">
        <v>4184.2</v>
      </c>
      <c r="G390" s="49">
        <v>4181.1</v>
      </c>
      <c r="H390" s="43">
        <f>G390/F390*100</f>
        <v>99.92591176330005</v>
      </c>
    </row>
    <row r="391" spans="1:8" s="13" customFormat="1" ht="13.5">
      <c r="A391" s="36"/>
      <c r="B391" s="72" t="s">
        <v>210</v>
      </c>
      <c r="C391" s="72"/>
      <c r="D391" s="81" t="s">
        <v>211</v>
      </c>
      <c r="E391" s="42">
        <f>E392</f>
        <v>62209</v>
      </c>
      <c r="F391" s="42">
        <f>F392</f>
        <v>54826.5</v>
      </c>
      <c r="G391" s="42">
        <f>G392</f>
        <v>54826.5</v>
      </c>
      <c r="H391" s="43">
        <f t="shared" si="40"/>
        <v>100</v>
      </c>
    </row>
    <row r="392" spans="1:8" s="13" customFormat="1" ht="42" customHeight="1">
      <c r="A392" s="36"/>
      <c r="B392" s="72"/>
      <c r="C392" s="75" t="s">
        <v>8</v>
      </c>
      <c r="D392" s="82" t="s">
        <v>9</v>
      </c>
      <c r="E392" s="42">
        <v>62209</v>
      </c>
      <c r="F392" s="49">
        <v>54826.5</v>
      </c>
      <c r="G392" s="49">
        <v>54826.5</v>
      </c>
      <c r="H392" s="43">
        <f t="shared" si="40"/>
        <v>100</v>
      </c>
    </row>
    <row r="393" spans="1:8" s="13" customFormat="1" ht="40.5" customHeight="1">
      <c r="A393" s="36"/>
      <c r="B393" s="78" t="s">
        <v>212</v>
      </c>
      <c r="C393" s="78"/>
      <c r="D393" s="82" t="s">
        <v>213</v>
      </c>
      <c r="E393" s="42">
        <f>E395+E394</f>
        <v>30410.3</v>
      </c>
      <c r="F393" s="42">
        <f>F395+F394</f>
        <v>44462.8</v>
      </c>
      <c r="G393" s="42">
        <f>G395+G394</f>
        <v>43880.3</v>
      </c>
      <c r="H393" s="43">
        <f t="shared" si="40"/>
        <v>98.6899160646653</v>
      </c>
    </row>
    <row r="394" spans="1:8" s="13" customFormat="1" ht="30" customHeight="1">
      <c r="A394" s="80"/>
      <c r="B394" s="72"/>
      <c r="C394" s="75" t="s">
        <v>3</v>
      </c>
      <c r="D394" s="74" t="s">
        <v>126</v>
      </c>
      <c r="E394" s="42">
        <v>0</v>
      </c>
      <c r="F394" s="42">
        <v>50</v>
      </c>
      <c r="G394" s="42">
        <v>50</v>
      </c>
      <c r="H394" s="43">
        <f>G394/F394*100</f>
        <v>100</v>
      </c>
    </row>
    <row r="395" spans="1:8" s="13" customFormat="1" ht="42" customHeight="1">
      <c r="A395" s="14"/>
      <c r="B395" s="72"/>
      <c r="C395" s="78" t="s">
        <v>8</v>
      </c>
      <c r="D395" s="82" t="s">
        <v>9</v>
      </c>
      <c r="E395" s="42">
        <v>30410.3</v>
      </c>
      <c r="F395" s="49">
        <v>44412.8</v>
      </c>
      <c r="G395" s="49">
        <v>43830.3</v>
      </c>
      <c r="H395" s="43">
        <f t="shared" si="40"/>
        <v>98.68844117011312</v>
      </c>
    </row>
    <row r="396" spans="1:8" s="13" customFormat="1" ht="39.75" customHeight="1">
      <c r="A396" s="14"/>
      <c r="B396" s="78" t="s">
        <v>214</v>
      </c>
      <c r="C396" s="78"/>
      <c r="D396" s="82" t="s">
        <v>480</v>
      </c>
      <c r="E396" s="49">
        <f>E397+E399+E401+E403+E405+E407</f>
        <v>0</v>
      </c>
      <c r="F396" s="49">
        <f>F397+F399+F401+F403+F405+F407</f>
        <v>18703.899999999998</v>
      </c>
      <c r="G396" s="49">
        <f>G397+G399+G401+G403+G405+G407</f>
        <v>17656.2</v>
      </c>
      <c r="H396" s="43">
        <f t="shared" si="40"/>
        <v>94.3984944316426</v>
      </c>
    </row>
    <row r="397" spans="1:8" s="13" customFormat="1" ht="51">
      <c r="A397" s="14"/>
      <c r="B397" s="78" t="s">
        <v>215</v>
      </c>
      <c r="C397" s="78"/>
      <c r="D397" s="82" t="s">
        <v>398</v>
      </c>
      <c r="E397" s="49">
        <f aca="true" t="shared" si="47" ref="E397:G413">E398</f>
        <v>0</v>
      </c>
      <c r="F397" s="49">
        <f t="shared" si="47"/>
        <v>35</v>
      </c>
      <c r="G397" s="49">
        <f t="shared" si="47"/>
        <v>35</v>
      </c>
      <c r="H397" s="43">
        <f t="shared" si="40"/>
        <v>100</v>
      </c>
    </row>
    <row r="398" spans="1:8" s="13" customFormat="1" ht="42.75" customHeight="1">
      <c r="A398" s="14"/>
      <c r="B398" s="72"/>
      <c r="C398" s="78" t="s">
        <v>10</v>
      </c>
      <c r="D398" s="82" t="s">
        <v>663</v>
      </c>
      <c r="E398" s="49">
        <v>0</v>
      </c>
      <c r="F398" s="43">
        <v>35</v>
      </c>
      <c r="G398" s="43">
        <v>35</v>
      </c>
      <c r="H398" s="43">
        <f t="shared" si="40"/>
        <v>100</v>
      </c>
    </row>
    <row r="399" spans="1:8" s="13" customFormat="1" ht="27" customHeight="1">
      <c r="A399" s="14"/>
      <c r="B399" s="78" t="s">
        <v>366</v>
      </c>
      <c r="C399" s="78"/>
      <c r="D399" s="82" t="s">
        <v>367</v>
      </c>
      <c r="E399" s="49">
        <f t="shared" si="47"/>
        <v>0</v>
      </c>
      <c r="F399" s="49">
        <f t="shared" si="47"/>
        <v>192.5</v>
      </c>
      <c r="G399" s="49">
        <f t="shared" si="47"/>
        <v>192.5</v>
      </c>
      <c r="H399" s="43">
        <f aca="true" t="shared" si="48" ref="H399:H404">G399/F399*100</f>
        <v>100</v>
      </c>
    </row>
    <row r="400" spans="1:8" s="13" customFormat="1" ht="42.75" customHeight="1">
      <c r="A400" s="14"/>
      <c r="B400" s="72"/>
      <c r="C400" s="78" t="s">
        <v>10</v>
      </c>
      <c r="D400" s="82" t="s">
        <v>663</v>
      </c>
      <c r="E400" s="49">
        <v>0</v>
      </c>
      <c r="F400" s="43">
        <v>192.5</v>
      </c>
      <c r="G400" s="43">
        <v>192.5</v>
      </c>
      <c r="H400" s="43">
        <f t="shared" si="48"/>
        <v>100</v>
      </c>
    </row>
    <row r="401" spans="1:8" s="13" customFormat="1" ht="67.5" customHeight="1">
      <c r="A401" s="14"/>
      <c r="B401" s="78" t="s">
        <v>385</v>
      </c>
      <c r="C401" s="78"/>
      <c r="D401" s="82" t="s">
        <v>696</v>
      </c>
      <c r="E401" s="49">
        <f t="shared" si="47"/>
        <v>0</v>
      </c>
      <c r="F401" s="49">
        <f t="shared" si="47"/>
        <v>4676.4</v>
      </c>
      <c r="G401" s="49">
        <f t="shared" si="47"/>
        <v>4676.4</v>
      </c>
      <c r="H401" s="43">
        <f t="shared" si="48"/>
        <v>100</v>
      </c>
    </row>
    <row r="402" spans="1:8" s="13" customFormat="1" ht="42.75" customHeight="1">
      <c r="A402" s="14"/>
      <c r="B402" s="72"/>
      <c r="C402" s="78" t="s">
        <v>10</v>
      </c>
      <c r="D402" s="82" t="s">
        <v>663</v>
      </c>
      <c r="E402" s="49">
        <v>0</v>
      </c>
      <c r="F402" s="43">
        <v>4676.4</v>
      </c>
      <c r="G402" s="43">
        <v>4676.4</v>
      </c>
      <c r="H402" s="43">
        <f t="shared" si="48"/>
        <v>100</v>
      </c>
    </row>
    <row r="403" spans="1:8" s="13" customFormat="1" ht="27" customHeight="1">
      <c r="A403" s="14"/>
      <c r="B403" s="78" t="s">
        <v>386</v>
      </c>
      <c r="C403" s="78"/>
      <c r="D403" s="82" t="s">
        <v>399</v>
      </c>
      <c r="E403" s="49">
        <f t="shared" si="47"/>
        <v>0</v>
      </c>
      <c r="F403" s="49">
        <f t="shared" si="47"/>
        <v>12427.2</v>
      </c>
      <c r="G403" s="49">
        <f t="shared" si="47"/>
        <v>12139.2</v>
      </c>
      <c r="H403" s="43">
        <f t="shared" si="48"/>
        <v>97.68250289687138</v>
      </c>
    </row>
    <row r="404" spans="1:8" s="13" customFormat="1" ht="42.75" customHeight="1">
      <c r="A404" s="14"/>
      <c r="B404" s="72"/>
      <c r="C404" s="78" t="s">
        <v>10</v>
      </c>
      <c r="D404" s="82" t="s">
        <v>663</v>
      </c>
      <c r="E404" s="49">
        <v>0</v>
      </c>
      <c r="F404" s="43">
        <v>12427.2</v>
      </c>
      <c r="G404" s="43">
        <v>12139.2</v>
      </c>
      <c r="H404" s="43">
        <f t="shared" si="48"/>
        <v>97.68250289687138</v>
      </c>
    </row>
    <row r="405" spans="1:8" s="13" customFormat="1" ht="81" customHeight="1">
      <c r="A405" s="14"/>
      <c r="B405" s="78" t="s">
        <v>583</v>
      </c>
      <c r="C405" s="78"/>
      <c r="D405" s="82" t="s">
        <v>697</v>
      </c>
      <c r="E405" s="49">
        <f t="shared" si="47"/>
        <v>0</v>
      </c>
      <c r="F405" s="49">
        <f t="shared" si="47"/>
        <v>1095.6</v>
      </c>
      <c r="G405" s="49">
        <f t="shared" si="47"/>
        <v>430.4</v>
      </c>
      <c r="H405" s="43">
        <f aca="true" t="shared" si="49" ref="H405:H416">G405/F405*100</f>
        <v>39.28441036874772</v>
      </c>
    </row>
    <row r="406" spans="1:8" s="13" customFormat="1" ht="42.75" customHeight="1">
      <c r="A406" s="14"/>
      <c r="B406" s="72"/>
      <c r="C406" s="78" t="s">
        <v>10</v>
      </c>
      <c r="D406" s="82" t="s">
        <v>663</v>
      </c>
      <c r="E406" s="49">
        <v>0</v>
      </c>
      <c r="F406" s="43">
        <v>1095.6</v>
      </c>
      <c r="G406" s="43">
        <v>430.4</v>
      </c>
      <c r="H406" s="43">
        <f t="shared" si="49"/>
        <v>39.28441036874772</v>
      </c>
    </row>
    <row r="407" spans="1:8" s="13" customFormat="1" ht="27" customHeight="1">
      <c r="A407" s="14"/>
      <c r="B407" s="78" t="s">
        <v>584</v>
      </c>
      <c r="C407" s="78"/>
      <c r="D407" s="82" t="s">
        <v>585</v>
      </c>
      <c r="E407" s="49">
        <f t="shared" si="47"/>
        <v>0</v>
      </c>
      <c r="F407" s="49">
        <f t="shared" si="47"/>
        <v>277.2</v>
      </c>
      <c r="G407" s="49">
        <f t="shared" si="47"/>
        <v>182.7</v>
      </c>
      <c r="H407" s="43">
        <f t="shared" si="49"/>
        <v>65.9090909090909</v>
      </c>
    </row>
    <row r="408" spans="1:8" s="13" customFormat="1" ht="42.75" customHeight="1">
      <c r="A408" s="14"/>
      <c r="B408" s="72"/>
      <c r="C408" s="78" t="s">
        <v>10</v>
      </c>
      <c r="D408" s="82" t="s">
        <v>663</v>
      </c>
      <c r="E408" s="49">
        <v>0</v>
      </c>
      <c r="F408" s="43">
        <v>277.2</v>
      </c>
      <c r="G408" s="43">
        <v>182.7</v>
      </c>
      <c r="H408" s="43">
        <f t="shared" si="49"/>
        <v>65.9090909090909</v>
      </c>
    </row>
    <row r="409" spans="1:8" s="13" customFormat="1" ht="42" customHeight="1">
      <c r="A409" s="14"/>
      <c r="B409" s="78" t="s">
        <v>698</v>
      </c>
      <c r="C409" s="78"/>
      <c r="D409" s="82" t="s">
        <v>699</v>
      </c>
      <c r="E409" s="49">
        <f t="shared" si="47"/>
        <v>0</v>
      </c>
      <c r="F409" s="49">
        <f t="shared" si="47"/>
        <v>300</v>
      </c>
      <c r="G409" s="49">
        <f t="shared" si="47"/>
        <v>300</v>
      </c>
      <c r="H409" s="43">
        <f>G409/F409*100</f>
        <v>100</v>
      </c>
    </row>
    <row r="410" spans="1:8" s="13" customFormat="1" ht="42" customHeight="1">
      <c r="A410" s="14"/>
      <c r="B410" s="72"/>
      <c r="C410" s="78" t="s">
        <v>8</v>
      </c>
      <c r="D410" s="74" t="s">
        <v>9</v>
      </c>
      <c r="E410" s="49">
        <v>0</v>
      </c>
      <c r="F410" s="43">
        <v>300</v>
      </c>
      <c r="G410" s="43">
        <v>300</v>
      </c>
      <c r="H410" s="43">
        <f>G410/F410*100</f>
        <v>100</v>
      </c>
    </row>
    <row r="411" spans="1:8" s="13" customFormat="1" ht="69" customHeight="1">
      <c r="A411" s="14"/>
      <c r="B411" s="78" t="s">
        <v>626</v>
      </c>
      <c r="C411" s="78"/>
      <c r="D411" s="82" t="s">
        <v>621</v>
      </c>
      <c r="E411" s="49">
        <f t="shared" si="47"/>
        <v>0</v>
      </c>
      <c r="F411" s="49">
        <f t="shared" si="47"/>
        <v>1198.8</v>
      </c>
      <c r="G411" s="49">
        <f t="shared" si="47"/>
        <v>1198.8</v>
      </c>
      <c r="H411" s="43">
        <f t="shared" si="49"/>
        <v>100</v>
      </c>
    </row>
    <row r="412" spans="1:8" s="13" customFormat="1" ht="42" customHeight="1">
      <c r="A412" s="14"/>
      <c r="B412" s="72"/>
      <c r="C412" s="78" t="s">
        <v>8</v>
      </c>
      <c r="D412" s="74" t="s">
        <v>9</v>
      </c>
      <c r="E412" s="49">
        <v>0</v>
      </c>
      <c r="F412" s="43">
        <v>1198.8</v>
      </c>
      <c r="G412" s="43">
        <v>1198.8</v>
      </c>
      <c r="H412" s="43">
        <f t="shared" si="49"/>
        <v>100</v>
      </c>
    </row>
    <row r="413" spans="1:8" s="13" customFormat="1" ht="27" customHeight="1">
      <c r="A413" s="14"/>
      <c r="B413" s="78" t="s">
        <v>400</v>
      </c>
      <c r="C413" s="78"/>
      <c r="D413" s="82" t="s">
        <v>401</v>
      </c>
      <c r="E413" s="49">
        <f t="shared" si="47"/>
        <v>0</v>
      </c>
      <c r="F413" s="49">
        <f t="shared" si="47"/>
        <v>16431.4</v>
      </c>
      <c r="G413" s="49">
        <f t="shared" si="47"/>
        <v>16431.4</v>
      </c>
      <c r="H413" s="43">
        <f t="shared" si="49"/>
        <v>100</v>
      </c>
    </row>
    <row r="414" spans="1:8" s="13" customFormat="1" ht="42.75" customHeight="1">
      <c r="A414" s="14"/>
      <c r="B414" s="72"/>
      <c r="C414" s="78" t="s">
        <v>10</v>
      </c>
      <c r="D414" s="82" t="s">
        <v>663</v>
      </c>
      <c r="E414" s="49">
        <v>0</v>
      </c>
      <c r="F414" s="43">
        <v>16431.4</v>
      </c>
      <c r="G414" s="43">
        <v>16431.4</v>
      </c>
      <c r="H414" s="43">
        <f t="shared" si="49"/>
        <v>100</v>
      </c>
    </row>
    <row r="415" spans="1:8" s="13" customFormat="1" ht="93" customHeight="1">
      <c r="A415" s="39"/>
      <c r="B415" s="72" t="s">
        <v>586</v>
      </c>
      <c r="C415" s="78"/>
      <c r="D415" s="146" t="s">
        <v>587</v>
      </c>
      <c r="E415" s="42">
        <f>E416</f>
        <v>0</v>
      </c>
      <c r="F415" s="42">
        <f>F416</f>
        <v>13934</v>
      </c>
      <c r="G415" s="42">
        <f>G416</f>
        <v>13667.2</v>
      </c>
      <c r="H415" s="43">
        <f t="shared" si="49"/>
        <v>98.085259078513</v>
      </c>
    </row>
    <row r="416" spans="1:8" s="13" customFormat="1" ht="42.75" customHeight="1">
      <c r="A416" s="39"/>
      <c r="B416" s="72"/>
      <c r="C416" s="78" t="s">
        <v>10</v>
      </c>
      <c r="D416" s="82" t="s">
        <v>663</v>
      </c>
      <c r="E416" s="42">
        <v>0</v>
      </c>
      <c r="F416" s="49">
        <v>13934</v>
      </c>
      <c r="G416" s="49">
        <v>13667.2</v>
      </c>
      <c r="H416" s="43">
        <f t="shared" si="49"/>
        <v>98.085259078513</v>
      </c>
    </row>
    <row r="417" spans="1:8" s="13" customFormat="1" ht="54" customHeight="1">
      <c r="A417" s="39"/>
      <c r="B417" s="72" t="s">
        <v>216</v>
      </c>
      <c r="C417" s="78"/>
      <c r="D417" s="146" t="s">
        <v>421</v>
      </c>
      <c r="E417" s="42">
        <f>E418</f>
        <v>6088.4</v>
      </c>
      <c r="F417" s="42">
        <f>F418</f>
        <v>7515.7</v>
      </c>
      <c r="G417" s="42">
        <f>G418</f>
        <v>7515.7</v>
      </c>
      <c r="H417" s="43">
        <f t="shared" si="40"/>
        <v>100</v>
      </c>
    </row>
    <row r="418" spans="1:8" s="13" customFormat="1" ht="42" customHeight="1">
      <c r="A418" s="39"/>
      <c r="B418" s="72"/>
      <c r="C418" s="78" t="s">
        <v>8</v>
      </c>
      <c r="D418" s="82" t="s">
        <v>9</v>
      </c>
      <c r="E418" s="42">
        <v>6088.4</v>
      </c>
      <c r="F418" s="49">
        <v>7515.7</v>
      </c>
      <c r="G418" s="49">
        <v>7515.7</v>
      </c>
      <c r="H418" s="43">
        <f t="shared" si="40"/>
        <v>100</v>
      </c>
    </row>
    <row r="419" spans="1:8" s="13" customFormat="1" ht="54" customHeight="1">
      <c r="A419" s="39"/>
      <c r="B419" s="78" t="s">
        <v>217</v>
      </c>
      <c r="C419" s="78"/>
      <c r="D419" s="82" t="s">
        <v>422</v>
      </c>
      <c r="E419" s="42">
        <f>E420</f>
        <v>11009.8</v>
      </c>
      <c r="F419" s="42">
        <f>F420</f>
        <v>9875.9</v>
      </c>
      <c r="G419" s="42">
        <f>G420</f>
        <v>9305.9</v>
      </c>
      <c r="H419" s="43">
        <f t="shared" si="40"/>
        <v>94.22837412286475</v>
      </c>
    </row>
    <row r="420" spans="1:8" s="13" customFormat="1" ht="42" customHeight="1">
      <c r="A420" s="39"/>
      <c r="B420" s="72"/>
      <c r="C420" s="78" t="s">
        <v>8</v>
      </c>
      <c r="D420" s="82" t="s">
        <v>9</v>
      </c>
      <c r="E420" s="42">
        <v>11009.8</v>
      </c>
      <c r="F420" s="43">
        <v>9875.9</v>
      </c>
      <c r="G420" s="43">
        <v>9305.9</v>
      </c>
      <c r="H420" s="43">
        <f aca="true" t="shared" si="50" ref="H420:H440">G420/F420*100</f>
        <v>94.22837412286475</v>
      </c>
    </row>
    <row r="421" spans="1:8" s="13" customFormat="1" ht="84" customHeight="1">
      <c r="A421" s="39"/>
      <c r="B421" s="78" t="s">
        <v>290</v>
      </c>
      <c r="C421" s="78"/>
      <c r="D421" s="82" t="s">
        <v>433</v>
      </c>
      <c r="E421" s="42">
        <f>E422</f>
        <v>0</v>
      </c>
      <c r="F421" s="42">
        <f>F422</f>
        <v>588.8</v>
      </c>
      <c r="G421" s="42">
        <f>G422</f>
        <v>588.8</v>
      </c>
      <c r="H421" s="43">
        <f t="shared" si="50"/>
        <v>100</v>
      </c>
    </row>
    <row r="422" spans="1:8" s="13" customFormat="1" ht="42" customHeight="1">
      <c r="A422" s="39"/>
      <c r="B422" s="72"/>
      <c r="C422" s="78" t="s">
        <v>8</v>
      </c>
      <c r="D422" s="82" t="s">
        <v>9</v>
      </c>
      <c r="E422" s="42">
        <v>0</v>
      </c>
      <c r="F422" s="43">
        <v>588.8</v>
      </c>
      <c r="G422" s="43">
        <v>588.8</v>
      </c>
      <c r="H422" s="43">
        <f t="shared" si="50"/>
        <v>100</v>
      </c>
    </row>
    <row r="423" spans="1:8" s="13" customFormat="1" ht="81" customHeight="1">
      <c r="A423" s="39"/>
      <c r="B423" s="72" t="s">
        <v>218</v>
      </c>
      <c r="C423" s="98"/>
      <c r="D423" s="147" t="s">
        <v>423</v>
      </c>
      <c r="E423" s="42">
        <f>E424</f>
        <v>617554.7</v>
      </c>
      <c r="F423" s="42">
        <f>F424</f>
        <v>711371.3</v>
      </c>
      <c r="G423" s="42">
        <f>G424</f>
        <v>709244.6</v>
      </c>
      <c r="H423" s="43">
        <f t="shared" si="50"/>
        <v>99.70104219835689</v>
      </c>
    </row>
    <row r="424" spans="1:8" s="13" customFormat="1" ht="42" customHeight="1">
      <c r="A424" s="39"/>
      <c r="B424" s="65"/>
      <c r="C424" s="78" t="s">
        <v>8</v>
      </c>
      <c r="D424" s="82" t="s">
        <v>9</v>
      </c>
      <c r="E424" s="42">
        <v>617554.7</v>
      </c>
      <c r="F424" s="43">
        <v>711371.3</v>
      </c>
      <c r="G424" s="43">
        <v>709244.6</v>
      </c>
      <c r="H424" s="43">
        <f t="shared" si="50"/>
        <v>99.70104219835689</v>
      </c>
    </row>
    <row r="425" spans="1:8" s="13" customFormat="1" ht="13.5" customHeight="1">
      <c r="A425" s="36" t="s">
        <v>91</v>
      </c>
      <c r="B425" s="65"/>
      <c r="C425" s="68"/>
      <c r="D425" s="120" t="s">
        <v>92</v>
      </c>
      <c r="E425" s="34">
        <f>E426+E469+E488</f>
        <v>1113770.1</v>
      </c>
      <c r="F425" s="34">
        <f>F426+F469+F488</f>
        <v>1126028.8</v>
      </c>
      <c r="G425" s="34">
        <f>G426+G469+G488</f>
        <v>1113924.8</v>
      </c>
      <c r="H425" s="35">
        <f t="shared" si="50"/>
        <v>98.92507189869389</v>
      </c>
    </row>
    <row r="426" spans="1:8" s="13" customFormat="1" ht="40.5" customHeight="1">
      <c r="A426" s="36"/>
      <c r="B426" s="65" t="s">
        <v>202</v>
      </c>
      <c r="C426" s="65"/>
      <c r="D426" s="145" t="s">
        <v>203</v>
      </c>
      <c r="E426" s="59">
        <f>E427+E461</f>
        <v>966471.9000000001</v>
      </c>
      <c r="F426" s="59">
        <f>F427+F461</f>
        <v>968888.2000000001</v>
      </c>
      <c r="G426" s="59">
        <f>G427+G461</f>
        <v>959072.7000000001</v>
      </c>
      <c r="H426" s="31">
        <f t="shared" si="50"/>
        <v>98.98693161914863</v>
      </c>
    </row>
    <row r="427" spans="1:8" s="13" customFormat="1" ht="40.5">
      <c r="A427" s="80"/>
      <c r="B427" s="68" t="s">
        <v>219</v>
      </c>
      <c r="C427" s="96"/>
      <c r="D427" s="148" t="s">
        <v>424</v>
      </c>
      <c r="E427" s="34">
        <f>E428+E433+E435+E451+E453+E455+E457+E431+E459+E438</f>
        <v>824532.1000000001</v>
      </c>
      <c r="F427" s="34">
        <f>F428+F433+F435+F451+F453+F455+F457+F431+F459+F438</f>
        <v>826383.7000000001</v>
      </c>
      <c r="G427" s="34">
        <f>G428+G433+G435+G451+G453+G455+G457+G431+G459+G438</f>
        <v>819155.2000000001</v>
      </c>
      <c r="H427" s="35">
        <f t="shared" si="50"/>
        <v>99.12528526397605</v>
      </c>
    </row>
    <row r="428" spans="1:8" s="13" customFormat="1" ht="54" customHeight="1">
      <c r="A428" s="80"/>
      <c r="B428" s="72" t="s">
        <v>220</v>
      </c>
      <c r="C428" s="84"/>
      <c r="D428" s="114" t="s">
        <v>221</v>
      </c>
      <c r="E428" s="42">
        <f aca="true" t="shared" si="51" ref="E428:G429">E429</f>
        <v>66733.3</v>
      </c>
      <c r="F428" s="42">
        <f t="shared" si="51"/>
        <v>65398.6</v>
      </c>
      <c r="G428" s="42">
        <f t="shared" si="51"/>
        <v>65398.6</v>
      </c>
      <c r="H428" s="43">
        <f t="shared" si="50"/>
        <v>100</v>
      </c>
    </row>
    <row r="429" spans="1:8" s="13" customFormat="1" ht="94.5" customHeight="1">
      <c r="A429" s="80"/>
      <c r="B429" s="72" t="s">
        <v>222</v>
      </c>
      <c r="C429" s="72"/>
      <c r="D429" s="102" t="s">
        <v>425</v>
      </c>
      <c r="E429" s="42">
        <f t="shared" si="51"/>
        <v>66733.3</v>
      </c>
      <c r="F429" s="42">
        <f t="shared" si="51"/>
        <v>65398.6</v>
      </c>
      <c r="G429" s="42">
        <f t="shared" si="51"/>
        <v>65398.6</v>
      </c>
      <c r="H429" s="43">
        <f t="shared" si="50"/>
        <v>100</v>
      </c>
    </row>
    <row r="430" spans="1:8" s="13" customFormat="1" ht="42" customHeight="1">
      <c r="A430" s="36"/>
      <c r="B430" s="72"/>
      <c r="C430" s="78" t="s">
        <v>8</v>
      </c>
      <c r="D430" s="82" t="s">
        <v>9</v>
      </c>
      <c r="E430" s="42">
        <v>66733.3</v>
      </c>
      <c r="F430" s="49">
        <v>65398.6</v>
      </c>
      <c r="G430" s="49">
        <v>65398.6</v>
      </c>
      <c r="H430" s="43">
        <f t="shared" si="50"/>
        <v>100</v>
      </c>
    </row>
    <row r="431" spans="1:8" s="13" customFormat="1" ht="67.5" customHeight="1">
      <c r="A431" s="36"/>
      <c r="B431" s="72" t="s">
        <v>368</v>
      </c>
      <c r="C431" s="72"/>
      <c r="D431" s="81" t="s">
        <v>365</v>
      </c>
      <c r="E431" s="42">
        <f>E432</f>
        <v>0</v>
      </c>
      <c r="F431" s="42">
        <f>F432</f>
        <v>2327.6</v>
      </c>
      <c r="G431" s="42">
        <f>G432</f>
        <v>2232.4</v>
      </c>
      <c r="H431" s="43">
        <f t="shared" si="50"/>
        <v>95.9099501632583</v>
      </c>
    </row>
    <row r="432" spans="1:8" s="13" customFormat="1" ht="42" customHeight="1">
      <c r="A432" s="36"/>
      <c r="B432" s="72"/>
      <c r="C432" s="75" t="s">
        <v>8</v>
      </c>
      <c r="D432" s="82" t="s">
        <v>9</v>
      </c>
      <c r="E432" s="42">
        <v>0</v>
      </c>
      <c r="F432" s="43">
        <v>2327.6</v>
      </c>
      <c r="G432" s="43">
        <v>2232.4</v>
      </c>
      <c r="H432" s="43">
        <f t="shared" si="50"/>
        <v>95.9099501632583</v>
      </c>
    </row>
    <row r="433" spans="1:8" s="13" customFormat="1" ht="13.5">
      <c r="A433" s="36"/>
      <c r="B433" s="72" t="s">
        <v>223</v>
      </c>
      <c r="C433" s="72"/>
      <c r="D433" s="81" t="s">
        <v>211</v>
      </c>
      <c r="E433" s="42">
        <f>E434</f>
        <v>128</v>
      </c>
      <c r="F433" s="42">
        <f>F434</f>
        <v>128</v>
      </c>
      <c r="G433" s="42">
        <f>G434</f>
        <v>128</v>
      </c>
      <c r="H433" s="43">
        <f t="shared" si="50"/>
        <v>100</v>
      </c>
    </row>
    <row r="434" spans="1:8" s="13" customFormat="1" ht="42" customHeight="1">
      <c r="A434" s="36"/>
      <c r="B434" s="72"/>
      <c r="C434" s="75" t="s">
        <v>8</v>
      </c>
      <c r="D434" s="82" t="s">
        <v>9</v>
      </c>
      <c r="E434" s="42">
        <v>128</v>
      </c>
      <c r="F434" s="43">
        <v>128</v>
      </c>
      <c r="G434" s="43">
        <v>128</v>
      </c>
      <c r="H434" s="43">
        <f t="shared" si="50"/>
        <v>100</v>
      </c>
    </row>
    <row r="435" spans="1:8" s="13" customFormat="1" ht="40.5" customHeight="1">
      <c r="A435" s="14"/>
      <c r="B435" s="78" t="s">
        <v>224</v>
      </c>
      <c r="C435" s="78"/>
      <c r="D435" s="82" t="s">
        <v>213</v>
      </c>
      <c r="E435" s="42">
        <f>E437+E436</f>
        <v>54764.4</v>
      </c>
      <c r="F435" s="42">
        <f>F437+F436</f>
        <v>66205.3</v>
      </c>
      <c r="G435" s="42">
        <f>G437+G436</f>
        <v>60173</v>
      </c>
      <c r="H435" s="43">
        <f t="shared" si="50"/>
        <v>90.88849382149164</v>
      </c>
    </row>
    <row r="436" spans="1:8" s="13" customFormat="1" ht="30" customHeight="1">
      <c r="A436" s="14"/>
      <c r="B436" s="78"/>
      <c r="C436" s="78" t="s">
        <v>3</v>
      </c>
      <c r="D436" s="151" t="s">
        <v>126</v>
      </c>
      <c r="E436" s="42">
        <v>0</v>
      </c>
      <c r="F436" s="42">
        <v>31829.8</v>
      </c>
      <c r="G436" s="42">
        <v>28858.3</v>
      </c>
      <c r="H436" s="43">
        <f t="shared" si="50"/>
        <v>90.66440882443496</v>
      </c>
    </row>
    <row r="437" spans="1:8" s="13" customFormat="1" ht="42" customHeight="1">
      <c r="A437" s="39"/>
      <c r="B437" s="72"/>
      <c r="C437" s="78" t="s">
        <v>8</v>
      </c>
      <c r="D437" s="82" t="s">
        <v>9</v>
      </c>
      <c r="E437" s="42">
        <v>54764.4</v>
      </c>
      <c r="F437" s="43">
        <v>34375.5</v>
      </c>
      <c r="G437" s="43">
        <v>31314.7</v>
      </c>
      <c r="H437" s="43">
        <f t="shared" si="50"/>
        <v>91.09598405841369</v>
      </c>
    </row>
    <row r="438" spans="1:8" s="13" customFormat="1" ht="39.75" customHeight="1">
      <c r="A438" s="14"/>
      <c r="B438" s="78" t="s">
        <v>402</v>
      </c>
      <c r="C438" s="78"/>
      <c r="D438" s="82" t="s">
        <v>480</v>
      </c>
      <c r="E438" s="49">
        <f>E439+E447+E449+E441+E443+E445</f>
        <v>20209.9</v>
      </c>
      <c r="F438" s="49">
        <f>F439+F447+F449+F441+F443+F445</f>
        <v>13928.300000000001</v>
      </c>
      <c r="G438" s="49">
        <f>G439+G447+G449+G441+G443+G445</f>
        <v>13830.300000000001</v>
      </c>
      <c r="H438" s="43">
        <f t="shared" si="50"/>
        <v>99.29639654516345</v>
      </c>
    </row>
    <row r="439" spans="1:8" s="13" customFormat="1" ht="27.75" customHeight="1">
      <c r="A439" s="14"/>
      <c r="B439" s="78" t="s">
        <v>403</v>
      </c>
      <c r="C439" s="78"/>
      <c r="D439" s="82" t="s">
        <v>643</v>
      </c>
      <c r="E439" s="49">
        <f>E440</f>
        <v>7006.4</v>
      </c>
      <c r="F439" s="49">
        <f>F440</f>
        <v>13515.6</v>
      </c>
      <c r="G439" s="49">
        <f>G440</f>
        <v>13515.6</v>
      </c>
      <c r="H439" s="43">
        <f t="shared" si="50"/>
        <v>100</v>
      </c>
    </row>
    <row r="440" spans="1:8" s="13" customFormat="1" ht="42.75" customHeight="1">
      <c r="A440" s="14"/>
      <c r="B440" s="72"/>
      <c r="C440" s="78" t="s">
        <v>10</v>
      </c>
      <c r="D440" s="82" t="s">
        <v>663</v>
      </c>
      <c r="E440" s="49">
        <v>7006.4</v>
      </c>
      <c r="F440" s="43">
        <v>13515.6</v>
      </c>
      <c r="G440" s="43">
        <v>13515.6</v>
      </c>
      <c r="H440" s="43">
        <f t="shared" si="50"/>
        <v>100</v>
      </c>
    </row>
    <row r="441" spans="1:8" s="13" customFormat="1" ht="27.75" customHeight="1">
      <c r="A441" s="14"/>
      <c r="B441" s="78" t="s">
        <v>644</v>
      </c>
      <c r="C441" s="78"/>
      <c r="D441" s="82" t="s">
        <v>645</v>
      </c>
      <c r="E441" s="49">
        <f>E442</f>
        <v>9245.9</v>
      </c>
      <c r="F441" s="49">
        <f>F442</f>
        <v>0</v>
      </c>
      <c r="G441" s="49">
        <f>G442</f>
        <v>0</v>
      </c>
      <c r="H441" s="43"/>
    </row>
    <row r="442" spans="1:8" s="13" customFormat="1" ht="42.75" customHeight="1">
      <c r="A442" s="14"/>
      <c r="B442" s="72"/>
      <c r="C442" s="78" t="s">
        <v>10</v>
      </c>
      <c r="D442" s="82" t="s">
        <v>663</v>
      </c>
      <c r="E442" s="49">
        <v>9245.9</v>
      </c>
      <c r="F442" s="43">
        <v>0</v>
      </c>
      <c r="G442" s="43">
        <v>0</v>
      </c>
      <c r="H442" s="43"/>
    </row>
    <row r="443" spans="1:8" s="13" customFormat="1" ht="81.75" customHeight="1">
      <c r="A443" s="14"/>
      <c r="B443" s="78" t="s">
        <v>678</v>
      </c>
      <c r="C443" s="78"/>
      <c r="D443" s="82" t="s">
        <v>680</v>
      </c>
      <c r="E443" s="49">
        <f>E444</f>
        <v>1319.2</v>
      </c>
      <c r="F443" s="49">
        <f>F444</f>
        <v>0</v>
      </c>
      <c r="G443" s="49">
        <f>G444</f>
        <v>0</v>
      </c>
      <c r="H443" s="43"/>
    </row>
    <row r="444" spans="1:8" s="13" customFormat="1" ht="42.75" customHeight="1">
      <c r="A444" s="14"/>
      <c r="B444" s="72"/>
      <c r="C444" s="78" t="s">
        <v>10</v>
      </c>
      <c r="D444" s="82" t="s">
        <v>663</v>
      </c>
      <c r="E444" s="49">
        <v>1319.2</v>
      </c>
      <c r="F444" s="43">
        <v>0</v>
      </c>
      <c r="G444" s="43">
        <v>0</v>
      </c>
      <c r="H444" s="43"/>
    </row>
    <row r="445" spans="1:8" s="13" customFormat="1" ht="54" customHeight="1">
      <c r="A445" s="14"/>
      <c r="B445" s="78" t="s">
        <v>679</v>
      </c>
      <c r="C445" s="78"/>
      <c r="D445" s="82" t="s">
        <v>681</v>
      </c>
      <c r="E445" s="49">
        <f>E446</f>
        <v>1319.2</v>
      </c>
      <c r="F445" s="49">
        <f>F446</f>
        <v>0</v>
      </c>
      <c r="G445" s="49">
        <f>G446</f>
        <v>0</v>
      </c>
      <c r="H445" s="43"/>
    </row>
    <row r="446" spans="1:8" s="13" customFormat="1" ht="42.75" customHeight="1">
      <c r="A446" s="14"/>
      <c r="B446" s="72"/>
      <c r="C446" s="78" t="s">
        <v>10</v>
      </c>
      <c r="D446" s="82" t="s">
        <v>663</v>
      </c>
      <c r="E446" s="49">
        <v>1319.2</v>
      </c>
      <c r="F446" s="43">
        <v>0</v>
      </c>
      <c r="G446" s="43">
        <v>0</v>
      </c>
      <c r="H446" s="43"/>
    </row>
    <row r="447" spans="1:8" s="13" customFormat="1" ht="54" customHeight="1">
      <c r="A447" s="14"/>
      <c r="B447" s="78" t="s">
        <v>588</v>
      </c>
      <c r="C447" s="78"/>
      <c r="D447" s="82" t="s">
        <v>589</v>
      </c>
      <c r="E447" s="49">
        <f>E448</f>
        <v>1319.2</v>
      </c>
      <c r="F447" s="49">
        <f>F448</f>
        <v>131.7</v>
      </c>
      <c r="G447" s="49">
        <f>G448</f>
        <v>131.7</v>
      </c>
      <c r="H447" s="43">
        <f aca="true" t="shared" si="52" ref="H447:H472">G447/F447*100</f>
        <v>100</v>
      </c>
    </row>
    <row r="448" spans="1:8" s="13" customFormat="1" ht="42.75" customHeight="1">
      <c r="A448" s="14"/>
      <c r="B448" s="72"/>
      <c r="C448" s="78" t="s">
        <v>10</v>
      </c>
      <c r="D448" s="82" t="s">
        <v>663</v>
      </c>
      <c r="E448" s="49">
        <v>1319.2</v>
      </c>
      <c r="F448" s="43">
        <v>131.7</v>
      </c>
      <c r="G448" s="43">
        <v>131.7</v>
      </c>
      <c r="H448" s="43">
        <f t="shared" si="52"/>
        <v>100</v>
      </c>
    </row>
    <row r="449" spans="1:8" s="13" customFormat="1" ht="54" customHeight="1">
      <c r="A449" s="14"/>
      <c r="B449" s="78" t="s">
        <v>590</v>
      </c>
      <c r="C449" s="78"/>
      <c r="D449" s="82" t="s">
        <v>591</v>
      </c>
      <c r="E449" s="49">
        <f>E450</f>
        <v>0</v>
      </c>
      <c r="F449" s="49">
        <f>F450</f>
        <v>281</v>
      </c>
      <c r="G449" s="49">
        <f>G450</f>
        <v>183</v>
      </c>
      <c r="H449" s="43">
        <f t="shared" si="52"/>
        <v>65.12455516014235</v>
      </c>
    </row>
    <row r="450" spans="1:8" s="13" customFormat="1" ht="42.75" customHeight="1">
      <c r="A450" s="14"/>
      <c r="B450" s="72"/>
      <c r="C450" s="78" t="s">
        <v>10</v>
      </c>
      <c r="D450" s="82" t="s">
        <v>663</v>
      </c>
      <c r="E450" s="49">
        <v>0</v>
      </c>
      <c r="F450" s="43">
        <v>281</v>
      </c>
      <c r="G450" s="43">
        <v>183</v>
      </c>
      <c r="H450" s="43">
        <f t="shared" si="52"/>
        <v>65.12455516014235</v>
      </c>
    </row>
    <row r="451" spans="1:8" s="13" customFormat="1" ht="94.5" customHeight="1">
      <c r="A451" s="39"/>
      <c r="B451" s="72" t="s">
        <v>225</v>
      </c>
      <c r="C451" s="72"/>
      <c r="D451" s="102" t="s">
        <v>426</v>
      </c>
      <c r="E451" s="42">
        <f>E452</f>
        <v>499750.2</v>
      </c>
      <c r="F451" s="42">
        <f>F452</f>
        <v>493104.1</v>
      </c>
      <c r="G451" s="42">
        <f>G452</f>
        <v>493104.1</v>
      </c>
      <c r="H451" s="43">
        <f t="shared" si="52"/>
        <v>100</v>
      </c>
    </row>
    <row r="452" spans="1:8" s="13" customFormat="1" ht="42" customHeight="1">
      <c r="A452" s="39"/>
      <c r="B452" s="72"/>
      <c r="C452" s="78" t="s">
        <v>8</v>
      </c>
      <c r="D452" s="82" t="s">
        <v>9</v>
      </c>
      <c r="E452" s="42">
        <v>499750.2</v>
      </c>
      <c r="F452" s="43">
        <v>493104.1</v>
      </c>
      <c r="G452" s="43">
        <v>493104.1</v>
      </c>
      <c r="H452" s="43">
        <f t="shared" si="52"/>
        <v>100</v>
      </c>
    </row>
    <row r="453" spans="1:8" s="13" customFormat="1" ht="215.25" customHeight="1">
      <c r="A453" s="14"/>
      <c r="B453" s="78" t="s">
        <v>226</v>
      </c>
      <c r="C453" s="119"/>
      <c r="D453" s="82" t="s">
        <v>427</v>
      </c>
      <c r="E453" s="42">
        <f>E454</f>
        <v>148530.5</v>
      </c>
      <c r="F453" s="42">
        <f>F454</f>
        <v>148768.3</v>
      </c>
      <c r="G453" s="42">
        <f>G454</f>
        <v>148768.3</v>
      </c>
      <c r="H453" s="43">
        <f t="shared" si="52"/>
        <v>100</v>
      </c>
    </row>
    <row r="454" spans="1:8" s="13" customFormat="1" ht="42" customHeight="1">
      <c r="A454" s="14"/>
      <c r="B454" s="78"/>
      <c r="C454" s="78" t="s">
        <v>8</v>
      </c>
      <c r="D454" s="82" t="s">
        <v>9</v>
      </c>
      <c r="E454" s="42">
        <v>148530.5</v>
      </c>
      <c r="F454" s="49">
        <v>148768.3</v>
      </c>
      <c r="G454" s="49">
        <v>148768.3</v>
      </c>
      <c r="H454" s="43">
        <f t="shared" si="52"/>
        <v>100</v>
      </c>
    </row>
    <row r="455" spans="1:8" s="13" customFormat="1" ht="72" customHeight="1">
      <c r="A455" s="14"/>
      <c r="B455" s="72" t="s">
        <v>227</v>
      </c>
      <c r="C455" s="98"/>
      <c r="D455" s="82" t="s">
        <v>428</v>
      </c>
      <c r="E455" s="42">
        <f>E456</f>
        <v>20075.5</v>
      </c>
      <c r="F455" s="42">
        <f>F456</f>
        <v>20275.3</v>
      </c>
      <c r="G455" s="42">
        <f>G456</f>
        <v>19818.5</v>
      </c>
      <c r="H455" s="43">
        <f t="shared" si="52"/>
        <v>97.74701237466277</v>
      </c>
    </row>
    <row r="456" spans="1:8" s="13" customFormat="1" ht="42" customHeight="1">
      <c r="A456" s="14"/>
      <c r="B456" s="72"/>
      <c r="C456" s="78" t="s">
        <v>8</v>
      </c>
      <c r="D456" s="82" t="s">
        <v>9</v>
      </c>
      <c r="E456" s="42">
        <v>20075.5</v>
      </c>
      <c r="F456" s="43">
        <v>20275.3</v>
      </c>
      <c r="G456" s="43">
        <v>19818.5</v>
      </c>
      <c r="H456" s="43">
        <f t="shared" si="52"/>
        <v>97.74701237466277</v>
      </c>
    </row>
    <row r="457" spans="1:8" s="13" customFormat="1" ht="54" customHeight="1">
      <c r="A457" s="39"/>
      <c r="B457" s="72" t="s">
        <v>228</v>
      </c>
      <c r="C457" s="98"/>
      <c r="D457" s="82" t="s">
        <v>422</v>
      </c>
      <c r="E457" s="42">
        <f>E458</f>
        <v>14340.3</v>
      </c>
      <c r="F457" s="42">
        <f>F458</f>
        <v>14225</v>
      </c>
      <c r="G457" s="42">
        <f>G458</f>
        <v>13678.8</v>
      </c>
      <c r="H457" s="43">
        <f t="shared" si="52"/>
        <v>96.16028119507908</v>
      </c>
    </row>
    <row r="458" spans="1:8" s="13" customFormat="1" ht="42" customHeight="1">
      <c r="A458" s="39"/>
      <c r="B458" s="72"/>
      <c r="C458" s="78" t="s">
        <v>8</v>
      </c>
      <c r="D458" s="82" t="s">
        <v>9</v>
      </c>
      <c r="E458" s="42">
        <v>14340.3</v>
      </c>
      <c r="F458" s="43">
        <v>14225</v>
      </c>
      <c r="G458" s="43">
        <v>13678.8</v>
      </c>
      <c r="H458" s="43">
        <f t="shared" si="52"/>
        <v>96.16028119507908</v>
      </c>
    </row>
    <row r="459" spans="1:8" s="13" customFormat="1" ht="42.75" customHeight="1">
      <c r="A459" s="39"/>
      <c r="B459" s="72" t="s">
        <v>369</v>
      </c>
      <c r="C459" s="98"/>
      <c r="D459" s="82" t="s">
        <v>700</v>
      </c>
      <c r="E459" s="42">
        <f>E460</f>
        <v>0</v>
      </c>
      <c r="F459" s="42">
        <f>F460</f>
        <v>2023.2</v>
      </c>
      <c r="G459" s="42">
        <f>G460</f>
        <v>2023.2</v>
      </c>
      <c r="H459" s="43">
        <f t="shared" si="52"/>
        <v>100</v>
      </c>
    </row>
    <row r="460" spans="1:8" s="13" customFormat="1" ht="42" customHeight="1">
      <c r="A460" s="39"/>
      <c r="B460" s="72"/>
      <c r="C460" s="78" t="s">
        <v>8</v>
      </c>
      <c r="D460" s="82" t="s">
        <v>9</v>
      </c>
      <c r="E460" s="42">
        <v>0</v>
      </c>
      <c r="F460" s="43">
        <v>2023.2</v>
      </c>
      <c r="G460" s="43">
        <v>2023.2</v>
      </c>
      <c r="H460" s="43">
        <f t="shared" si="52"/>
        <v>100</v>
      </c>
    </row>
    <row r="461" spans="1:8" s="13" customFormat="1" ht="27">
      <c r="A461" s="39"/>
      <c r="B461" s="68" t="s">
        <v>229</v>
      </c>
      <c r="C461" s="96"/>
      <c r="D461" s="148" t="s">
        <v>230</v>
      </c>
      <c r="E461" s="34">
        <f>E462+E465+E467</f>
        <v>141939.8</v>
      </c>
      <c r="F461" s="34">
        <f>F462+F465+F467</f>
        <v>142504.5</v>
      </c>
      <c r="G461" s="34">
        <f>G462+G465+G467</f>
        <v>139917.50000000003</v>
      </c>
      <c r="H461" s="35">
        <f t="shared" si="52"/>
        <v>98.18461873133832</v>
      </c>
    </row>
    <row r="462" spans="1:8" s="13" customFormat="1" ht="54" customHeight="1">
      <c r="A462" s="39"/>
      <c r="B462" s="72" t="s">
        <v>231</v>
      </c>
      <c r="C462" s="84"/>
      <c r="D462" s="114" t="s">
        <v>429</v>
      </c>
      <c r="E462" s="42">
        <f aca="true" t="shared" si="53" ref="E462:G463">E463</f>
        <v>133720.8</v>
      </c>
      <c r="F462" s="42">
        <f t="shared" si="53"/>
        <v>132054.3</v>
      </c>
      <c r="G462" s="42">
        <f t="shared" si="53"/>
        <v>131629.6</v>
      </c>
      <c r="H462" s="43">
        <f t="shared" si="52"/>
        <v>99.67838987446832</v>
      </c>
    </row>
    <row r="463" spans="1:8" s="13" customFormat="1" ht="54.75" customHeight="1">
      <c r="A463" s="39"/>
      <c r="B463" s="72" t="s">
        <v>232</v>
      </c>
      <c r="C463" s="78"/>
      <c r="D463" s="149" t="s">
        <v>430</v>
      </c>
      <c r="E463" s="42">
        <f t="shared" si="53"/>
        <v>133720.8</v>
      </c>
      <c r="F463" s="42">
        <f t="shared" si="53"/>
        <v>132054.3</v>
      </c>
      <c r="G463" s="42">
        <f t="shared" si="53"/>
        <v>131629.6</v>
      </c>
      <c r="H463" s="43">
        <f t="shared" si="52"/>
        <v>99.67838987446832</v>
      </c>
    </row>
    <row r="464" spans="1:8" s="13" customFormat="1" ht="42" customHeight="1">
      <c r="A464" s="39"/>
      <c r="B464" s="72"/>
      <c r="C464" s="78" t="s">
        <v>8</v>
      </c>
      <c r="D464" s="82" t="s">
        <v>9</v>
      </c>
      <c r="E464" s="42">
        <v>133720.8</v>
      </c>
      <c r="F464" s="42">
        <v>132054.3</v>
      </c>
      <c r="G464" s="42">
        <v>131629.6</v>
      </c>
      <c r="H464" s="43">
        <f t="shared" si="52"/>
        <v>99.67838987446832</v>
      </c>
    </row>
    <row r="465" spans="1:8" s="13" customFormat="1" ht="40.5" customHeight="1">
      <c r="A465" s="39"/>
      <c r="B465" s="78" t="s">
        <v>233</v>
      </c>
      <c r="C465" s="78"/>
      <c r="D465" s="82" t="s">
        <v>213</v>
      </c>
      <c r="E465" s="42">
        <f>E466</f>
        <v>8219</v>
      </c>
      <c r="F465" s="42">
        <f>F466</f>
        <v>9649</v>
      </c>
      <c r="G465" s="42">
        <f>G466</f>
        <v>7486.7</v>
      </c>
      <c r="H465" s="43">
        <f t="shared" si="52"/>
        <v>77.59042387812208</v>
      </c>
    </row>
    <row r="466" spans="1:8" s="13" customFormat="1" ht="42" customHeight="1">
      <c r="A466" s="39"/>
      <c r="B466" s="72"/>
      <c r="C466" s="78" t="s">
        <v>8</v>
      </c>
      <c r="D466" s="82" t="s">
        <v>9</v>
      </c>
      <c r="E466" s="42">
        <v>8219</v>
      </c>
      <c r="F466" s="49">
        <v>9649</v>
      </c>
      <c r="G466" s="49">
        <v>7486.7</v>
      </c>
      <c r="H466" s="43">
        <f t="shared" si="52"/>
        <v>77.59042387812208</v>
      </c>
    </row>
    <row r="467" spans="1:8" s="13" customFormat="1" ht="69" customHeight="1">
      <c r="A467" s="39"/>
      <c r="B467" s="78" t="s">
        <v>701</v>
      </c>
      <c r="C467" s="78"/>
      <c r="D467" s="82" t="s">
        <v>621</v>
      </c>
      <c r="E467" s="42">
        <f>E468</f>
        <v>0</v>
      </c>
      <c r="F467" s="42">
        <f>F468</f>
        <v>801.2</v>
      </c>
      <c r="G467" s="42">
        <f>G468</f>
        <v>801.2</v>
      </c>
      <c r="H467" s="43">
        <f>G467/F467*100</f>
        <v>100</v>
      </c>
    </row>
    <row r="468" spans="1:8" s="13" customFormat="1" ht="42" customHeight="1">
      <c r="A468" s="39"/>
      <c r="B468" s="72"/>
      <c r="C468" s="78" t="s">
        <v>8</v>
      </c>
      <c r="D468" s="82" t="s">
        <v>9</v>
      </c>
      <c r="E468" s="42">
        <v>0</v>
      </c>
      <c r="F468" s="49">
        <v>801.2</v>
      </c>
      <c r="G468" s="49">
        <v>801.2</v>
      </c>
      <c r="H468" s="43">
        <f>G468/F468*100</f>
        <v>100</v>
      </c>
    </row>
    <row r="469" spans="1:8" s="13" customFormat="1" ht="27" customHeight="1">
      <c r="A469" s="39"/>
      <c r="B469" s="65" t="s">
        <v>234</v>
      </c>
      <c r="C469" s="65"/>
      <c r="D469" s="145" t="s">
        <v>235</v>
      </c>
      <c r="E469" s="59">
        <f>E470+E483</f>
        <v>32033.6</v>
      </c>
      <c r="F469" s="59">
        <f>F470+F483</f>
        <v>32737.499999999996</v>
      </c>
      <c r="G469" s="59">
        <f>G470+G483</f>
        <v>32498.8</v>
      </c>
      <c r="H469" s="31">
        <f t="shared" si="52"/>
        <v>99.2708667430317</v>
      </c>
    </row>
    <row r="470" spans="1:8" s="13" customFormat="1" ht="54">
      <c r="A470" s="39"/>
      <c r="B470" s="68" t="s">
        <v>236</v>
      </c>
      <c r="C470" s="68"/>
      <c r="D470" s="67" t="s">
        <v>237</v>
      </c>
      <c r="E470" s="46">
        <f>E471+E474+E476+E478</f>
        <v>31558.6</v>
      </c>
      <c r="F470" s="46">
        <f>F471+F474+F476+F478</f>
        <v>32275.699999999997</v>
      </c>
      <c r="G470" s="46">
        <f>G471+G474+G476+G478</f>
        <v>32056.399999999998</v>
      </c>
      <c r="H470" s="35">
        <f t="shared" si="52"/>
        <v>99.32054145998383</v>
      </c>
    </row>
    <row r="471" spans="1:8" s="13" customFormat="1" ht="40.5" customHeight="1">
      <c r="A471" s="39"/>
      <c r="B471" s="72" t="s">
        <v>238</v>
      </c>
      <c r="C471" s="72"/>
      <c r="D471" s="81" t="s">
        <v>239</v>
      </c>
      <c r="E471" s="49">
        <f aca="true" t="shared" si="54" ref="E471:G472">E472</f>
        <v>31397.6</v>
      </c>
      <c r="F471" s="49">
        <f t="shared" si="54"/>
        <v>31402.1</v>
      </c>
      <c r="G471" s="49">
        <f t="shared" si="54"/>
        <v>31402.1</v>
      </c>
      <c r="H471" s="43">
        <f t="shared" si="52"/>
        <v>100</v>
      </c>
    </row>
    <row r="472" spans="1:8" s="13" customFormat="1" ht="40.5" customHeight="1">
      <c r="A472" s="39"/>
      <c r="B472" s="72" t="s">
        <v>240</v>
      </c>
      <c r="C472" s="72"/>
      <c r="D472" s="81" t="s">
        <v>407</v>
      </c>
      <c r="E472" s="49">
        <f t="shared" si="54"/>
        <v>31397.6</v>
      </c>
      <c r="F472" s="49">
        <f t="shared" si="54"/>
        <v>31402.1</v>
      </c>
      <c r="G472" s="49">
        <f t="shared" si="54"/>
        <v>31402.1</v>
      </c>
      <c r="H472" s="43">
        <f t="shared" si="52"/>
        <v>100</v>
      </c>
    </row>
    <row r="473" spans="1:8" s="13" customFormat="1" ht="42" customHeight="1">
      <c r="A473" s="39"/>
      <c r="B473" s="65"/>
      <c r="C473" s="78" t="s">
        <v>8</v>
      </c>
      <c r="D473" s="81" t="s">
        <v>9</v>
      </c>
      <c r="E473" s="49">
        <v>31397.6</v>
      </c>
      <c r="F473" s="43">
        <v>31402.1</v>
      </c>
      <c r="G473" s="43">
        <v>31402.1</v>
      </c>
      <c r="H473" s="43">
        <f aca="true" t="shared" si="55" ref="H473:H488">G473/F473*100</f>
        <v>100</v>
      </c>
    </row>
    <row r="474" spans="1:8" s="13" customFormat="1" ht="40.5" customHeight="1">
      <c r="A474" s="39"/>
      <c r="B474" s="72" t="s">
        <v>241</v>
      </c>
      <c r="C474" s="72"/>
      <c r="D474" s="81" t="s">
        <v>242</v>
      </c>
      <c r="E474" s="49">
        <f>E475</f>
        <v>0</v>
      </c>
      <c r="F474" s="49">
        <f>F475</f>
        <v>139.5</v>
      </c>
      <c r="G474" s="49">
        <f>G475</f>
        <v>139.5</v>
      </c>
      <c r="H474" s="43">
        <f t="shared" si="55"/>
        <v>100</v>
      </c>
    </row>
    <row r="475" spans="1:8" s="13" customFormat="1" ht="42" customHeight="1">
      <c r="A475" s="39"/>
      <c r="B475" s="65"/>
      <c r="C475" s="78" t="s">
        <v>8</v>
      </c>
      <c r="D475" s="81" t="s">
        <v>9</v>
      </c>
      <c r="E475" s="49">
        <v>0</v>
      </c>
      <c r="F475" s="49">
        <v>139.5</v>
      </c>
      <c r="G475" s="49">
        <v>139.5</v>
      </c>
      <c r="H475" s="43">
        <f t="shared" si="55"/>
        <v>100</v>
      </c>
    </row>
    <row r="476" spans="1:8" s="13" customFormat="1" ht="57" customHeight="1">
      <c r="A476" s="39"/>
      <c r="B476" s="78" t="s">
        <v>617</v>
      </c>
      <c r="C476" s="152"/>
      <c r="D476" s="196" t="s">
        <v>618</v>
      </c>
      <c r="E476" s="49">
        <f>E477</f>
        <v>161</v>
      </c>
      <c r="F476" s="49">
        <f>F477</f>
        <v>144</v>
      </c>
      <c r="G476" s="49">
        <f>G477</f>
        <v>144</v>
      </c>
      <c r="H476" s="43">
        <f t="shared" si="55"/>
        <v>100</v>
      </c>
    </row>
    <row r="477" spans="1:8" s="13" customFormat="1" ht="42" customHeight="1">
      <c r="A477" s="39"/>
      <c r="B477" s="72"/>
      <c r="C477" s="78" t="s">
        <v>8</v>
      </c>
      <c r="D477" s="81" t="s">
        <v>9</v>
      </c>
      <c r="E477" s="49">
        <v>161</v>
      </c>
      <c r="F477" s="49">
        <v>144</v>
      </c>
      <c r="G477" s="49">
        <v>144</v>
      </c>
      <c r="H477" s="43">
        <f t="shared" si="55"/>
        <v>100</v>
      </c>
    </row>
    <row r="478" spans="1:8" s="13" customFormat="1" ht="39.75" customHeight="1">
      <c r="A478" s="14"/>
      <c r="B478" s="78" t="s">
        <v>592</v>
      </c>
      <c r="C478" s="78"/>
      <c r="D478" s="82" t="s">
        <v>480</v>
      </c>
      <c r="E478" s="49">
        <f>E481+E479</f>
        <v>0</v>
      </c>
      <c r="F478" s="49">
        <f>F481+F479</f>
        <v>590.1</v>
      </c>
      <c r="G478" s="49">
        <f>G481+G479</f>
        <v>370.8</v>
      </c>
      <c r="H478" s="43">
        <f t="shared" si="55"/>
        <v>62.836807320793085</v>
      </c>
    </row>
    <row r="479" spans="1:8" s="13" customFormat="1" ht="54" customHeight="1">
      <c r="A479" s="14"/>
      <c r="B479" s="78" t="s">
        <v>593</v>
      </c>
      <c r="C479" s="78"/>
      <c r="D479" s="82" t="s">
        <v>594</v>
      </c>
      <c r="E479" s="49">
        <f aca="true" t="shared" si="56" ref="E479:G481">E480</f>
        <v>0</v>
      </c>
      <c r="F479" s="49">
        <f t="shared" si="56"/>
        <v>129</v>
      </c>
      <c r="G479" s="49">
        <f t="shared" si="56"/>
        <v>129</v>
      </c>
      <c r="H479" s="43">
        <f t="shared" si="55"/>
        <v>100</v>
      </c>
    </row>
    <row r="480" spans="1:8" s="13" customFormat="1" ht="42.75" customHeight="1">
      <c r="A480" s="14"/>
      <c r="B480" s="72"/>
      <c r="C480" s="78" t="s">
        <v>10</v>
      </c>
      <c r="D480" s="82" t="s">
        <v>663</v>
      </c>
      <c r="E480" s="49">
        <v>0</v>
      </c>
      <c r="F480" s="43">
        <v>129</v>
      </c>
      <c r="G480" s="43">
        <v>129</v>
      </c>
      <c r="H480" s="43">
        <f t="shared" si="55"/>
        <v>100</v>
      </c>
    </row>
    <row r="481" spans="1:8" s="13" customFormat="1" ht="42.75" customHeight="1">
      <c r="A481" s="14"/>
      <c r="B481" s="78" t="s">
        <v>646</v>
      </c>
      <c r="C481" s="78"/>
      <c r="D481" s="82" t="s">
        <v>647</v>
      </c>
      <c r="E481" s="49">
        <f t="shared" si="56"/>
        <v>0</v>
      </c>
      <c r="F481" s="49">
        <f t="shared" si="56"/>
        <v>461.1</v>
      </c>
      <c r="G481" s="49">
        <f t="shared" si="56"/>
        <v>241.8</v>
      </c>
      <c r="H481" s="43">
        <f t="shared" si="55"/>
        <v>52.43981782693559</v>
      </c>
    </row>
    <row r="482" spans="1:8" s="13" customFormat="1" ht="42.75" customHeight="1">
      <c r="A482" s="14"/>
      <c r="B482" s="72"/>
      <c r="C482" s="78" t="s">
        <v>10</v>
      </c>
      <c r="D482" s="82" t="s">
        <v>663</v>
      </c>
      <c r="E482" s="49">
        <v>0</v>
      </c>
      <c r="F482" s="43">
        <v>461.1</v>
      </c>
      <c r="G482" s="43">
        <v>241.8</v>
      </c>
      <c r="H482" s="43">
        <f t="shared" si="55"/>
        <v>52.43981782693559</v>
      </c>
    </row>
    <row r="483" spans="1:8" s="13" customFormat="1" ht="27">
      <c r="A483" s="39"/>
      <c r="B483" s="68" t="s">
        <v>243</v>
      </c>
      <c r="C483" s="88"/>
      <c r="D483" s="150" t="s">
        <v>244</v>
      </c>
      <c r="E483" s="46">
        <f>E486+E484</f>
        <v>475</v>
      </c>
      <c r="F483" s="46">
        <f>F486+F484</f>
        <v>461.8</v>
      </c>
      <c r="G483" s="46">
        <f>G486+G484</f>
        <v>442.40000000000003</v>
      </c>
      <c r="H483" s="35">
        <f t="shared" si="55"/>
        <v>95.79904720658294</v>
      </c>
    </row>
    <row r="484" spans="1:8" s="13" customFormat="1" ht="31.5" customHeight="1">
      <c r="A484" s="39"/>
      <c r="B484" s="72" t="s">
        <v>557</v>
      </c>
      <c r="C484" s="78"/>
      <c r="D484" s="81" t="s">
        <v>484</v>
      </c>
      <c r="E484" s="49">
        <f aca="true" t="shared" si="57" ref="E484:G486">E485</f>
        <v>100</v>
      </c>
      <c r="F484" s="49">
        <f t="shared" si="57"/>
        <v>99.8</v>
      </c>
      <c r="G484" s="49">
        <f t="shared" si="57"/>
        <v>99.8</v>
      </c>
      <c r="H484" s="43">
        <f t="shared" si="55"/>
        <v>100</v>
      </c>
    </row>
    <row r="485" spans="1:8" s="13" customFormat="1" ht="42" customHeight="1">
      <c r="A485" s="39"/>
      <c r="B485" s="65"/>
      <c r="C485" s="78" t="s">
        <v>8</v>
      </c>
      <c r="D485" s="81" t="s">
        <v>9</v>
      </c>
      <c r="E485" s="49">
        <v>100</v>
      </c>
      <c r="F485" s="49">
        <v>99.8</v>
      </c>
      <c r="G485" s="49">
        <v>99.8</v>
      </c>
      <c r="H485" s="49">
        <f t="shared" si="55"/>
        <v>100</v>
      </c>
    </row>
    <row r="486" spans="1:8" s="13" customFormat="1" ht="40.5" customHeight="1">
      <c r="A486" s="39"/>
      <c r="B486" s="72" t="s">
        <v>245</v>
      </c>
      <c r="C486" s="78"/>
      <c r="D486" s="81" t="s">
        <v>246</v>
      </c>
      <c r="E486" s="49">
        <f t="shared" si="57"/>
        <v>375</v>
      </c>
      <c r="F486" s="49">
        <f t="shared" si="57"/>
        <v>362</v>
      </c>
      <c r="G486" s="49">
        <f t="shared" si="57"/>
        <v>342.6</v>
      </c>
      <c r="H486" s="43">
        <f t="shared" si="55"/>
        <v>94.64088397790056</v>
      </c>
    </row>
    <row r="487" spans="1:8" s="13" customFormat="1" ht="42" customHeight="1">
      <c r="A487" s="39"/>
      <c r="B487" s="65"/>
      <c r="C487" s="78" t="s">
        <v>8</v>
      </c>
      <c r="D487" s="81" t="s">
        <v>9</v>
      </c>
      <c r="E487" s="49">
        <v>375</v>
      </c>
      <c r="F487" s="49">
        <v>362</v>
      </c>
      <c r="G487" s="49">
        <v>342.6</v>
      </c>
      <c r="H487" s="49">
        <f t="shared" si="55"/>
        <v>94.64088397790056</v>
      </c>
    </row>
    <row r="488" spans="1:8" s="13" customFormat="1" ht="40.5" customHeight="1">
      <c r="A488" s="39"/>
      <c r="B488" s="65" t="s">
        <v>247</v>
      </c>
      <c r="C488" s="129"/>
      <c r="D488" s="145" t="s">
        <v>248</v>
      </c>
      <c r="E488" s="59">
        <f>E489</f>
        <v>115264.59999999999</v>
      </c>
      <c r="F488" s="59">
        <f>F489</f>
        <v>124403.1</v>
      </c>
      <c r="G488" s="59">
        <f>G489</f>
        <v>122353.3</v>
      </c>
      <c r="H488" s="59">
        <f t="shared" si="55"/>
        <v>98.3522918641095</v>
      </c>
    </row>
    <row r="489" spans="1:8" s="13" customFormat="1" ht="40.5">
      <c r="A489" s="39"/>
      <c r="B489" s="68" t="s">
        <v>249</v>
      </c>
      <c r="C489" s="68"/>
      <c r="D489" s="67" t="s">
        <v>250</v>
      </c>
      <c r="E489" s="46">
        <f>E490+E493+E497+E500+E495+E504+E511</f>
        <v>115264.59999999999</v>
      </c>
      <c r="F489" s="46">
        <f>F490+F493+F497+F500+F495+F504+F511</f>
        <v>124403.1</v>
      </c>
      <c r="G489" s="46">
        <f>G490+G493+G497+G500+G495+G504+G511</f>
        <v>122353.3</v>
      </c>
      <c r="H489" s="46">
        <f aca="true" t="shared" si="58" ref="H489:H495">G489/F489*100</f>
        <v>98.3522918641095</v>
      </c>
    </row>
    <row r="490" spans="1:8" s="13" customFormat="1" ht="40.5" customHeight="1">
      <c r="A490" s="39"/>
      <c r="B490" s="72" t="s">
        <v>251</v>
      </c>
      <c r="C490" s="72"/>
      <c r="D490" s="81" t="s">
        <v>252</v>
      </c>
      <c r="E490" s="49">
        <f aca="true" t="shared" si="59" ref="E490:G491">E491</f>
        <v>98745.7</v>
      </c>
      <c r="F490" s="49">
        <f t="shared" si="59"/>
        <v>100517</v>
      </c>
      <c r="G490" s="49">
        <f t="shared" si="59"/>
        <v>99721.4</v>
      </c>
      <c r="H490" s="49">
        <f t="shared" si="58"/>
        <v>99.20849209586437</v>
      </c>
    </row>
    <row r="491" spans="1:8" s="13" customFormat="1" ht="67.5" customHeight="1">
      <c r="A491" s="39"/>
      <c r="B491" s="72" t="s">
        <v>253</v>
      </c>
      <c r="C491" s="72"/>
      <c r="D491" s="81" t="s">
        <v>479</v>
      </c>
      <c r="E491" s="49">
        <f t="shared" si="59"/>
        <v>98745.7</v>
      </c>
      <c r="F491" s="49">
        <f t="shared" si="59"/>
        <v>100517</v>
      </c>
      <c r="G491" s="49">
        <f t="shared" si="59"/>
        <v>99721.4</v>
      </c>
      <c r="H491" s="49">
        <f t="shared" si="58"/>
        <v>99.20849209586437</v>
      </c>
    </row>
    <row r="492" spans="1:8" s="13" customFormat="1" ht="42" customHeight="1">
      <c r="A492" s="39"/>
      <c r="B492" s="129"/>
      <c r="C492" s="78" t="s">
        <v>8</v>
      </c>
      <c r="D492" s="82" t="s">
        <v>9</v>
      </c>
      <c r="E492" s="49">
        <v>98745.7</v>
      </c>
      <c r="F492" s="42">
        <v>100517</v>
      </c>
      <c r="G492" s="42">
        <v>99721.4</v>
      </c>
      <c r="H492" s="49">
        <f t="shared" si="58"/>
        <v>99.20849209586437</v>
      </c>
    </row>
    <row r="493" spans="1:8" s="24" customFormat="1" ht="27" customHeight="1">
      <c r="A493" s="39"/>
      <c r="B493" s="78" t="s">
        <v>254</v>
      </c>
      <c r="C493" s="78"/>
      <c r="D493" s="149" t="s">
        <v>255</v>
      </c>
      <c r="E493" s="49">
        <f>E494</f>
        <v>200</v>
      </c>
      <c r="F493" s="49">
        <f>F494</f>
        <v>177.7</v>
      </c>
      <c r="G493" s="49">
        <f>G494</f>
        <v>152.4</v>
      </c>
      <c r="H493" s="43">
        <f t="shared" si="58"/>
        <v>85.76252110298256</v>
      </c>
    </row>
    <row r="494" spans="1:8" s="17" customFormat="1" ht="30" customHeight="1">
      <c r="A494" s="39"/>
      <c r="B494" s="78"/>
      <c r="C494" s="72" t="s">
        <v>3</v>
      </c>
      <c r="D494" s="151" t="s">
        <v>126</v>
      </c>
      <c r="E494" s="49">
        <v>200</v>
      </c>
      <c r="F494" s="43">
        <v>177.7</v>
      </c>
      <c r="G494" s="43">
        <v>152.4</v>
      </c>
      <c r="H494" s="43">
        <f t="shared" si="58"/>
        <v>85.76252110298256</v>
      </c>
    </row>
    <row r="495" spans="1:8" s="17" customFormat="1" ht="40.5" customHeight="1">
      <c r="A495" s="39"/>
      <c r="B495" s="78" t="s">
        <v>256</v>
      </c>
      <c r="C495" s="72"/>
      <c r="D495" s="151" t="s">
        <v>257</v>
      </c>
      <c r="E495" s="49">
        <f>E496</f>
        <v>249</v>
      </c>
      <c r="F495" s="49">
        <f>F496</f>
        <v>237.6</v>
      </c>
      <c r="G495" s="49">
        <f>G496</f>
        <v>237.6</v>
      </c>
      <c r="H495" s="43">
        <f t="shared" si="58"/>
        <v>100</v>
      </c>
    </row>
    <row r="496" spans="1:8" s="13" customFormat="1" ht="30" customHeight="1">
      <c r="A496" s="39"/>
      <c r="B496" s="78"/>
      <c r="C496" s="72" t="s">
        <v>6</v>
      </c>
      <c r="D496" s="81" t="s">
        <v>258</v>
      </c>
      <c r="E496" s="49">
        <v>249</v>
      </c>
      <c r="F496" s="49">
        <v>237.6</v>
      </c>
      <c r="G496" s="49">
        <v>237.6</v>
      </c>
      <c r="H496" s="43">
        <f>G496/F496*100</f>
        <v>100</v>
      </c>
    </row>
    <row r="497" spans="1:8" s="13" customFormat="1" ht="40.5" customHeight="1">
      <c r="A497" s="39"/>
      <c r="B497" s="78" t="s">
        <v>261</v>
      </c>
      <c r="C497" s="78"/>
      <c r="D497" s="149" t="s">
        <v>242</v>
      </c>
      <c r="E497" s="49">
        <f>E499+E498</f>
        <v>5264.7</v>
      </c>
      <c r="F497" s="49">
        <f>F499+F498</f>
        <v>16931.5</v>
      </c>
      <c r="G497" s="49">
        <f>G499+G498</f>
        <v>15992</v>
      </c>
      <c r="H497" s="43">
        <f aca="true" t="shared" si="60" ref="H497:H506">G497/F497*100</f>
        <v>94.45117089448661</v>
      </c>
    </row>
    <row r="498" spans="1:8" s="17" customFormat="1" ht="30" customHeight="1">
      <c r="A498" s="39"/>
      <c r="B498" s="78"/>
      <c r="C498" s="72" t="s">
        <v>3</v>
      </c>
      <c r="D498" s="151" t="s">
        <v>126</v>
      </c>
      <c r="E498" s="49">
        <v>0</v>
      </c>
      <c r="F498" s="43">
        <v>1210.7</v>
      </c>
      <c r="G498" s="43">
        <v>696.2</v>
      </c>
      <c r="H498" s="43">
        <f t="shared" si="60"/>
        <v>57.50392335012803</v>
      </c>
    </row>
    <row r="499" spans="1:8" s="13" customFormat="1" ht="42" customHeight="1">
      <c r="A499" s="39"/>
      <c r="B499" s="78"/>
      <c r="C499" s="78" t="s">
        <v>8</v>
      </c>
      <c r="D499" s="82" t="s">
        <v>9</v>
      </c>
      <c r="E499" s="49">
        <v>5264.7</v>
      </c>
      <c r="F499" s="49">
        <v>15720.8</v>
      </c>
      <c r="G499" s="49">
        <v>15295.8</v>
      </c>
      <c r="H499" s="43">
        <f t="shared" si="60"/>
        <v>97.29657523790138</v>
      </c>
    </row>
    <row r="500" spans="1:8" s="13" customFormat="1" ht="54" customHeight="1">
      <c r="A500" s="39"/>
      <c r="B500" s="78" t="s">
        <v>262</v>
      </c>
      <c r="C500" s="78"/>
      <c r="D500" s="149" t="s">
        <v>263</v>
      </c>
      <c r="E500" s="49">
        <f>E501+E502+E503</f>
        <v>5470</v>
      </c>
      <c r="F500" s="49">
        <f>F501+F502+F503</f>
        <v>5366.1</v>
      </c>
      <c r="G500" s="49">
        <f>G501+G502+G503</f>
        <v>5356.1</v>
      </c>
      <c r="H500" s="43">
        <f t="shared" si="60"/>
        <v>99.81364491902872</v>
      </c>
    </row>
    <row r="501" spans="1:8" s="13" customFormat="1" ht="30" customHeight="1">
      <c r="A501" s="39"/>
      <c r="B501" s="78"/>
      <c r="C501" s="72" t="s">
        <v>3</v>
      </c>
      <c r="D501" s="151" t="s">
        <v>126</v>
      </c>
      <c r="E501" s="49">
        <v>1800</v>
      </c>
      <c r="F501" s="42">
        <v>1758.1</v>
      </c>
      <c r="G501" s="49">
        <v>1752.7</v>
      </c>
      <c r="H501" s="43">
        <f t="shared" si="60"/>
        <v>99.69285023605029</v>
      </c>
    </row>
    <row r="502" spans="1:8" s="13" customFormat="1" ht="30" customHeight="1">
      <c r="A502" s="39"/>
      <c r="B502" s="78"/>
      <c r="C502" s="72" t="s">
        <v>6</v>
      </c>
      <c r="D502" s="81" t="s">
        <v>258</v>
      </c>
      <c r="E502" s="49">
        <v>650</v>
      </c>
      <c r="F502" s="42">
        <v>588</v>
      </c>
      <c r="G502" s="49">
        <v>588</v>
      </c>
      <c r="H502" s="43">
        <f t="shared" si="60"/>
        <v>100</v>
      </c>
    </row>
    <row r="503" spans="1:8" s="13" customFormat="1" ht="42" customHeight="1">
      <c r="A503" s="39"/>
      <c r="B503" s="78"/>
      <c r="C503" s="78" t="s">
        <v>8</v>
      </c>
      <c r="D503" s="82" t="s">
        <v>9</v>
      </c>
      <c r="E503" s="49">
        <v>3020</v>
      </c>
      <c r="F503" s="42">
        <v>3020</v>
      </c>
      <c r="G503" s="49">
        <v>3015.4</v>
      </c>
      <c r="H503" s="43">
        <f t="shared" si="60"/>
        <v>99.8476821192053</v>
      </c>
    </row>
    <row r="504" spans="1:8" s="13" customFormat="1" ht="40.5" customHeight="1">
      <c r="A504" s="39"/>
      <c r="B504" s="78" t="s">
        <v>371</v>
      </c>
      <c r="C504" s="72"/>
      <c r="D504" s="151" t="s">
        <v>480</v>
      </c>
      <c r="E504" s="49">
        <f>E505+E507+E509</f>
        <v>5335.2</v>
      </c>
      <c r="F504" s="49">
        <f>F505+F507+F509</f>
        <v>279.4</v>
      </c>
      <c r="G504" s="49">
        <f>G505+G507+G509</f>
        <v>0</v>
      </c>
      <c r="H504" s="43">
        <f t="shared" si="60"/>
        <v>0</v>
      </c>
    </row>
    <row r="505" spans="1:8" s="13" customFormat="1" ht="27" customHeight="1">
      <c r="A505" s="39"/>
      <c r="B505" s="78" t="s">
        <v>387</v>
      </c>
      <c r="C505" s="72"/>
      <c r="D505" s="151" t="s">
        <v>388</v>
      </c>
      <c r="E505" s="49">
        <f aca="true" t="shared" si="61" ref="E505:G509">E506</f>
        <v>0</v>
      </c>
      <c r="F505" s="49">
        <f t="shared" si="61"/>
        <v>279.4</v>
      </c>
      <c r="G505" s="49">
        <f t="shared" si="61"/>
        <v>0</v>
      </c>
      <c r="H505" s="43">
        <f t="shared" si="60"/>
        <v>0</v>
      </c>
    </row>
    <row r="506" spans="1:8" s="13" customFormat="1" ht="42.75" customHeight="1">
      <c r="A506" s="39"/>
      <c r="B506" s="78"/>
      <c r="C506" s="72" t="s">
        <v>10</v>
      </c>
      <c r="D506" s="82" t="s">
        <v>663</v>
      </c>
      <c r="E506" s="49">
        <v>0</v>
      </c>
      <c r="F506" s="49">
        <v>279.4</v>
      </c>
      <c r="G506" s="49">
        <v>0</v>
      </c>
      <c r="H506" s="43">
        <f t="shared" si="60"/>
        <v>0</v>
      </c>
    </row>
    <row r="507" spans="1:8" s="13" customFormat="1" ht="54" customHeight="1">
      <c r="A507" s="39"/>
      <c r="B507" s="78" t="s">
        <v>481</v>
      </c>
      <c r="C507" s="72"/>
      <c r="D507" s="151" t="s">
        <v>482</v>
      </c>
      <c r="E507" s="49">
        <f t="shared" si="61"/>
        <v>3135.2</v>
      </c>
      <c r="F507" s="49">
        <f t="shared" si="61"/>
        <v>0</v>
      </c>
      <c r="G507" s="49">
        <f t="shared" si="61"/>
        <v>0</v>
      </c>
      <c r="H507" s="43"/>
    </row>
    <row r="508" spans="1:8" s="13" customFormat="1" ht="42.75" customHeight="1">
      <c r="A508" s="39"/>
      <c r="B508" s="78"/>
      <c r="C508" s="72" t="s">
        <v>10</v>
      </c>
      <c r="D508" s="82" t="s">
        <v>663</v>
      </c>
      <c r="E508" s="49">
        <v>3135.2</v>
      </c>
      <c r="F508" s="49">
        <v>0</v>
      </c>
      <c r="G508" s="49">
        <v>0</v>
      </c>
      <c r="H508" s="43"/>
    </row>
    <row r="509" spans="1:8" s="13" customFormat="1" ht="40.5" customHeight="1">
      <c r="A509" s="39"/>
      <c r="B509" s="78" t="s">
        <v>596</v>
      </c>
      <c r="C509" s="72"/>
      <c r="D509" s="151" t="s">
        <v>597</v>
      </c>
      <c r="E509" s="49">
        <f t="shared" si="61"/>
        <v>2200</v>
      </c>
      <c r="F509" s="49">
        <f t="shared" si="61"/>
        <v>0</v>
      </c>
      <c r="G509" s="49">
        <f t="shared" si="61"/>
        <v>0</v>
      </c>
      <c r="H509" s="43"/>
    </row>
    <row r="510" spans="1:8" s="13" customFormat="1" ht="42.75" customHeight="1">
      <c r="A510" s="39"/>
      <c r="B510" s="78"/>
      <c r="C510" s="72" t="s">
        <v>10</v>
      </c>
      <c r="D510" s="82" t="s">
        <v>663</v>
      </c>
      <c r="E510" s="49">
        <v>2200</v>
      </c>
      <c r="F510" s="49">
        <v>0</v>
      </c>
      <c r="G510" s="49">
        <v>0</v>
      </c>
      <c r="H510" s="43"/>
    </row>
    <row r="511" spans="1:8" s="13" customFormat="1" ht="54" customHeight="1">
      <c r="A511" s="39"/>
      <c r="B511" s="78" t="s">
        <v>573</v>
      </c>
      <c r="C511" s="78"/>
      <c r="D511" s="149" t="s">
        <v>393</v>
      </c>
      <c r="E511" s="49">
        <f>E512</f>
        <v>0</v>
      </c>
      <c r="F511" s="49">
        <f>F512</f>
        <v>893.8</v>
      </c>
      <c r="G511" s="49">
        <f>G512</f>
        <v>893.8</v>
      </c>
      <c r="H511" s="43">
        <f aca="true" t="shared" si="62" ref="H511:H519">G511/F511*100</f>
        <v>100</v>
      </c>
    </row>
    <row r="512" spans="1:8" s="13" customFormat="1" ht="42" customHeight="1">
      <c r="A512" s="39"/>
      <c r="B512" s="78"/>
      <c r="C512" s="78" t="s">
        <v>8</v>
      </c>
      <c r="D512" s="82" t="s">
        <v>9</v>
      </c>
      <c r="E512" s="49">
        <v>0</v>
      </c>
      <c r="F512" s="49">
        <v>893.8</v>
      </c>
      <c r="G512" s="49">
        <v>893.8</v>
      </c>
      <c r="H512" s="43">
        <f t="shared" si="62"/>
        <v>100</v>
      </c>
    </row>
    <row r="513" spans="1:8" s="13" customFormat="1" ht="27">
      <c r="A513" s="36" t="s">
        <v>93</v>
      </c>
      <c r="B513" s="65"/>
      <c r="C513" s="68"/>
      <c r="D513" s="97" t="s">
        <v>94</v>
      </c>
      <c r="E513" s="34">
        <f>E514+E548+E536+E532</f>
        <v>144737.69999999998</v>
      </c>
      <c r="F513" s="34">
        <f>F514+F548+F536+F532</f>
        <v>92545.5</v>
      </c>
      <c r="G513" s="34">
        <f>G514+G548+G536+G532</f>
        <v>57440.1</v>
      </c>
      <c r="H513" s="35">
        <f t="shared" si="62"/>
        <v>62.066875212733194</v>
      </c>
    </row>
    <row r="514" spans="1:8" s="13" customFormat="1" ht="40.5" customHeight="1">
      <c r="A514" s="14"/>
      <c r="B514" s="65" t="s">
        <v>202</v>
      </c>
      <c r="C514" s="65"/>
      <c r="D514" s="145" t="s">
        <v>203</v>
      </c>
      <c r="E514" s="59">
        <f>E515</f>
        <v>41237.7</v>
      </c>
      <c r="F514" s="59">
        <f>F515</f>
        <v>39059.2</v>
      </c>
      <c r="G514" s="59">
        <f>G515</f>
        <v>38963.7</v>
      </c>
      <c r="H514" s="31">
        <f t="shared" si="62"/>
        <v>99.75549934458463</v>
      </c>
    </row>
    <row r="515" spans="1:8" s="13" customFormat="1" ht="27" customHeight="1">
      <c r="A515" s="14"/>
      <c r="B515" s="68" t="s">
        <v>264</v>
      </c>
      <c r="C515" s="152"/>
      <c r="D515" s="153" t="s">
        <v>265</v>
      </c>
      <c r="E515" s="34">
        <f>E516+E519+E521+E526+E523</f>
        <v>41237.7</v>
      </c>
      <c r="F515" s="34">
        <f>F516+F519+F521+F526+F523</f>
        <v>39059.2</v>
      </c>
      <c r="G515" s="34">
        <f>G516+G519+G521+G526+G523</f>
        <v>38963.7</v>
      </c>
      <c r="H515" s="35">
        <f t="shared" si="62"/>
        <v>99.75549934458463</v>
      </c>
    </row>
    <row r="516" spans="1:8" s="13" customFormat="1" ht="57.75" customHeight="1">
      <c r="A516" s="14"/>
      <c r="B516" s="78" t="s">
        <v>266</v>
      </c>
      <c r="C516" s="78"/>
      <c r="D516" s="154" t="s">
        <v>431</v>
      </c>
      <c r="E516" s="42">
        <f aca="true" t="shared" si="63" ref="E516:G517">E517</f>
        <v>7981.2</v>
      </c>
      <c r="F516" s="42">
        <f t="shared" si="63"/>
        <v>7907.6</v>
      </c>
      <c r="G516" s="42">
        <f t="shared" si="63"/>
        <v>7907.6</v>
      </c>
      <c r="H516" s="43">
        <f t="shared" si="62"/>
        <v>100</v>
      </c>
    </row>
    <row r="517" spans="1:8" s="13" customFormat="1" ht="27" customHeight="1">
      <c r="A517" s="39"/>
      <c r="B517" s="78" t="s">
        <v>267</v>
      </c>
      <c r="C517" s="72"/>
      <c r="D517" s="82" t="s">
        <v>432</v>
      </c>
      <c r="E517" s="42">
        <f t="shared" si="63"/>
        <v>7981.2</v>
      </c>
      <c r="F517" s="42">
        <f t="shared" si="63"/>
        <v>7907.6</v>
      </c>
      <c r="G517" s="42">
        <f t="shared" si="63"/>
        <v>7907.6</v>
      </c>
      <c r="H517" s="43">
        <f t="shared" si="62"/>
        <v>100</v>
      </c>
    </row>
    <row r="518" spans="1:8" s="13" customFormat="1" ht="42" customHeight="1">
      <c r="A518" s="14"/>
      <c r="B518" s="78"/>
      <c r="C518" s="75" t="s">
        <v>8</v>
      </c>
      <c r="D518" s="82" t="s">
        <v>9</v>
      </c>
      <c r="E518" s="42">
        <v>7981.2</v>
      </c>
      <c r="F518" s="49">
        <v>7907.6</v>
      </c>
      <c r="G518" s="49">
        <v>7907.6</v>
      </c>
      <c r="H518" s="43">
        <f t="shared" si="62"/>
        <v>100</v>
      </c>
    </row>
    <row r="519" spans="1:8" s="13" customFormat="1" ht="27" customHeight="1">
      <c r="A519" s="14"/>
      <c r="B519" s="78" t="s">
        <v>268</v>
      </c>
      <c r="C519" s="75"/>
      <c r="D519" s="74" t="s">
        <v>260</v>
      </c>
      <c r="E519" s="42">
        <f>E520</f>
        <v>7490.4</v>
      </c>
      <c r="F519" s="42">
        <f>F520</f>
        <v>7490.4</v>
      </c>
      <c r="G519" s="42">
        <f>G520</f>
        <v>7484.8</v>
      </c>
      <c r="H519" s="43">
        <f t="shared" si="62"/>
        <v>99.92523763750935</v>
      </c>
    </row>
    <row r="520" spans="1:8" s="13" customFormat="1" ht="42" customHeight="1">
      <c r="A520" s="39"/>
      <c r="B520" s="78"/>
      <c r="C520" s="78" t="s">
        <v>8</v>
      </c>
      <c r="D520" s="82" t="s">
        <v>9</v>
      </c>
      <c r="E520" s="42">
        <v>7490.4</v>
      </c>
      <c r="F520" s="49">
        <v>7490.4</v>
      </c>
      <c r="G520" s="49">
        <v>7484.8</v>
      </c>
      <c r="H520" s="49">
        <f aca="true" t="shared" si="64" ref="H520:H526">G520/F520*100</f>
        <v>99.92523763750935</v>
      </c>
    </row>
    <row r="521" spans="1:8" s="24" customFormat="1" ht="40.5" customHeight="1">
      <c r="A521" s="39"/>
      <c r="B521" s="78" t="s">
        <v>269</v>
      </c>
      <c r="C521" s="75"/>
      <c r="D521" s="82" t="s">
        <v>213</v>
      </c>
      <c r="E521" s="42">
        <f>E522</f>
        <v>1860</v>
      </c>
      <c r="F521" s="42">
        <f>F522</f>
        <v>2280.5</v>
      </c>
      <c r="G521" s="42">
        <f>G522</f>
        <v>2230.1</v>
      </c>
      <c r="H521" s="43">
        <f t="shared" si="64"/>
        <v>97.78995834246875</v>
      </c>
    </row>
    <row r="522" spans="1:8" s="17" customFormat="1" ht="42" customHeight="1">
      <c r="A522" s="39"/>
      <c r="B522" s="78"/>
      <c r="C522" s="75" t="s">
        <v>8</v>
      </c>
      <c r="D522" s="82" t="s">
        <v>9</v>
      </c>
      <c r="E522" s="42">
        <v>1860</v>
      </c>
      <c r="F522" s="43">
        <v>2280.5</v>
      </c>
      <c r="G522" s="43">
        <v>2230.1</v>
      </c>
      <c r="H522" s="43">
        <f t="shared" si="64"/>
        <v>97.78995834246875</v>
      </c>
    </row>
    <row r="523" spans="1:8" s="13" customFormat="1" ht="27" customHeight="1">
      <c r="A523" s="39"/>
      <c r="B523" s="78" t="s">
        <v>389</v>
      </c>
      <c r="C523" s="72"/>
      <c r="D523" s="151" t="s">
        <v>176</v>
      </c>
      <c r="E523" s="49">
        <f aca="true" t="shared" si="65" ref="E523:G524">E524</f>
        <v>1400</v>
      </c>
      <c r="F523" s="49">
        <f t="shared" si="65"/>
        <v>0</v>
      </c>
      <c r="G523" s="49">
        <f t="shared" si="65"/>
        <v>0</v>
      </c>
      <c r="H523" s="43"/>
    </row>
    <row r="524" spans="1:8" s="13" customFormat="1" ht="27" customHeight="1">
      <c r="A524" s="39"/>
      <c r="B524" s="78" t="s">
        <v>648</v>
      </c>
      <c r="C524" s="72"/>
      <c r="D524" s="151" t="s">
        <v>649</v>
      </c>
      <c r="E524" s="49">
        <f t="shared" si="65"/>
        <v>1400</v>
      </c>
      <c r="F524" s="49">
        <f t="shared" si="65"/>
        <v>0</v>
      </c>
      <c r="G524" s="49">
        <f t="shared" si="65"/>
        <v>0</v>
      </c>
      <c r="H524" s="43"/>
    </row>
    <row r="525" spans="1:8" s="13" customFormat="1" ht="42.75" customHeight="1">
      <c r="A525" s="39"/>
      <c r="B525" s="78"/>
      <c r="C525" s="72" t="s">
        <v>10</v>
      </c>
      <c r="D525" s="82" t="s">
        <v>663</v>
      </c>
      <c r="E525" s="49">
        <v>1400</v>
      </c>
      <c r="F525" s="49">
        <v>0</v>
      </c>
      <c r="G525" s="49">
        <v>0</v>
      </c>
      <c r="H525" s="43"/>
    </row>
    <row r="526" spans="1:8" s="17" customFormat="1" ht="27" customHeight="1">
      <c r="A526" s="39"/>
      <c r="B526" s="72" t="s">
        <v>270</v>
      </c>
      <c r="C526" s="78"/>
      <c r="D526" s="82" t="s">
        <v>271</v>
      </c>
      <c r="E526" s="42">
        <f>E527+E528+E529+E530+E531</f>
        <v>22506.1</v>
      </c>
      <c r="F526" s="42">
        <f>F527+F528+F529+F530+F531</f>
        <v>21380.7</v>
      </c>
      <c r="G526" s="42">
        <f>G527+G528+G529+G530+G531</f>
        <v>21341.2</v>
      </c>
      <c r="H526" s="43">
        <f t="shared" si="64"/>
        <v>99.81525394397751</v>
      </c>
    </row>
    <row r="527" spans="1:8" s="13" customFormat="1" ht="81" customHeight="1">
      <c r="A527" s="39"/>
      <c r="B527" s="78"/>
      <c r="C527" s="72" t="s">
        <v>2</v>
      </c>
      <c r="D527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27" s="42">
        <v>313.2</v>
      </c>
      <c r="F527" s="49">
        <v>293.9</v>
      </c>
      <c r="G527" s="49">
        <v>288.9</v>
      </c>
      <c r="H527" s="43">
        <f>G527/F527*100</f>
        <v>98.2987410683906</v>
      </c>
    </row>
    <row r="528" spans="1:8" s="13" customFormat="1" ht="30" customHeight="1">
      <c r="A528" s="39"/>
      <c r="B528" s="78"/>
      <c r="C528" s="72" t="s">
        <v>3</v>
      </c>
      <c r="D528" s="74" t="s">
        <v>126</v>
      </c>
      <c r="E528" s="42">
        <v>2212.5</v>
      </c>
      <c r="F528" s="49">
        <v>2228.7</v>
      </c>
      <c r="G528" s="49">
        <v>2204</v>
      </c>
      <c r="H528" s="43">
        <f>G528/F528*100</f>
        <v>98.8917306052856</v>
      </c>
    </row>
    <row r="529" spans="1:8" s="13" customFormat="1" ht="30" customHeight="1">
      <c r="A529" s="39"/>
      <c r="B529" s="78"/>
      <c r="C529" s="72" t="s">
        <v>6</v>
      </c>
      <c r="D529" s="155" t="s">
        <v>7</v>
      </c>
      <c r="E529" s="42">
        <v>2023.1</v>
      </c>
      <c r="F529" s="49">
        <v>1908.7</v>
      </c>
      <c r="G529" s="49">
        <v>1908.7</v>
      </c>
      <c r="H529" s="43">
        <f>G529/F529*100</f>
        <v>100</v>
      </c>
    </row>
    <row r="530" spans="1:8" s="13" customFormat="1" ht="42" customHeight="1">
      <c r="A530" s="39"/>
      <c r="B530" s="78"/>
      <c r="C530" s="72" t="s">
        <v>8</v>
      </c>
      <c r="D530" s="82" t="s">
        <v>9</v>
      </c>
      <c r="E530" s="42">
        <v>6552.1</v>
      </c>
      <c r="F530" s="42">
        <v>7092.3</v>
      </c>
      <c r="G530" s="42">
        <v>7089</v>
      </c>
      <c r="H530" s="43">
        <f>G530/F530*100</f>
        <v>99.95347066536948</v>
      </c>
    </row>
    <row r="531" spans="1:8" s="13" customFormat="1" ht="13.5" customHeight="1">
      <c r="A531" s="39"/>
      <c r="B531" s="78"/>
      <c r="C531" s="156" t="s">
        <v>4</v>
      </c>
      <c r="D531" s="74" t="s">
        <v>5</v>
      </c>
      <c r="E531" s="42">
        <v>11405.2</v>
      </c>
      <c r="F531" s="43">
        <v>9857.1</v>
      </c>
      <c r="G531" s="43">
        <v>9850.6</v>
      </c>
      <c r="H531" s="43">
        <f>G531/F531*100</f>
        <v>99.93405768430877</v>
      </c>
    </row>
    <row r="532" spans="1:8" s="13" customFormat="1" ht="45" customHeight="1">
      <c r="A532" s="39"/>
      <c r="B532" s="65" t="s">
        <v>234</v>
      </c>
      <c r="C532" s="129"/>
      <c r="D532" s="145" t="s">
        <v>235</v>
      </c>
      <c r="E532" s="59">
        <f aca="true" t="shared" si="66" ref="E532:G534">E533</f>
        <v>138.3</v>
      </c>
      <c r="F532" s="59">
        <f t="shared" si="66"/>
        <v>131.8</v>
      </c>
      <c r="G532" s="59">
        <f t="shared" si="66"/>
        <v>131.8</v>
      </c>
      <c r="H532" s="59">
        <f aca="true" t="shared" si="67" ref="H532:H537">G532/F532*100</f>
        <v>100</v>
      </c>
    </row>
    <row r="533" spans="1:8" s="13" customFormat="1" ht="40.5">
      <c r="A533" s="39"/>
      <c r="B533" s="68" t="s">
        <v>417</v>
      </c>
      <c r="C533" s="68"/>
      <c r="D533" s="67" t="s">
        <v>418</v>
      </c>
      <c r="E533" s="46">
        <f t="shared" si="66"/>
        <v>138.3</v>
      </c>
      <c r="F533" s="46">
        <f t="shared" si="66"/>
        <v>131.8</v>
      </c>
      <c r="G533" s="46">
        <f t="shared" si="66"/>
        <v>131.8</v>
      </c>
      <c r="H533" s="46">
        <f t="shared" si="67"/>
        <v>100</v>
      </c>
    </row>
    <row r="534" spans="1:8" s="13" customFormat="1" ht="31.5" customHeight="1">
      <c r="A534" s="39"/>
      <c r="B534" s="78" t="s">
        <v>558</v>
      </c>
      <c r="C534" s="78"/>
      <c r="D534" s="149" t="s">
        <v>260</v>
      </c>
      <c r="E534" s="49">
        <f t="shared" si="66"/>
        <v>138.3</v>
      </c>
      <c r="F534" s="49">
        <f t="shared" si="66"/>
        <v>131.8</v>
      </c>
      <c r="G534" s="49">
        <f t="shared" si="66"/>
        <v>131.8</v>
      </c>
      <c r="H534" s="43">
        <f t="shared" si="67"/>
        <v>100</v>
      </c>
    </row>
    <row r="535" spans="1:8" s="13" customFormat="1" ht="42" customHeight="1">
      <c r="A535" s="39"/>
      <c r="B535" s="78"/>
      <c r="C535" s="78" t="s">
        <v>8</v>
      </c>
      <c r="D535" s="82" t="s">
        <v>9</v>
      </c>
      <c r="E535" s="49">
        <v>138.3</v>
      </c>
      <c r="F535" s="42">
        <v>131.8</v>
      </c>
      <c r="G535" s="42">
        <v>131.8</v>
      </c>
      <c r="H535" s="43">
        <f t="shared" si="67"/>
        <v>100</v>
      </c>
    </row>
    <row r="536" spans="1:8" s="13" customFormat="1" ht="45" customHeight="1">
      <c r="A536" s="39"/>
      <c r="B536" s="65" t="s">
        <v>247</v>
      </c>
      <c r="C536" s="129"/>
      <c r="D536" s="145" t="s">
        <v>248</v>
      </c>
      <c r="E536" s="59">
        <f>E537</f>
        <v>94463.1</v>
      </c>
      <c r="F536" s="59">
        <f>F537</f>
        <v>43355</v>
      </c>
      <c r="G536" s="59">
        <f>G537</f>
        <v>9119.9</v>
      </c>
      <c r="H536" s="59">
        <f t="shared" si="67"/>
        <v>21.035405374235957</v>
      </c>
    </row>
    <row r="537" spans="1:8" s="13" customFormat="1" ht="40.5">
      <c r="A537" s="39"/>
      <c r="B537" s="68" t="s">
        <v>249</v>
      </c>
      <c r="C537" s="68"/>
      <c r="D537" s="67" t="s">
        <v>250</v>
      </c>
      <c r="E537" s="46">
        <f>E543+E538+E541+E546</f>
        <v>94463.1</v>
      </c>
      <c r="F537" s="46">
        <f>F543+F538+F541+F546</f>
        <v>43355</v>
      </c>
      <c r="G537" s="46">
        <f>G543+G538+G541+G546</f>
        <v>9119.9</v>
      </c>
      <c r="H537" s="46">
        <f t="shared" si="67"/>
        <v>21.035405374235957</v>
      </c>
    </row>
    <row r="538" spans="1:8" s="13" customFormat="1" ht="27" customHeight="1">
      <c r="A538" s="39"/>
      <c r="B538" s="78" t="s">
        <v>259</v>
      </c>
      <c r="C538" s="78"/>
      <c r="D538" s="149" t="s">
        <v>260</v>
      </c>
      <c r="E538" s="49">
        <f>E539+E540</f>
        <v>812.7</v>
      </c>
      <c r="F538" s="49">
        <f>F539+F540</f>
        <v>6131.4</v>
      </c>
      <c r="G538" s="49">
        <f>G539+G540</f>
        <v>6131.4</v>
      </c>
      <c r="H538" s="43">
        <f aca="true" t="shared" si="68" ref="H538:H545">G538/F538*100</f>
        <v>100</v>
      </c>
    </row>
    <row r="539" spans="1:8" s="13" customFormat="1" ht="30" customHeight="1">
      <c r="A539" s="39"/>
      <c r="B539" s="78"/>
      <c r="C539" s="78" t="s">
        <v>3</v>
      </c>
      <c r="D539" s="149" t="s">
        <v>126</v>
      </c>
      <c r="E539" s="49">
        <v>68.5</v>
      </c>
      <c r="F539" s="49">
        <v>3343.9</v>
      </c>
      <c r="G539" s="49">
        <v>3343.9</v>
      </c>
      <c r="H539" s="43">
        <f t="shared" si="68"/>
        <v>100</v>
      </c>
    </row>
    <row r="540" spans="1:8" s="13" customFormat="1" ht="42" customHeight="1">
      <c r="A540" s="39"/>
      <c r="B540" s="78"/>
      <c r="C540" s="78" t="s">
        <v>8</v>
      </c>
      <c r="D540" s="82" t="s">
        <v>9</v>
      </c>
      <c r="E540" s="49">
        <v>744.2</v>
      </c>
      <c r="F540" s="42">
        <v>2787.5</v>
      </c>
      <c r="G540" s="42">
        <v>2787.5</v>
      </c>
      <c r="H540" s="43">
        <f t="shared" si="68"/>
        <v>100</v>
      </c>
    </row>
    <row r="541" spans="1:8" s="13" customFormat="1" ht="40.5" customHeight="1">
      <c r="A541" s="39"/>
      <c r="B541" s="78" t="s">
        <v>261</v>
      </c>
      <c r="C541" s="78"/>
      <c r="D541" s="149" t="s">
        <v>213</v>
      </c>
      <c r="E541" s="49">
        <f>E542</f>
        <v>2650.4</v>
      </c>
      <c r="F541" s="49">
        <f>F542</f>
        <v>2852.3</v>
      </c>
      <c r="G541" s="49">
        <f>G542</f>
        <v>2852.3</v>
      </c>
      <c r="H541" s="43">
        <f t="shared" si="68"/>
        <v>100</v>
      </c>
    </row>
    <row r="542" spans="1:8" s="13" customFormat="1" ht="42" customHeight="1">
      <c r="A542" s="39"/>
      <c r="B542" s="78"/>
      <c r="C542" s="78" t="s">
        <v>8</v>
      </c>
      <c r="D542" s="82" t="s">
        <v>9</v>
      </c>
      <c r="E542" s="49">
        <v>2650.4</v>
      </c>
      <c r="F542" s="42">
        <v>2852.3</v>
      </c>
      <c r="G542" s="42">
        <v>2852.3</v>
      </c>
      <c r="H542" s="43">
        <f t="shared" si="68"/>
        <v>100</v>
      </c>
    </row>
    <row r="543" spans="1:8" s="17" customFormat="1" ht="27" customHeight="1">
      <c r="A543" s="39"/>
      <c r="B543" s="78" t="s">
        <v>371</v>
      </c>
      <c r="C543" s="72"/>
      <c r="D543" s="151" t="s">
        <v>176</v>
      </c>
      <c r="E543" s="49">
        <f aca="true" t="shared" si="69" ref="E543:G546">E544</f>
        <v>50260.4</v>
      </c>
      <c r="F543" s="49">
        <f t="shared" si="69"/>
        <v>149.4</v>
      </c>
      <c r="G543" s="49">
        <f t="shared" si="69"/>
        <v>136.2</v>
      </c>
      <c r="H543" s="43">
        <f t="shared" si="68"/>
        <v>91.16465863453814</v>
      </c>
    </row>
    <row r="544" spans="1:8" s="17" customFormat="1" ht="27" customHeight="1">
      <c r="A544" s="39"/>
      <c r="B544" s="78" t="s">
        <v>370</v>
      </c>
      <c r="C544" s="72"/>
      <c r="D544" s="151" t="s">
        <v>595</v>
      </c>
      <c r="E544" s="49">
        <f t="shared" si="69"/>
        <v>50260.4</v>
      </c>
      <c r="F544" s="49">
        <f t="shared" si="69"/>
        <v>149.4</v>
      </c>
      <c r="G544" s="49">
        <f t="shared" si="69"/>
        <v>136.2</v>
      </c>
      <c r="H544" s="43">
        <f t="shared" si="68"/>
        <v>91.16465863453814</v>
      </c>
    </row>
    <row r="545" spans="1:8" s="13" customFormat="1" ht="42.75" customHeight="1">
      <c r="A545" s="39"/>
      <c r="B545" s="78"/>
      <c r="C545" s="72" t="s">
        <v>10</v>
      </c>
      <c r="D545" s="82" t="s">
        <v>663</v>
      </c>
      <c r="E545" s="49">
        <v>50260.4</v>
      </c>
      <c r="F545" s="49">
        <v>149.4</v>
      </c>
      <c r="G545" s="49">
        <v>136.2</v>
      </c>
      <c r="H545" s="43">
        <f t="shared" si="68"/>
        <v>91.16465863453814</v>
      </c>
    </row>
    <row r="546" spans="1:8" s="17" customFormat="1" ht="99" customHeight="1">
      <c r="A546" s="39"/>
      <c r="B546" s="78" t="s">
        <v>682</v>
      </c>
      <c r="C546" s="72"/>
      <c r="D546" s="151" t="s">
        <v>587</v>
      </c>
      <c r="E546" s="49">
        <f t="shared" si="69"/>
        <v>40739.6</v>
      </c>
      <c r="F546" s="49">
        <f t="shared" si="69"/>
        <v>34221.9</v>
      </c>
      <c r="G546" s="49">
        <f t="shared" si="69"/>
        <v>0</v>
      </c>
      <c r="H546" s="43">
        <f aca="true" t="shared" si="70" ref="H546:H551">G546/F546*100</f>
        <v>0</v>
      </c>
    </row>
    <row r="547" spans="1:8" s="13" customFormat="1" ht="42.75" customHeight="1">
      <c r="A547" s="39"/>
      <c r="B547" s="78"/>
      <c r="C547" s="72" t="s">
        <v>10</v>
      </c>
      <c r="D547" s="82" t="s">
        <v>663</v>
      </c>
      <c r="E547" s="49">
        <v>40739.6</v>
      </c>
      <c r="F547" s="49">
        <v>34221.9</v>
      </c>
      <c r="G547" s="49">
        <v>0</v>
      </c>
      <c r="H547" s="43">
        <f t="shared" si="70"/>
        <v>0</v>
      </c>
    </row>
    <row r="548" spans="1:8" s="13" customFormat="1" ht="40.5" customHeight="1">
      <c r="A548" s="39"/>
      <c r="B548" s="157" t="s">
        <v>272</v>
      </c>
      <c r="C548" s="158"/>
      <c r="D548" s="159" t="s">
        <v>273</v>
      </c>
      <c r="E548" s="59">
        <f>E549+E555</f>
        <v>8898.599999999999</v>
      </c>
      <c r="F548" s="59">
        <f>F549+F555</f>
        <v>9999.5</v>
      </c>
      <c r="G548" s="59">
        <f>G549+G555</f>
        <v>9224.7</v>
      </c>
      <c r="H548" s="31">
        <f t="shared" si="70"/>
        <v>92.25161258062904</v>
      </c>
    </row>
    <row r="549" spans="1:8" s="13" customFormat="1" ht="54">
      <c r="A549" s="39"/>
      <c r="B549" s="160" t="s">
        <v>274</v>
      </c>
      <c r="C549" s="160"/>
      <c r="D549" s="161" t="s">
        <v>275</v>
      </c>
      <c r="E549" s="46">
        <f>E550+E553</f>
        <v>4563.4</v>
      </c>
      <c r="F549" s="46">
        <f>F550+F553</f>
        <v>5664.3</v>
      </c>
      <c r="G549" s="46">
        <f>G550+G553</f>
        <v>5142.700000000001</v>
      </c>
      <c r="H549" s="35">
        <f t="shared" si="70"/>
        <v>90.79144819306887</v>
      </c>
    </row>
    <row r="550" spans="1:8" s="13" customFormat="1" ht="69" customHeight="1">
      <c r="A550" s="39"/>
      <c r="B550" s="158" t="s">
        <v>276</v>
      </c>
      <c r="C550" s="158"/>
      <c r="D550" s="162" t="s">
        <v>277</v>
      </c>
      <c r="E550" s="49">
        <f>E551</f>
        <v>3911.4</v>
      </c>
      <c r="F550" s="49">
        <f aca="true" t="shared" si="71" ref="F550:G553">F551</f>
        <v>3932.3</v>
      </c>
      <c r="G550" s="49">
        <f t="shared" si="71"/>
        <v>3932.3</v>
      </c>
      <c r="H550" s="43">
        <f t="shared" si="70"/>
        <v>100</v>
      </c>
    </row>
    <row r="551" spans="1:8" s="13" customFormat="1" ht="72.75" customHeight="1">
      <c r="A551" s="39"/>
      <c r="B551" s="158" t="s">
        <v>278</v>
      </c>
      <c r="C551" s="158"/>
      <c r="D551" s="162" t="s">
        <v>408</v>
      </c>
      <c r="E551" s="49">
        <f>E552</f>
        <v>3911.4</v>
      </c>
      <c r="F551" s="49">
        <f t="shared" si="71"/>
        <v>3932.3</v>
      </c>
      <c r="G551" s="49">
        <f t="shared" si="71"/>
        <v>3932.3</v>
      </c>
      <c r="H551" s="43">
        <f t="shared" si="70"/>
        <v>100</v>
      </c>
    </row>
    <row r="552" spans="1:8" s="13" customFormat="1" ht="42" customHeight="1">
      <c r="A552" s="39"/>
      <c r="B552" s="158"/>
      <c r="C552" s="158" t="s">
        <v>8</v>
      </c>
      <c r="D552" s="162" t="s">
        <v>9</v>
      </c>
      <c r="E552" s="49">
        <v>3911.4</v>
      </c>
      <c r="F552" s="43">
        <v>3932.3</v>
      </c>
      <c r="G552" s="43">
        <v>3932.3</v>
      </c>
      <c r="H552" s="43">
        <f aca="true" t="shared" si="72" ref="H552:H601">G552/F552*100</f>
        <v>100</v>
      </c>
    </row>
    <row r="553" spans="1:8" s="13" customFormat="1" ht="40.5" customHeight="1">
      <c r="A553" s="39"/>
      <c r="B553" s="158" t="s">
        <v>559</v>
      </c>
      <c r="C553" s="158"/>
      <c r="D553" s="162" t="s">
        <v>213</v>
      </c>
      <c r="E553" s="49">
        <f>E554</f>
        <v>652</v>
      </c>
      <c r="F553" s="49">
        <f t="shared" si="71"/>
        <v>1732</v>
      </c>
      <c r="G553" s="49">
        <f t="shared" si="71"/>
        <v>1210.4</v>
      </c>
      <c r="H553" s="43">
        <f t="shared" si="72"/>
        <v>69.88452655889145</v>
      </c>
    </row>
    <row r="554" spans="1:8" s="13" customFormat="1" ht="42" customHeight="1">
      <c r="A554" s="39"/>
      <c r="B554" s="158"/>
      <c r="C554" s="158" t="s">
        <v>8</v>
      </c>
      <c r="D554" s="162" t="s">
        <v>9</v>
      </c>
      <c r="E554" s="49">
        <v>652</v>
      </c>
      <c r="F554" s="43">
        <v>1732</v>
      </c>
      <c r="G554" s="43">
        <v>1210.4</v>
      </c>
      <c r="H554" s="43">
        <f>G554/F554*100</f>
        <v>69.88452655889145</v>
      </c>
    </row>
    <row r="555" spans="1:8" s="13" customFormat="1" ht="27">
      <c r="A555" s="39"/>
      <c r="B555" s="160" t="s">
        <v>279</v>
      </c>
      <c r="C555" s="160"/>
      <c r="D555" s="161" t="s">
        <v>280</v>
      </c>
      <c r="E555" s="46">
        <f>E558+E560+E562+E564+E566+E556</f>
        <v>4335.2</v>
      </c>
      <c r="F555" s="46">
        <f>F558+F560+F562+F564+F566+F556</f>
        <v>4335.2</v>
      </c>
      <c r="G555" s="46">
        <f>G558+G560+G562+G564+G566+G556</f>
        <v>4082.0000000000005</v>
      </c>
      <c r="H555" s="35">
        <f t="shared" si="72"/>
        <v>94.15943901088764</v>
      </c>
    </row>
    <row r="556" spans="1:8" s="13" customFormat="1" ht="27" customHeight="1">
      <c r="A556" s="39"/>
      <c r="B556" s="158" t="s">
        <v>560</v>
      </c>
      <c r="C556" s="158"/>
      <c r="D556" s="162" t="s">
        <v>484</v>
      </c>
      <c r="E556" s="49">
        <f>E557</f>
        <v>75</v>
      </c>
      <c r="F556" s="49">
        <f>F557</f>
        <v>75</v>
      </c>
      <c r="G556" s="49">
        <f>G557</f>
        <v>73.5</v>
      </c>
      <c r="H556" s="43">
        <f>G556/F556*100</f>
        <v>98</v>
      </c>
    </row>
    <row r="557" spans="1:8" s="13" customFormat="1" ht="42" customHeight="1">
      <c r="A557" s="39"/>
      <c r="B557" s="158"/>
      <c r="C557" s="158" t="s">
        <v>8</v>
      </c>
      <c r="D557" s="162" t="s">
        <v>9</v>
      </c>
      <c r="E557" s="49">
        <v>75</v>
      </c>
      <c r="F557" s="42">
        <v>75</v>
      </c>
      <c r="G557" s="42">
        <v>73.5</v>
      </c>
      <c r="H557" s="43">
        <f>G557/F557*100</f>
        <v>98</v>
      </c>
    </row>
    <row r="558" spans="1:8" s="13" customFormat="1" ht="27" customHeight="1">
      <c r="A558" s="39"/>
      <c r="B558" s="158" t="s">
        <v>281</v>
      </c>
      <c r="C558" s="158"/>
      <c r="D558" s="162" t="s">
        <v>260</v>
      </c>
      <c r="E558" s="49">
        <f>E559</f>
        <v>363</v>
      </c>
      <c r="F558" s="49">
        <f>F559</f>
        <v>363</v>
      </c>
      <c r="G558" s="49">
        <f>G559</f>
        <v>276.7</v>
      </c>
      <c r="H558" s="43">
        <f t="shared" si="72"/>
        <v>76.2258953168044</v>
      </c>
    </row>
    <row r="559" spans="1:8" s="13" customFormat="1" ht="42" customHeight="1">
      <c r="A559" s="39"/>
      <c r="B559" s="158"/>
      <c r="C559" s="158" t="s">
        <v>8</v>
      </c>
      <c r="D559" s="162" t="s">
        <v>9</v>
      </c>
      <c r="E559" s="49">
        <v>363</v>
      </c>
      <c r="F559" s="42">
        <v>363</v>
      </c>
      <c r="G559" s="42">
        <v>276.7</v>
      </c>
      <c r="H559" s="43">
        <f t="shared" si="72"/>
        <v>76.2258953168044</v>
      </c>
    </row>
    <row r="560" spans="1:8" s="13" customFormat="1" ht="40.5" customHeight="1">
      <c r="A560" s="39"/>
      <c r="B560" s="158" t="s">
        <v>282</v>
      </c>
      <c r="C560" s="158"/>
      <c r="D560" s="162" t="s">
        <v>283</v>
      </c>
      <c r="E560" s="49">
        <f>E561</f>
        <v>1272.6</v>
      </c>
      <c r="F560" s="49">
        <f>F561</f>
        <v>1272.6</v>
      </c>
      <c r="G560" s="49">
        <f>G561</f>
        <v>1256.9</v>
      </c>
      <c r="H560" s="43">
        <f t="shared" si="72"/>
        <v>98.76630520194878</v>
      </c>
    </row>
    <row r="561" spans="1:8" s="13" customFormat="1" ht="42" customHeight="1">
      <c r="A561" s="39"/>
      <c r="B561" s="158"/>
      <c r="C561" s="158" t="s">
        <v>8</v>
      </c>
      <c r="D561" s="162" t="s">
        <v>9</v>
      </c>
      <c r="E561" s="49">
        <v>1272.6</v>
      </c>
      <c r="F561" s="49">
        <v>1272.6</v>
      </c>
      <c r="G561" s="49">
        <v>1256.9</v>
      </c>
      <c r="H561" s="43">
        <f t="shared" si="72"/>
        <v>98.76630520194878</v>
      </c>
    </row>
    <row r="562" spans="1:8" s="13" customFormat="1" ht="40.5" customHeight="1">
      <c r="A562" s="39"/>
      <c r="B562" s="158" t="s">
        <v>284</v>
      </c>
      <c r="C562" s="158"/>
      <c r="D562" s="162" t="s">
        <v>285</v>
      </c>
      <c r="E562" s="49">
        <f>E563</f>
        <v>140</v>
      </c>
      <c r="F562" s="49">
        <f>F563</f>
        <v>140</v>
      </c>
      <c r="G562" s="49">
        <f>G563</f>
        <v>140</v>
      </c>
      <c r="H562" s="43">
        <f t="shared" si="72"/>
        <v>100</v>
      </c>
    </row>
    <row r="563" spans="1:8" s="13" customFormat="1" ht="42" customHeight="1">
      <c r="A563" s="39"/>
      <c r="B563" s="158"/>
      <c r="C563" s="158" t="s">
        <v>8</v>
      </c>
      <c r="D563" s="162" t="s">
        <v>9</v>
      </c>
      <c r="E563" s="49">
        <v>140</v>
      </c>
      <c r="F563" s="42">
        <v>140</v>
      </c>
      <c r="G563" s="42">
        <v>140</v>
      </c>
      <c r="H563" s="43">
        <f t="shared" si="72"/>
        <v>100</v>
      </c>
    </row>
    <row r="564" spans="1:8" s="13" customFormat="1" ht="40.5" customHeight="1">
      <c r="A564" s="39"/>
      <c r="B564" s="158" t="s">
        <v>286</v>
      </c>
      <c r="C564" s="158"/>
      <c r="D564" s="162" t="s">
        <v>287</v>
      </c>
      <c r="E564" s="49">
        <f>E565</f>
        <v>810</v>
      </c>
      <c r="F564" s="49">
        <f>F565</f>
        <v>810</v>
      </c>
      <c r="G564" s="49">
        <f>G565</f>
        <v>668.5</v>
      </c>
      <c r="H564" s="43">
        <f t="shared" si="72"/>
        <v>82.53086419753086</v>
      </c>
    </row>
    <row r="565" spans="1:8" s="13" customFormat="1" ht="42" customHeight="1">
      <c r="A565" s="39"/>
      <c r="B565" s="158"/>
      <c r="C565" s="158" t="s">
        <v>8</v>
      </c>
      <c r="D565" s="162" t="s">
        <v>9</v>
      </c>
      <c r="E565" s="49">
        <v>810</v>
      </c>
      <c r="F565" s="43">
        <v>810</v>
      </c>
      <c r="G565" s="43">
        <v>668.5</v>
      </c>
      <c r="H565" s="43">
        <f t="shared" si="72"/>
        <v>82.53086419753086</v>
      </c>
    </row>
    <row r="566" spans="1:8" s="13" customFormat="1" ht="54" customHeight="1">
      <c r="A566" s="39"/>
      <c r="B566" s="158" t="s">
        <v>288</v>
      </c>
      <c r="C566" s="158"/>
      <c r="D566" s="162" t="s">
        <v>289</v>
      </c>
      <c r="E566" s="49">
        <f>E567</f>
        <v>1674.6</v>
      </c>
      <c r="F566" s="49">
        <f>F567</f>
        <v>1674.6</v>
      </c>
      <c r="G566" s="49">
        <f>G567</f>
        <v>1666.4</v>
      </c>
      <c r="H566" s="43">
        <f t="shared" si="72"/>
        <v>99.51033082527172</v>
      </c>
    </row>
    <row r="567" spans="1:8" s="13" customFormat="1" ht="42" customHeight="1">
      <c r="A567" s="39"/>
      <c r="B567" s="158"/>
      <c r="C567" s="158" t="s">
        <v>8</v>
      </c>
      <c r="D567" s="162" t="s">
        <v>9</v>
      </c>
      <c r="E567" s="49">
        <v>1674.6</v>
      </c>
      <c r="F567" s="49">
        <v>1674.6</v>
      </c>
      <c r="G567" s="49">
        <v>1666.4</v>
      </c>
      <c r="H567" s="43">
        <f t="shared" si="72"/>
        <v>99.51033082527172</v>
      </c>
    </row>
    <row r="568" spans="1:8" s="13" customFormat="1" ht="27">
      <c r="A568" s="36" t="s">
        <v>95</v>
      </c>
      <c r="B568" s="65"/>
      <c r="C568" s="68"/>
      <c r="D568" s="97" t="s">
        <v>96</v>
      </c>
      <c r="E568" s="34">
        <f>E569</f>
        <v>29760.699999999997</v>
      </c>
      <c r="F568" s="34">
        <f>F569</f>
        <v>28130.9</v>
      </c>
      <c r="G568" s="34">
        <f>G569</f>
        <v>28020.9</v>
      </c>
      <c r="H568" s="35">
        <f t="shared" si="72"/>
        <v>99.60897091810074</v>
      </c>
    </row>
    <row r="569" spans="1:8" s="13" customFormat="1" ht="40.5" customHeight="1">
      <c r="A569" s="36"/>
      <c r="B569" s="65" t="s">
        <v>202</v>
      </c>
      <c r="C569" s="65"/>
      <c r="D569" s="145" t="s">
        <v>203</v>
      </c>
      <c r="E569" s="59">
        <f>E570+E579+E587+E576</f>
        <v>29760.699999999997</v>
      </c>
      <c r="F569" s="59">
        <f>F570+F579+F587+F576</f>
        <v>28130.9</v>
      </c>
      <c r="G569" s="59">
        <f>G570+G579+G587+G576</f>
        <v>28020.9</v>
      </c>
      <c r="H569" s="31">
        <f t="shared" si="72"/>
        <v>99.60897091810074</v>
      </c>
    </row>
    <row r="570" spans="1:8" s="13" customFormat="1" ht="27">
      <c r="A570" s="36"/>
      <c r="B570" s="88" t="s">
        <v>204</v>
      </c>
      <c r="C570" s="66"/>
      <c r="D570" s="67" t="s">
        <v>205</v>
      </c>
      <c r="E570" s="34">
        <f>E573+E571</f>
        <v>1184</v>
      </c>
      <c r="F570" s="34">
        <f>F573+F571</f>
        <v>0</v>
      </c>
      <c r="G570" s="34">
        <f>G573+G571</f>
        <v>0</v>
      </c>
      <c r="H570" s="35"/>
    </row>
    <row r="571" spans="1:8" s="13" customFormat="1" ht="54" customHeight="1">
      <c r="A571" s="36"/>
      <c r="B571" s="72" t="s">
        <v>217</v>
      </c>
      <c r="C571" s="72"/>
      <c r="D571" s="151" t="s">
        <v>422</v>
      </c>
      <c r="E571" s="49">
        <f>E572</f>
        <v>163.5</v>
      </c>
      <c r="F571" s="49">
        <f>F572</f>
        <v>0</v>
      </c>
      <c r="G571" s="49">
        <f>G572</f>
        <v>0</v>
      </c>
      <c r="H571" s="43"/>
    </row>
    <row r="572" spans="1:8" s="13" customFormat="1" ht="30" customHeight="1">
      <c r="A572" s="36"/>
      <c r="B572" s="72"/>
      <c r="C572" s="75" t="s">
        <v>3</v>
      </c>
      <c r="D572" s="74" t="s">
        <v>126</v>
      </c>
      <c r="E572" s="49">
        <v>163.5</v>
      </c>
      <c r="F572" s="42">
        <v>0</v>
      </c>
      <c r="G572" s="42">
        <v>0</v>
      </c>
      <c r="H572" s="43"/>
    </row>
    <row r="573" spans="1:8" s="13" customFormat="1" ht="81" customHeight="1">
      <c r="A573" s="36"/>
      <c r="B573" s="72" t="s">
        <v>290</v>
      </c>
      <c r="C573" s="72"/>
      <c r="D573" s="151" t="s">
        <v>433</v>
      </c>
      <c r="E573" s="49">
        <f>E574+E575</f>
        <v>1020.5</v>
      </c>
      <c r="F573" s="49">
        <f>F574+F575</f>
        <v>0</v>
      </c>
      <c r="G573" s="49">
        <f>G574+G575</f>
        <v>0</v>
      </c>
      <c r="H573" s="43"/>
    </row>
    <row r="574" spans="1:8" s="13" customFormat="1" ht="81" customHeight="1">
      <c r="A574" s="36"/>
      <c r="B574" s="72"/>
      <c r="C574" s="75" t="s">
        <v>2</v>
      </c>
      <c r="D574" s="74" t="s">
        <v>125</v>
      </c>
      <c r="E574" s="49">
        <v>567</v>
      </c>
      <c r="F574" s="43">
        <v>0</v>
      </c>
      <c r="G574" s="43">
        <v>0</v>
      </c>
      <c r="H574" s="43"/>
    </row>
    <row r="575" spans="1:8" s="13" customFormat="1" ht="30" customHeight="1">
      <c r="A575" s="36"/>
      <c r="B575" s="72"/>
      <c r="C575" s="75" t="s">
        <v>3</v>
      </c>
      <c r="D575" s="74" t="s">
        <v>126</v>
      </c>
      <c r="E575" s="49">
        <v>453.5</v>
      </c>
      <c r="F575" s="42">
        <v>0</v>
      </c>
      <c r="G575" s="42">
        <v>0</v>
      </c>
      <c r="H575" s="43"/>
    </row>
    <row r="576" spans="1:8" s="13" customFormat="1" ht="40.5">
      <c r="A576" s="80"/>
      <c r="B576" s="68" t="s">
        <v>219</v>
      </c>
      <c r="C576" s="96"/>
      <c r="D576" s="148" t="s">
        <v>424</v>
      </c>
      <c r="E576" s="34">
        <f aca="true" t="shared" si="73" ref="E576:G577">E577</f>
        <v>215.1</v>
      </c>
      <c r="F576" s="34">
        <f t="shared" si="73"/>
        <v>0</v>
      </c>
      <c r="G576" s="34">
        <f t="shared" si="73"/>
        <v>0</v>
      </c>
      <c r="H576" s="35"/>
    </row>
    <row r="577" spans="1:8" s="13" customFormat="1" ht="54" customHeight="1">
      <c r="A577" s="80"/>
      <c r="B577" s="72" t="s">
        <v>228</v>
      </c>
      <c r="C577" s="72"/>
      <c r="D577" s="102" t="s">
        <v>422</v>
      </c>
      <c r="E577" s="42">
        <f t="shared" si="73"/>
        <v>215.1</v>
      </c>
      <c r="F577" s="42">
        <f t="shared" si="73"/>
        <v>0</v>
      </c>
      <c r="G577" s="42">
        <f t="shared" si="73"/>
        <v>0</v>
      </c>
      <c r="H577" s="43"/>
    </row>
    <row r="578" spans="1:8" s="13" customFormat="1" ht="30" customHeight="1">
      <c r="A578" s="36"/>
      <c r="B578" s="72"/>
      <c r="C578" s="78" t="s">
        <v>3</v>
      </c>
      <c r="D578" s="74" t="s">
        <v>126</v>
      </c>
      <c r="E578" s="42">
        <v>215.1</v>
      </c>
      <c r="F578" s="49">
        <v>0</v>
      </c>
      <c r="G578" s="49">
        <v>0</v>
      </c>
      <c r="H578" s="43"/>
    </row>
    <row r="579" spans="1:8" s="13" customFormat="1" ht="27" customHeight="1">
      <c r="A579" s="36"/>
      <c r="B579" s="68" t="s">
        <v>291</v>
      </c>
      <c r="C579" s="68"/>
      <c r="D579" s="71" t="s">
        <v>292</v>
      </c>
      <c r="E579" s="46">
        <f>E580+E583+E585</f>
        <v>5397.9</v>
      </c>
      <c r="F579" s="46">
        <f>F580+F583+F585</f>
        <v>5354.6</v>
      </c>
      <c r="G579" s="46">
        <f>G580+G583+G585</f>
        <v>5341.700000000001</v>
      </c>
      <c r="H579" s="35">
        <f t="shared" si="72"/>
        <v>99.75908564598663</v>
      </c>
    </row>
    <row r="580" spans="1:8" s="13" customFormat="1" ht="54" customHeight="1">
      <c r="A580" s="36"/>
      <c r="B580" s="72" t="s">
        <v>293</v>
      </c>
      <c r="C580" s="72"/>
      <c r="D580" s="163" t="s">
        <v>294</v>
      </c>
      <c r="E580" s="49">
        <f aca="true" t="shared" si="74" ref="E580:G581">E581</f>
        <v>4327.9</v>
      </c>
      <c r="F580" s="49">
        <f t="shared" si="74"/>
        <v>4284.6</v>
      </c>
      <c r="G580" s="49">
        <f t="shared" si="74"/>
        <v>4284.6</v>
      </c>
      <c r="H580" s="43">
        <f t="shared" si="72"/>
        <v>100</v>
      </c>
    </row>
    <row r="581" spans="1:8" s="13" customFormat="1" ht="52.5" customHeight="1">
      <c r="A581" s="36"/>
      <c r="B581" s="72" t="s">
        <v>295</v>
      </c>
      <c r="C581" s="72"/>
      <c r="D581" s="164" t="s">
        <v>434</v>
      </c>
      <c r="E581" s="49">
        <f t="shared" si="74"/>
        <v>4327.9</v>
      </c>
      <c r="F581" s="49">
        <f t="shared" si="74"/>
        <v>4284.6</v>
      </c>
      <c r="G581" s="49">
        <f t="shared" si="74"/>
        <v>4284.6</v>
      </c>
      <c r="H581" s="43">
        <f t="shared" si="72"/>
        <v>100</v>
      </c>
    </row>
    <row r="582" spans="1:8" s="13" customFormat="1" ht="42" customHeight="1">
      <c r="A582" s="36"/>
      <c r="B582" s="72"/>
      <c r="C582" s="78" t="s">
        <v>8</v>
      </c>
      <c r="D582" s="82" t="s">
        <v>9</v>
      </c>
      <c r="E582" s="49">
        <v>4327.9</v>
      </c>
      <c r="F582" s="49">
        <v>4284.6</v>
      </c>
      <c r="G582" s="49">
        <v>4284.6</v>
      </c>
      <c r="H582" s="43">
        <f t="shared" si="72"/>
        <v>100</v>
      </c>
    </row>
    <row r="583" spans="1:8" s="13" customFormat="1" ht="27" customHeight="1">
      <c r="A583" s="36"/>
      <c r="B583" s="78" t="s">
        <v>296</v>
      </c>
      <c r="C583" s="78"/>
      <c r="D583" s="163" t="s">
        <v>297</v>
      </c>
      <c r="E583" s="49">
        <f>E584</f>
        <v>1030</v>
      </c>
      <c r="F583" s="49">
        <f>F584</f>
        <v>1030</v>
      </c>
      <c r="G583" s="49">
        <f>G584</f>
        <v>1017.1</v>
      </c>
      <c r="H583" s="43">
        <f t="shared" si="72"/>
        <v>98.74757281553399</v>
      </c>
    </row>
    <row r="584" spans="1:8" s="13" customFormat="1" ht="42" customHeight="1">
      <c r="A584" s="36"/>
      <c r="B584" s="78"/>
      <c r="C584" s="78" t="s">
        <v>8</v>
      </c>
      <c r="D584" s="82" t="s">
        <v>9</v>
      </c>
      <c r="E584" s="49">
        <v>1030</v>
      </c>
      <c r="F584" s="49">
        <v>1030</v>
      </c>
      <c r="G584" s="49">
        <v>1017.1</v>
      </c>
      <c r="H584" s="43">
        <f t="shared" si="72"/>
        <v>98.74757281553399</v>
      </c>
    </row>
    <row r="585" spans="1:8" s="13" customFormat="1" ht="40.5" customHeight="1">
      <c r="A585" s="36"/>
      <c r="B585" s="78" t="s">
        <v>298</v>
      </c>
      <c r="C585" s="78"/>
      <c r="D585" s="82" t="s">
        <v>213</v>
      </c>
      <c r="E585" s="49">
        <f>E586</f>
        <v>40</v>
      </c>
      <c r="F585" s="49">
        <f>F586</f>
        <v>40</v>
      </c>
      <c r="G585" s="49">
        <f>G586</f>
        <v>40</v>
      </c>
      <c r="H585" s="43">
        <f t="shared" si="72"/>
        <v>100</v>
      </c>
    </row>
    <row r="586" spans="1:8" s="13" customFormat="1" ht="42" customHeight="1">
      <c r="A586" s="14"/>
      <c r="B586" s="78"/>
      <c r="C586" s="78" t="s">
        <v>8</v>
      </c>
      <c r="D586" s="82" t="s">
        <v>9</v>
      </c>
      <c r="E586" s="49">
        <v>40</v>
      </c>
      <c r="F586" s="49">
        <v>40</v>
      </c>
      <c r="G586" s="49">
        <v>40</v>
      </c>
      <c r="H586" s="43">
        <f t="shared" si="72"/>
        <v>100</v>
      </c>
    </row>
    <row r="587" spans="1:8" s="13" customFormat="1" ht="27" customHeight="1">
      <c r="A587" s="14"/>
      <c r="B587" s="88" t="s">
        <v>299</v>
      </c>
      <c r="C587" s="88"/>
      <c r="D587" s="89" t="s">
        <v>300</v>
      </c>
      <c r="E587" s="46">
        <f>E592+E597+E595+E588</f>
        <v>22963.7</v>
      </c>
      <c r="F587" s="46">
        <f>F592+F597+F595+F588</f>
        <v>22776.3</v>
      </c>
      <c r="G587" s="46">
        <f>G592+G597+G595+G588</f>
        <v>22679.2</v>
      </c>
      <c r="H587" s="35">
        <f t="shared" si="72"/>
        <v>99.57367965824125</v>
      </c>
    </row>
    <row r="588" spans="1:8" s="17" customFormat="1" ht="27" customHeight="1">
      <c r="A588" s="14"/>
      <c r="B588" s="72" t="s">
        <v>435</v>
      </c>
      <c r="C588" s="75"/>
      <c r="D588" s="140" t="s">
        <v>420</v>
      </c>
      <c r="E588" s="42">
        <f>E589+E590+E591</f>
        <v>15734.7</v>
      </c>
      <c r="F588" s="42">
        <f>F589+F590+F591</f>
        <v>15610.4</v>
      </c>
      <c r="G588" s="42">
        <f>G589+G590+G591</f>
        <v>15562.5</v>
      </c>
      <c r="H588" s="43">
        <f>G588/F588*100</f>
        <v>99.6931532824271</v>
      </c>
    </row>
    <row r="589" spans="1:8" s="24" customFormat="1" ht="81" customHeight="1">
      <c r="A589" s="39"/>
      <c r="B589" s="165"/>
      <c r="C589" s="75" t="s">
        <v>2</v>
      </c>
      <c r="D589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89" s="42">
        <v>14048.1</v>
      </c>
      <c r="F589" s="43">
        <v>14162.6</v>
      </c>
      <c r="G589" s="43">
        <v>14158.1</v>
      </c>
      <c r="H589" s="43">
        <f>G589/F589*100</f>
        <v>99.96822617316029</v>
      </c>
    </row>
    <row r="590" spans="1:8" s="17" customFormat="1" ht="30" customHeight="1">
      <c r="A590" s="39"/>
      <c r="B590" s="165"/>
      <c r="C590" s="75" t="s">
        <v>3</v>
      </c>
      <c r="D590" s="74" t="s">
        <v>126</v>
      </c>
      <c r="E590" s="42">
        <v>1685.7</v>
      </c>
      <c r="F590" s="43">
        <v>1447.8</v>
      </c>
      <c r="G590" s="43">
        <v>1404.4</v>
      </c>
      <c r="H590" s="43">
        <f>G590/F590*100</f>
        <v>97.00234839066171</v>
      </c>
    </row>
    <row r="591" spans="1:8" s="17" customFormat="1" ht="13.5" customHeight="1">
      <c r="A591" s="39"/>
      <c r="B591" s="165"/>
      <c r="C591" s="75" t="s">
        <v>4</v>
      </c>
      <c r="D591" s="74" t="s">
        <v>5</v>
      </c>
      <c r="E591" s="42">
        <v>0.9</v>
      </c>
      <c r="F591" s="43">
        <v>0</v>
      </c>
      <c r="G591" s="43">
        <v>0</v>
      </c>
      <c r="H591" s="43"/>
    </row>
    <row r="592" spans="1:8" s="13" customFormat="1" ht="40.5" customHeight="1">
      <c r="A592" s="14"/>
      <c r="B592" s="78" t="s">
        <v>301</v>
      </c>
      <c r="C592" s="78"/>
      <c r="D592" s="149" t="s">
        <v>302</v>
      </c>
      <c r="E592" s="49">
        <f aca="true" t="shared" si="75" ref="E592:G593">E593</f>
        <v>6193.7</v>
      </c>
      <c r="F592" s="49">
        <f t="shared" si="75"/>
        <v>6131.8</v>
      </c>
      <c r="G592" s="49">
        <f t="shared" si="75"/>
        <v>6131.8</v>
      </c>
      <c r="H592" s="43">
        <f t="shared" si="72"/>
        <v>100</v>
      </c>
    </row>
    <row r="593" spans="1:8" s="13" customFormat="1" ht="67.5" customHeight="1">
      <c r="A593" s="14"/>
      <c r="B593" s="78" t="s">
        <v>303</v>
      </c>
      <c r="C593" s="78"/>
      <c r="D593" s="149" t="s">
        <v>436</v>
      </c>
      <c r="E593" s="49">
        <f t="shared" si="75"/>
        <v>6193.7</v>
      </c>
      <c r="F593" s="49">
        <f t="shared" si="75"/>
        <v>6131.8</v>
      </c>
      <c r="G593" s="49">
        <f t="shared" si="75"/>
        <v>6131.8</v>
      </c>
      <c r="H593" s="43">
        <f t="shared" si="72"/>
        <v>100</v>
      </c>
    </row>
    <row r="594" spans="1:8" s="13" customFormat="1" ht="42" customHeight="1">
      <c r="A594" s="14"/>
      <c r="B594" s="78"/>
      <c r="C594" s="78" t="s">
        <v>8</v>
      </c>
      <c r="D594" s="82" t="s">
        <v>9</v>
      </c>
      <c r="E594" s="49">
        <v>6193.7</v>
      </c>
      <c r="F594" s="42">
        <v>6131.8</v>
      </c>
      <c r="G594" s="42">
        <v>6131.8</v>
      </c>
      <c r="H594" s="43">
        <f t="shared" si="72"/>
        <v>100</v>
      </c>
    </row>
    <row r="595" spans="1:8" s="13" customFormat="1" ht="27" customHeight="1">
      <c r="A595" s="14"/>
      <c r="B595" s="78" t="s">
        <v>304</v>
      </c>
      <c r="C595" s="78"/>
      <c r="D595" s="163" t="s">
        <v>255</v>
      </c>
      <c r="E595" s="49">
        <f>E596</f>
        <v>979.6</v>
      </c>
      <c r="F595" s="49">
        <f>F596</f>
        <v>979.6</v>
      </c>
      <c r="G595" s="49">
        <f>G596</f>
        <v>930.4</v>
      </c>
      <c r="H595" s="43">
        <f t="shared" si="72"/>
        <v>94.97754185381788</v>
      </c>
    </row>
    <row r="596" spans="1:8" s="13" customFormat="1" ht="42" customHeight="1">
      <c r="A596" s="14"/>
      <c r="B596" s="78"/>
      <c r="C596" s="78" t="s">
        <v>8</v>
      </c>
      <c r="D596" s="82" t="s">
        <v>9</v>
      </c>
      <c r="E596" s="49">
        <v>979.6</v>
      </c>
      <c r="F596" s="42">
        <v>979.6</v>
      </c>
      <c r="G596" s="42">
        <v>930.4</v>
      </c>
      <c r="H596" s="43">
        <f t="shared" si="72"/>
        <v>94.97754185381788</v>
      </c>
    </row>
    <row r="597" spans="1:8" s="13" customFormat="1" ht="40.5" customHeight="1">
      <c r="A597" s="14"/>
      <c r="B597" s="78" t="s">
        <v>305</v>
      </c>
      <c r="C597" s="78"/>
      <c r="D597" s="82" t="s">
        <v>213</v>
      </c>
      <c r="E597" s="49">
        <f>E598</f>
        <v>55.7</v>
      </c>
      <c r="F597" s="49">
        <f>F598</f>
        <v>54.5</v>
      </c>
      <c r="G597" s="49">
        <f>G598</f>
        <v>54.5</v>
      </c>
      <c r="H597" s="43">
        <f t="shared" si="72"/>
        <v>100</v>
      </c>
    </row>
    <row r="598" spans="1:8" s="13" customFormat="1" ht="42" customHeight="1">
      <c r="A598" s="14"/>
      <c r="B598" s="78"/>
      <c r="C598" s="78" t="s">
        <v>8</v>
      </c>
      <c r="D598" s="82" t="s">
        <v>9</v>
      </c>
      <c r="E598" s="49">
        <v>55.7</v>
      </c>
      <c r="F598" s="49">
        <v>54.5</v>
      </c>
      <c r="G598" s="49">
        <v>54.5</v>
      </c>
      <c r="H598" s="43">
        <f t="shared" si="72"/>
        <v>100</v>
      </c>
    </row>
    <row r="599" spans="1:8" s="13" customFormat="1" ht="13.5" customHeight="1">
      <c r="A599" s="14" t="s">
        <v>97</v>
      </c>
      <c r="B599" s="14"/>
      <c r="C599" s="39"/>
      <c r="D599" s="166" t="s">
        <v>110</v>
      </c>
      <c r="E599" s="30">
        <f>E600+E639</f>
        <v>176483.9</v>
      </c>
      <c r="F599" s="30">
        <f>F600+F639</f>
        <v>217281.2</v>
      </c>
      <c r="G599" s="30">
        <f>G600+G639</f>
        <v>197461.99999999997</v>
      </c>
      <c r="H599" s="31">
        <f t="shared" si="72"/>
        <v>90.87854816707565</v>
      </c>
    </row>
    <row r="600" spans="1:8" s="13" customFormat="1" ht="13.5" customHeight="1">
      <c r="A600" s="36" t="s">
        <v>98</v>
      </c>
      <c r="B600" s="96"/>
      <c r="C600" s="96"/>
      <c r="D600" s="167" t="s">
        <v>99</v>
      </c>
      <c r="E600" s="46">
        <f>E601</f>
        <v>166768.69999999998</v>
      </c>
      <c r="F600" s="46">
        <f>F601</f>
        <v>207482.6</v>
      </c>
      <c r="G600" s="46">
        <f>G601</f>
        <v>187739.49999999997</v>
      </c>
      <c r="H600" s="35">
        <f t="shared" si="72"/>
        <v>90.4844550820165</v>
      </c>
    </row>
    <row r="601" spans="1:8" s="13" customFormat="1" ht="27" customHeight="1">
      <c r="A601" s="36"/>
      <c r="B601" s="65" t="s">
        <v>234</v>
      </c>
      <c r="C601" s="65"/>
      <c r="D601" s="145" t="s">
        <v>235</v>
      </c>
      <c r="E601" s="59">
        <f>E602+E634</f>
        <v>166768.69999999998</v>
      </c>
      <c r="F601" s="59">
        <f>F602+F634</f>
        <v>207482.6</v>
      </c>
      <c r="G601" s="59">
        <f>G602+G634</f>
        <v>187739.49999999997</v>
      </c>
      <c r="H601" s="31">
        <f t="shared" si="72"/>
        <v>90.4844550820165</v>
      </c>
    </row>
    <row r="602" spans="1:8" s="13" customFormat="1" ht="40.5" customHeight="1">
      <c r="A602" s="36"/>
      <c r="B602" s="68" t="s">
        <v>306</v>
      </c>
      <c r="C602" s="68"/>
      <c r="D602" s="67" t="s">
        <v>307</v>
      </c>
      <c r="E602" s="46">
        <f>E603+E614+E616+E618+E623+E632+E621+E628+E630</f>
        <v>153239.69999999998</v>
      </c>
      <c r="F602" s="46">
        <f>F603+F614+F616+F618+F623+F632+F621+F628+F630</f>
        <v>195307.4</v>
      </c>
      <c r="G602" s="46">
        <f>G603+G614+G616+G618+G623+G632+G621+G628+G630</f>
        <v>175955.59999999998</v>
      </c>
      <c r="H602" s="35">
        <f aca="true" t="shared" si="76" ref="H602:H631">G602/F602*100</f>
        <v>90.09161967237289</v>
      </c>
    </row>
    <row r="603" spans="1:8" s="13" customFormat="1" ht="40.5" customHeight="1">
      <c r="A603" s="36"/>
      <c r="B603" s="72" t="s">
        <v>308</v>
      </c>
      <c r="C603" s="72"/>
      <c r="D603" s="81" t="s">
        <v>309</v>
      </c>
      <c r="E603" s="49">
        <f>E604+E606+E608+E610+E612</f>
        <v>92778.9</v>
      </c>
      <c r="F603" s="49">
        <f>F604+F606+F608+F610+F612</f>
        <v>91530.6</v>
      </c>
      <c r="G603" s="49">
        <f>G604+G606+G608+G610+G612</f>
        <v>91530.6</v>
      </c>
      <c r="H603" s="43">
        <f t="shared" si="76"/>
        <v>100</v>
      </c>
    </row>
    <row r="604" spans="1:8" s="13" customFormat="1" ht="27" customHeight="1">
      <c r="A604" s="36"/>
      <c r="B604" s="158" t="s">
        <v>310</v>
      </c>
      <c r="C604" s="72"/>
      <c r="D604" s="81" t="s">
        <v>409</v>
      </c>
      <c r="E604" s="49">
        <f>E605</f>
        <v>24728.6</v>
      </c>
      <c r="F604" s="49">
        <f>F605</f>
        <v>24122.5</v>
      </c>
      <c r="G604" s="49">
        <f>G605</f>
        <v>24122.5</v>
      </c>
      <c r="H604" s="43">
        <f t="shared" si="76"/>
        <v>100</v>
      </c>
    </row>
    <row r="605" spans="1:8" s="13" customFormat="1" ht="42" customHeight="1">
      <c r="A605" s="36"/>
      <c r="B605" s="96"/>
      <c r="C605" s="72" t="s">
        <v>8</v>
      </c>
      <c r="D605" s="81" t="s">
        <v>9</v>
      </c>
      <c r="E605" s="49">
        <v>24728.6</v>
      </c>
      <c r="F605" s="49">
        <v>24122.5</v>
      </c>
      <c r="G605" s="49">
        <v>24122.5</v>
      </c>
      <c r="H605" s="43">
        <f t="shared" si="76"/>
        <v>100</v>
      </c>
    </row>
    <row r="606" spans="1:8" s="13" customFormat="1" ht="40.5" customHeight="1">
      <c r="A606" s="36"/>
      <c r="B606" s="78" t="s">
        <v>311</v>
      </c>
      <c r="C606" s="78"/>
      <c r="D606" s="146" t="s">
        <v>410</v>
      </c>
      <c r="E606" s="49">
        <f>E607</f>
        <v>14978.7</v>
      </c>
      <c r="F606" s="49">
        <f>F607</f>
        <v>14082.2</v>
      </c>
      <c r="G606" s="49">
        <f>G607</f>
        <v>14082.2</v>
      </c>
      <c r="H606" s="43">
        <f t="shared" si="76"/>
        <v>100</v>
      </c>
    </row>
    <row r="607" spans="1:8" s="13" customFormat="1" ht="42" customHeight="1">
      <c r="A607" s="14"/>
      <c r="B607" s="78"/>
      <c r="C607" s="72" t="s">
        <v>8</v>
      </c>
      <c r="D607" s="81" t="s">
        <v>9</v>
      </c>
      <c r="E607" s="49">
        <v>14978.7</v>
      </c>
      <c r="F607" s="42">
        <v>14082.2</v>
      </c>
      <c r="G607" s="42">
        <v>14082.2</v>
      </c>
      <c r="H607" s="43">
        <f t="shared" si="76"/>
        <v>100</v>
      </c>
    </row>
    <row r="608" spans="1:8" s="13" customFormat="1" ht="27" customHeight="1">
      <c r="A608" s="14"/>
      <c r="B608" s="72" t="s">
        <v>312</v>
      </c>
      <c r="C608" s="72"/>
      <c r="D608" s="81" t="s">
        <v>411</v>
      </c>
      <c r="E608" s="49">
        <f>E609</f>
        <v>10037</v>
      </c>
      <c r="F608" s="49">
        <f>F609</f>
        <v>10477.5</v>
      </c>
      <c r="G608" s="49">
        <f>G609</f>
        <v>10477.5</v>
      </c>
      <c r="H608" s="43">
        <f t="shared" si="76"/>
        <v>100</v>
      </c>
    </row>
    <row r="609" spans="1:8" s="13" customFormat="1" ht="42" customHeight="1">
      <c r="A609" s="36"/>
      <c r="B609" s="72"/>
      <c r="C609" s="72" t="s">
        <v>8</v>
      </c>
      <c r="D609" s="81" t="s">
        <v>9</v>
      </c>
      <c r="E609" s="49">
        <v>10037</v>
      </c>
      <c r="F609" s="42">
        <v>10477.5</v>
      </c>
      <c r="G609" s="42">
        <v>10477.5</v>
      </c>
      <c r="H609" s="43">
        <f t="shared" si="76"/>
        <v>100</v>
      </c>
    </row>
    <row r="610" spans="1:8" s="13" customFormat="1" ht="27" customHeight="1">
      <c r="A610" s="14"/>
      <c r="B610" s="72" t="s">
        <v>412</v>
      </c>
      <c r="C610" s="72"/>
      <c r="D610" s="81" t="s">
        <v>414</v>
      </c>
      <c r="E610" s="49">
        <f>E611</f>
        <v>40056.6</v>
      </c>
      <c r="F610" s="49">
        <f>F611</f>
        <v>39752.8</v>
      </c>
      <c r="G610" s="49">
        <f>G611</f>
        <v>39752.8</v>
      </c>
      <c r="H610" s="43">
        <f t="shared" si="76"/>
        <v>100</v>
      </c>
    </row>
    <row r="611" spans="1:8" s="13" customFormat="1" ht="42" customHeight="1">
      <c r="A611" s="36"/>
      <c r="B611" s="72"/>
      <c r="C611" s="72" t="s">
        <v>8</v>
      </c>
      <c r="D611" s="81" t="s">
        <v>9</v>
      </c>
      <c r="E611" s="49">
        <v>40056.6</v>
      </c>
      <c r="F611" s="42">
        <v>39752.8</v>
      </c>
      <c r="G611" s="42">
        <v>39752.8</v>
      </c>
      <c r="H611" s="43">
        <f t="shared" si="76"/>
        <v>100</v>
      </c>
    </row>
    <row r="612" spans="1:8" s="13" customFormat="1" ht="40.5" customHeight="1">
      <c r="A612" s="14"/>
      <c r="B612" s="72" t="s">
        <v>413</v>
      </c>
      <c r="C612" s="72"/>
      <c r="D612" s="81" t="s">
        <v>415</v>
      </c>
      <c r="E612" s="49">
        <f>E613</f>
        <v>2978</v>
      </c>
      <c r="F612" s="49">
        <f>F613</f>
        <v>3095.6</v>
      </c>
      <c r="G612" s="49">
        <f>G613</f>
        <v>3095.6</v>
      </c>
      <c r="H612" s="43">
        <f t="shared" si="76"/>
        <v>100</v>
      </c>
    </row>
    <row r="613" spans="1:8" s="13" customFormat="1" ht="42" customHeight="1">
      <c r="A613" s="36"/>
      <c r="B613" s="72"/>
      <c r="C613" s="72" t="s">
        <v>8</v>
      </c>
      <c r="D613" s="81" t="s">
        <v>9</v>
      </c>
      <c r="E613" s="49">
        <v>2978</v>
      </c>
      <c r="F613" s="42">
        <v>3095.6</v>
      </c>
      <c r="G613" s="42">
        <v>3095.6</v>
      </c>
      <c r="H613" s="43">
        <f t="shared" si="76"/>
        <v>100</v>
      </c>
    </row>
    <row r="614" spans="1:8" s="13" customFormat="1" ht="42" customHeight="1">
      <c r="A614" s="36"/>
      <c r="B614" s="72" t="s">
        <v>313</v>
      </c>
      <c r="C614" s="72"/>
      <c r="D614" s="81" t="s">
        <v>619</v>
      </c>
      <c r="E614" s="49">
        <f>E615</f>
        <v>940.8</v>
      </c>
      <c r="F614" s="49">
        <f>F615</f>
        <v>678.9</v>
      </c>
      <c r="G614" s="49">
        <f>G615</f>
        <v>678.9</v>
      </c>
      <c r="H614" s="43">
        <f t="shared" si="76"/>
        <v>100</v>
      </c>
    </row>
    <row r="615" spans="1:8" s="13" customFormat="1" ht="42" customHeight="1">
      <c r="A615" s="36"/>
      <c r="B615" s="72"/>
      <c r="C615" s="72" t="s">
        <v>8</v>
      </c>
      <c r="D615" s="81" t="s">
        <v>9</v>
      </c>
      <c r="E615" s="49">
        <v>940.8</v>
      </c>
      <c r="F615" s="49">
        <v>678.9</v>
      </c>
      <c r="G615" s="49">
        <v>678.9</v>
      </c>
      <c r="H615" s="43">
        <f t="shared" si="76"/>
        <v>100</v>
      </c>
    </row>
    <row r="616" spans="1:8" s="13" customFormat="1" ht="27" customHeight="1">
      <c r="A616" s="36"/>
      <c r="B616" s="72" t="s">
        <v>314</v>
      </c>
      <c r="C616" s="72"/>
      <c r="D616" s="81" t="s">
        <v>315</v>
      </c>
      <c r="E616" s="42">
        <f>E617</f>
        <v>2976.9</v>
      </c>
      <c r="F616" s="42">
        <f>F617</f>
        <v>2173.6</v>
      </c>
      <c r="G616" s="42">
        <f>G617</f>
        <v>2173.6</v>
      </c>
      <c r="H616" s="43">
        <f t="shared" si="76"/>
        <v>100</v>
      </c>
    </row>
    <row r="617" spans="1:8" s="13" customFormat="1" ht="42" customHeight="1">
      <c r="A617" s="36"/>
      <c r="B617" s="65"/>
      <c r="C617" s="72" t="s">
        <v>8</v>
      </c>
      <c r="D617" s="81" t="s">
        <v>9</v>
      </c>
      <c r="E617" s="42">
        <v>2976.9</v>
      </c>
      <c r="F617" s="43">
        <v>2173.6</v>
      </c>
      <c r="G617" s="43">
        <v>2173.6</v>
      </c>
      <c r="H617" s="43">
        <f t="shared" si="76"/>
        <v>100</v>
      </c>
    </row>
    <row r="618" spans="1:8" s="13" customFormat="1" ht="40.5" customHeight="1">
      <c r="A618" s="36"/>
      <c r="B618" s="72" t="s">
        <v>316</v>
      </c>
      <c r="C618" s="152"/>
      <c r="D618" s="168" t="s">
        <v>242</v>
      </c>
      <c r="E618" s="42">
        <f>E620+E619</f>
        <v>5077.3</v>
      </c>
      <c r="F618" s="42">
        <f>F620+F619</f>
        <v>20217.1</v>
      </c>
      <c r="G618" s="42">
        <f>G620+G619</f>
        <v>20117.3</v>
      </c>
      <c r="H618" s="43">
        <f t="shared" si="76"/>
        <v>99.50635847871357</v>
      </c>
    </row>
    <row r="619" spans="1:8" s="13" customFormat="1" ht="30" customHeight="1">
      <c r="A619" s="36"/>
      <c r="B619" s="72"/>
      <c r="C619" s="75" t="s">
        <v>3</v>
      </c>
      <c r="D619" s="74" t="s">
        <v>126</v>
      </c>
      <c r="E619" s="42">
        <v>0</v>
      </c>
      <c r="F619" s="42">
        <v>11451.5</v>
      </c>
      <c r="G619" s="42">
        <v>11451.5</v>
      </c>
      <c r="H619" s="43">
        <f t="shared" si="76"/>
        <v>100</v>
      </c>
    </row>
    <row r="620" spans="1:8" s="13" customFormat="1" ht="42" customHeight="1">
      <c r="A620" s="36"/>
      <c r="B620" s="65"/>
      <c r="C620" s="72" t="s">
        <v>8</v>
      </c>
      <c r="D620" s="81" t="s">
        <v>9</v>
      </c>
      <c r="E620" s="42">
        <v>5077.3</v>
      </c>
      <c r="F620" s="49">
        <v>8765.6</v>
      </c>
      <c r="G620" s="49">
        <v>8665.8</v>
      </c>
      <c r="H620" s="43">
        <f t="shared" si="76"/>
        <v>98.86145842840193</v>
      </c>
    </row>
    <row r="621" spans="1:8" s="13" customFormat="1" ht="54" customHeight="1">
      <c r="A621" s="36"/>
      <c r="B621" s="72" t="s">
        <v>561</v>
      </c>
      <c r="C621" s="72"/>
      <c r="D621" s="81" t="s">
        <v>562</v>
      </c>
      <c r="E621" s="42">
        <f>E622</f>
        <v>1190.4</v>
      </c>
      <c r="F621" s="42">
        <f>F622</f>
        <v>1178.3</v>
      </c>
      <c r="G621" s="42">
        <f>G622</f>
        <v>1178.3</v>
      </c>
      <c r="H621" s="43">
        <f t="shared" si="76"/>
        <v>100</v>
      </c>
    </row>
    <row r="622" spans="1:8" s="13" customFormat="1" ht="42" customHeight="1">
      <c r="A622" s="36"/>
      <c r="B622" s="65"/>
      <c r="C622" s="72" t="s">
        <v>8</v>
      </c>
      <c r="D622" s="81" t="s">
        <v>9</v>
      </c>
      <c r="E622" s="42">
        <v>1190.4</v>
      </c>
      <c r="F622" s="43">
        <v>1178.3</v>
      </c>
      <c r="G622" s="43">
        <v>1178.3</v>
      </c>
      <c r="H622" s="43">
        <f t="shared" si="76"/>
        <v>100</v>
      </c>
    </row>
    <row r="623" spans="1:8" s="13" customFormat="1" ht="40.5" customHeight="1">
      <c r="A623" s="36"/>
      <c r="B623" s="72" t="s">
        <v>317</v>
      </c>
      <c r="C623" s="72"/>
      <c r="D623" s="81" t="s">
        <v>480</v>
      </c>
      <c r="E623" s="49">
        <f>E624+E626</f>
        <v>50275.4</v>
      </c>
      <c r="F623" s="49">
        <f>F624+F626</f>
        <v>77633</v>
      </c>
      <c r="G623" s="49">
        <f>G624+G626</f>
        <v>58390.7</v>
      </c>
      <c r="H623" s="43">
        <f t="shared" si="76"/>
        <v>75.21376218875993</v>
      </c>
    </row>
    <row r="624" spans="1:8" s="13" customFormat="1" ht="69" customHeight="1">
      <c r="A624" s="36"/>
      <c r="B624" s="72" t="s">
        <v>318</v>
      </c>
      <c r="C624" s="72"/>
      <c r="D624" s="169" t="s">
        <v>319</v>
      </c>
      <c r="E624" s="49">
        <f aca="true" t="shared" si="77" ref="E624:G626">E625</f>
        <v>50275.4</v>
      </c>
      <c r="F624" s="49">
        <f t="shared" si="77"/>
        <v>74817</v>
      </c>
      <c r="G624" s="49">
        <f t="shared" si="77"/>
        <v>55574.7</v>
      </c>
      <c r="H624" s="43">
        <f t="shared" si="76"/>
        <v>74.28084526244035</v>
      </c>
    </row>
    <row r="625" spans="1:8" s="13" customFormat="1" ht="42.75" customHeight="1">
      <c r="A625" s="36"/>
      <c r="B625" s="72"/>
      <c r="C625" s="72" t="s">
        <v>10</v>
      </c>
      <c r="D625" s="82" t="s">
        <v>663</v>
      </c>
      <c r="E625" s="49">
        <v>50275.4</v>
      </c>
      <c r="F625" s="49">
        <v>74817</v>
      </c>
      <c r="G625" s="49">
        <v>55574.7</v>
      </c>
      <c r="H625" s="43">
        <f t="shared" si="76"/>
        <v>74.28084526244035</v>
      </c>
    </row>
    <row r="626" spans="1:8" s="13" customFormat="1" ht="40.5" customHeight="1">
      <c r="A626" s="36"/>
      <c r="B626" s="72" t="s">
        <v>524</v>
      </c>
      <c r="C626" s="72"/>
      <c r="D626" s="169" t="s">
        <v>525</v>
      </c>
      <c r="E626" s="49">
        <f t="shared" si="77"/>
        <v>0</v>
      </c>
      <c r="F626" s="49">
        <f t="shared" si="77"/>
        <v>2816</v>
      </c>
      <c r="G626" s="49">
        <f t="shared" si="77"/>
        <v>2816</v>
      </c>
      <c r="H626" s="43">
        <f t="shared" si="76"/>
        <v>100</v>
      </c>
    </row>
    <row r="627" spans="1:8" s="13" customFormat="1" ht="42.75" customHeight="1">
      <c r="A627" s="36"/>
      <c r="B627" s="72"/>
      <c r="C627" s="72" t="s">
        <v>10</v>
      </c>
      <c r="D627" s="82" t="s">
        <v>663</v>
      </c>
      <c r="E627" s="49">
        <v>0</v>
      </c>
      <c r="F627" s="49">
        <v>2816</v>
      </c>
      <c r="G627" s="49">
        <v>2816</v>
      </c>
      <c r="H627" s="43">
        <f t="shared" si="76"/>
        <v>100</v>
      </c>
    </row>
    <row r="628" spans="1:8" s="13" customFormat="1" ht="69" customHeight="1">
      <c r="A628" s="36"/>
      <c r="B628" s="72" t="s">
        <v>620</v>
      </c>
      <c r="C628" s="72"/>
      <c r="D628" s="81" t="s">
        <v>621</v>
      </c>
      <c r="E628" s="42">
        <f>E629</f>
        <v>0</v>
      </c>
      <c r="F628" s="42">
        <f>F629</f>
        <v>250</v>
      </c>
      <c r="G628" s="42">
        <f>G629</f>
        <v>250</v>
      </c>
      <c r="H628" s="43">
        <f t="shared" si="76"/>
        <v>100</v>
      </c>
    </row>
    <row r="629" spans="1:8" s="13" customFormat="1" ht="42" customHeight="1">
      <c r="A629" s="36"/>
      <c r="B629" s="65"/>
      <c r="C629" s="72" t="s">
        <v>8</v>
      </c>
      <c r="D629" s="81" t="s">
        <v>9</v>
      </c>
      <c r="E629" s="42">
        <v>0</v>
      </c>
      <c r="F629" s="43">
        <v>250</v>
      </c>
      <c r="G629" s="43">
        <v>250</v>
      </c>
      <c r="H629" s="43">
        <f t="shared" si="76"/>
        <v>100</v>
      </c>
    </row>
    <row r="630" spans="1:8" s="13" customFormat="1" ht="33" customHeight="1">
      <c r="A630" s="36"/>
      <c r="B630" s="72" t="s">
        <v>666</v>
      </c>
      <c r="C630" s="72"/>
      <c r="D630" s="81" t="s">
        <v>622</v>
      </c>
      <c r="E630" s="42">
        <f>E631</f>
        <v>0</v>
      </c>
      <c r="F630" s="42">
        <f>F631</f>
        <v>45.9</v>
      </c>
      <c r="G630" s="42">
        <f>G631</f>
        <v>45.9</v>
      </c>
      <c r="H630" s="43">
        <f t="shared" si="76"/>
        <v>100</v>
      </c>
    </row>
    <row r="631" spans="1:8" s="13" customFormat="1" ht="42" customHeight="1">
      <c r="A631" s="36"/>
      <c r="B631" s="65"/>
      <c r="C631" s="72" t="s">
        <v>8</v>
      </c>
      <c r="D631" s="81" t="s">
        <v>9</v>
      </c>
      <c r="E631" s="42">
        <v>0</v>
      </c>
      <c r="F631" s="43">
        <v>45.9</v>
      </c>
      <c r="G631" s="43">
        <v>45.9</v>
      </c>
      <c r="H631" s="43">
        <f t="shared" si="76"/>
        <v>100</v>
      </c>
    </row>
    <row r="632" spans="1:8" s="13" customFormat="1" ht="40.5" customHeight="1">
      <c r="A632" s="36"/>
      <c r="B632" s="72" t="s">
        <v>372</v>
      </c>
      <c r="C632" s="72"/>
      <c r="D632" s="81" t="s">
        <v>373</v>
      </c>
      <c r="E632" s="42">
        <f>E633</f>
        <v>0</v>
      </c>
      <c r="F632" s="42">
        <f>F633</f>
        <v>1600</v>
      </c>
      <c r="G632" s="42">
        <f>G633</f>
        <v>1590.3</v>
      </c>
      <c r="H632" s="43">
        <f aca="true" t="shared" si="78" ref="H632:H661">G632/F632*100</f>
        <v>99.39375</v>
      </c>
    </row>
    <row r="633" spans="1:8" s="13" customFormat="1" ht="42" customHeight="1">
      <c r="A633" s="36"/>
      <c r="B633" s="65"/>
      <c r="C633" s="72" t="s">
        <v>8</v>
      </c>
      <c r="D633" s="81" t="s">
        <v>9</v>
      </c>
      <c r="E633" s="42">
        <v>0</v>
      </c>
      <c r="F633" s="43">
        <v>1600</v>
      </c>
      <c r="G633" s="43">
        <v>1590.3</v>
      </c>
      <c r="H633" s="43">
        <f t="shared" si="78"/>
        <v>99.39375</v>
      </c>
    </row>
    <row r="634" spans="1:8" s="13" customFormat="1" ht="27">
      <c r="A634" s="36"/>
      <c r="B634" s="68" t="s">
        <v>243</v>
      </c>
      <c r="C634" s="88"/>
      <c r="D634" s="150" t="s">
        <v>244</v>
      </c>
      <c r="E634" s="46">
        <f>E637+E635</f>
        <v>13529</v>
      </c>
      <c r="F634" s="46">
        <f>F637+F635</f>
        <v>12175.2</v>
      </c>
      <c r="G634" s="46">
        <f>G637+G635</f>
        <v>11783.9</v>
      </c>
      <c r="H634" s="35">
        <f t="shared" si="78"/>
        <v>96.78608975622576</v>
      </c>
    </row>
    <row r="635" spans="1:8" s="13" customFormat="1" ht="31.5" customHeight="1">
      <c r="A635" s="36"/>
      <c r="B635" s="72" t="s">
        <v>557</v>
      </c>
      <c r="C635" s="78"/>
      <c r="D635" s="81" t="s">
        <v>484</v>
      </c>
      <c r="E635" s="49">
        <f aca="true" t="shared" si="79" ref="E635:G637">E636</f>
        <v>2828</v>
      </c>
      <c r="F635" s="49">
        <f t="shared" si="79"/>
        <v>2751</v>
      </c>
      <c r="G635" s="49">
        <f t="shared" si="79"/>
        <v>2751</v>
      </c>
      <c r="H635" s="43">
        <f t="shared" si="78"/>
        <v>100</v>
      </c>
    </row>
    <row r="636" spans="1:8" s="13" customFormat="1" ht="42" customHeight="1">
      <c r="A636" s="36"/>
      <c r="B636" s="129"/>
      <c r="C636" s="78" t="s">
        <v>8</v>
      </c>
      <c r="D636" s="81" t="s">
        <v>9</v>
      </c>
      <c r="E636" s="49">
        <v>2828</v>
      </c>
      <c r="F636" s="43">
        <v>2751</v>
      </c>
      <c r="G636" s="43">
        <v>2751</v>
      </c>
      <c r="H636" s="43">
        <f t="shared" si="78"/>
        <v>100</v>
      </c>
    </row>
    <row r="637" spans="1:8" s="13" customFormat="1" ht="40.5" customHeight="1">
      <c r="A637" s="36"/>
      <c r="B637" s="72" t="s">
        <v>245</v>
      </c>
      <c r="C637" s="78"/>
      <c r="D637" s="81" t="s">
        <v>246</v>
      </c>
      <c r="E637" s="49">
        <f t="shared" si="79"/>
        <v>10701</v>
      </c>
      <c r="F637" s="49">
        <f t="shared" si="79"/>
        <v>9424.2</v>
      </c>
      <c r="G637" s="49">
        <f t="shared" si="79"/>
        <v>9032.9</v>
      </c>
      <c r="H637" s="43">
        <f t="shared" si="78"/>
        <v>95.84792343116656</v>
      </c>
    </row>
    <row r="638" spans="1:8" s="13" customFormat="1" ht="42" customHeight="1">
      <c r="A638" s="36"/>
      <c r="B638" s="129"/>
      <c r="C638" s="78" t="s">
        <v>8</v>
      </c>
      <c r="D638" s="81" t="s">
        <v>9</v>
      </c>
      <c r="E638" s="49">
        <v>10701</v>
      </c>
      <c r="F638" s="43">
        <v>9424.2</v>
      </c>
      <c r="G638" s="43">
        <v>9032.9</v>
      </c>
      <c r="H638" s="43">
        <f t="shared" si="78"/>
        <v>95.84792343116656</v>
      </c>
    </row>
    <row r="639" spans="1:8" s="13" customFormat="1" ht="27">
      <c r="A639" s="87" t="s">
        <v>53</v>
      </c>
      <c r="B639" s="65"/>
      <c r="C639" s="72"/>
      <c r="D639" s="170" t="s">
        <v>54</v>
      </c>
      <c r="E639" s="46">
        <f>E640+E646</f>
        <v>9715.2</v>
      </c>
      <c r="F639" s="46">
        <f>F640+F646</f>
        <v>9798.6</v>
      </c>
      <c r="G639" s="46">
        <f>G640+G646</f>
        <v>9722.5</v>
      </c>
      <c r="H639" s="35">
        <f t="shared" si="78"/>
        <v>99.22335843896066</v>
      </c>
    </row>
    <row r="640" spans="1:8" s="13" customFormat="1" ht="27" customHeight="1">
      <c r="A640" s="14"/>
      <c r="B640" s="119" t="s">
        <v>234</v>
      </c>
      <c r="C640" s="119"/>
      <c r="D640" s="92" t="s">
        <v>416</v>
      </c>
      <c r="E640" s="59">
        <f aca="true" t="shared" si="80" ref="E640:G641">E641</f>
        <v>6836.900000000001</v>
      </c>
      <c r="F640" s="59">
        <f t="shared" si="80"/>
        <v>6825.8</v>
      </c>
      <c r="G640" s="59">
        <f t="shared" si="80"/>
        <v>6765.299999999999</v>
      </c>
      <c r="H640" s="31">
        <f t="shared" si="78"/>
        <v>99.11365700723724</v>
      </c>
    </row>
    <row r="641" spans="1:8" s="16" customFormat="1" ht="40.5">
      <c r="A641" s="36"/>
      <c r="B641" s="88" t="s">
        <v>417</v>
      </c>
      <c r="C641" s="88"/>
      <c r="D641" s="89" t="s">
        <v>418</v>
      </c>
      <c r="E641" s="46">
        <f t="shared" si="80"/>
        <v>6836.900000000001</v>
      </c>
      <c r="F641" s="46">
        <f t="shared" si="80"/>
        <v>6825.8</v>
      </c>
      <c r="G641" s="46">
        <f t="shared" si="80"/>
        <v>6765.299999999999</v>
      </c>
      <c r="H641" s="35">
        <f t="shared" si="78"/>
        <v>99.11365700723724</v>
      </c>
    </row>
    <row r="642" spans="1:8" s="13" customFormat="1" ht="27" customHeight="1">
      <c r="A642" s="14"/>
      <c r="B642" s="72" t="s">
        <v>419</v>
      </c>
      <c r="C642" s="72"/>
      <c r="D642" s="151" t="s">
        <v>420</v>
      </c>
      <c r="E642" s="49">
        <f>E643+E644+E645</f>
        <v>6836.900000000001</v>
      </c>
      <c r="F642" s="49">
        <f>F643+F644+F645</f>
        <v>6825.8</v>
      </c>
      <c r="G642" s="49">
        <f>G643+G644+G645</f>
        <v>6765.299999999999</v>
      </c>
      <c r="H642" s="43">
        <f t="shared" si="78"/>
        <v>99.11365700723724</v>
      </c>
    </row>
    <row r="643" spans="1:8" s="13" customFormat="1" ht="81" customHeight="1">
      <c r="A643" s="14"/>
      <c r="B643" s="65"/>
      <c r="C643" s="72" t="s">
        <v>2</v>
      </c>
      <c r="D643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643" s="49">
        <v>6224.1</v>
      </c>
      <c r="F643" s="43">
        <v>6229.3</v>
      </c>
      <c r="G643" s="43">
        <v>6223.9</v>
      </c>
      <c r="H643" s="43">
        <f t="shared" si="78"/>
        <v>99.91331289229929</v>
      </c>
    </row>
    <row r="644" spans="1:8" s="13" customFormat="1" ht="30" customHeight="1">
      <c r="A644" s="14"/>
      <c r="B644" s="65"/>
      <c r="C644" s="72" t="s">
        <v>3</v>
      </c>
      <c r="D644" s="151" t="s">
        <v>126</v>
      </c>
      <c r="E644" s="49">
        <v>608.3</v>
      </c>
      <c r="F644" s="42">
        <v>592.6</v>
      </c>
      <c r="G644" s="42">
        <v>537.5</v>
      </c>
      <c r="H644" s="43">
        <f t="shared" si="78"/>
        <v>90.70199122510968</v>
      </c>
    </row>
    <row r="645" spans="1:8" s="13" customFormat="1" ht="13.5" customHeight="1">
      <c r="A645" s="14"/>
      <c r="B645" s="65"/>
      <c r="C645" s="72" t="s">
        <v>4</v>
      </c>
      <c r="D645" s="151" t="s">
        <v>5</v>
      </c>
      <c r="E645" s="49">
        <v>4.5</v>
      </c>
      <c r="F645" s="43">
        <v>3.9</v>
      </c>
      <c r="G645" s="43">
        <v>3.9</v>
      </c>
      <c r="H645" s="43">
        <f t="shared" si="78"/>
        <v>100</v>
      </c>
    </row>
    <row r="646" spans="1:8" s="24" customFormat="1" ht="57" customHeight="1">
      <c r="A646" s="14"/>
      <c r="B646" s="119" t="s">
        <v>490</v>
      </c>
      <c r="C646" s="119"/>
      <c r="D646" s="92" t="s">
        <v>491</v>
      </c>
      <c r="E646" s="59">
        <f>E647</f>
        <v>2878.3</v>
      </c>
      <c r="F646" s="59">
        <f>F647</f>
        <v>2972.8</v>
      </c>
      <c r="G646" s="59">
        <f>G647</f>
        <v>2957.2</v>
      </c>
      <c r="H646" s="31">
        <f t="shared" si="78"/>
        <v>99.47524219590956</v>
      </c>
    </row>
    <row r="647" spans="1:8" s="16" customFormat="1" ht="40.5" customHeight="1">
      <c r="A647" s="36"/>
      <c r="B647" s="68" t="s">
        <v>492</v>
      </c>
      <c r="C647" s="88"/>
      <c r="D647" s="93" t="s">
        <v>493</v>
      </c>
      <c r="E647" s="46">
        <f>E648+E651+E653</f>
        <v>2878.3</v>
      </c>
      <c r="F647" s="46">
        <f>F648+F651+F653</f>
        <v>2972.8</v>
      </c>
      <c r="G647" s="46">
        <f>G648+G651+G653</f>
        <v>2957.2</v>
      </c>
      <c r="H647" s="35">
        <f t="shared" si="78"/>
        <v>99.47524219590956</v>
      </c>
    </row>
    <row r="648" spans="1:8" s="13" customFormat="1" ht="27" customHeight="1">
      <c r="A648" s="14"/>
      <c r="B648" s="72" t="s">
        <v>526</v>
      </c>
      <c r="C648" s="72"/>
      <c r="D648" s="79" t="s">
        <v>527</v>
      </c>
      <c r="E648" s="49">
        <f aca="true" t="shared" si="81" ref="E648:G649">E649</f>
        <v>2363.3</v>
      </c>
      <c r="F648" s="49">
        <f t="shared" si="81"/>
        <v>2363.3</v>
      </c>
      <c r="G648" s="49">
        <f t="shared" si="81"/>
        <v>2363.3</v>
      </c>
      <c r="H648" s="43">
        <f t="shared" si="78"/>
        <v>100</v>
      </c>
    </row>
    <row r="649" spans="1:8" s="13" customFormat="1" ht="27" customHeight="1">
      <c r="A649" s="14"/>
      <c r="B649" s="72" t="s">
        <v>528</v>
      </c>
      <c r="C649" s="72"/>
      <c r="D649" s="79" t="s">
        <v>529</v>
      </c>
      <c r="E649" s="49">
        <f t="shared" si="81"/>
        <v>2363.3</v>
      </c>
      <c r="F649" s="49">
        <f t="shared" si="81"/>
        <v>2363.3</v>
      </c>
      <c r="G649" s="49">
        <f t="shared" si="81"/>
        <v>2363.3</v>
      </c>
      <c r="H649" s="43">
        <f t="shared" si="78"/>
        <v>100</v>
      </c>
    </row>
    <row r="650" spans="1:8" s="13" customFormat="1" ht="42" customHeight="1">
      <c r="A650" s="14"/>
      <c r="B650" s="65"/>
      <c r="C650" s="78" t="s">
        <v>8</v>
      </c>
      <c r="D650" s="82" t="s">
        <v>9</v>
      </c>
      <c r="E650" s="49">
        <v>2363.3</v>
      </c>
      <c r="F650" s="49">
        <v>2363.3</v>
      </c>
      <c r="G650" s="49">
        <v>2363.3</v>
      </c>
      <c r="H650" s="43">
        <f t="shared" si="78"/>
        <v>100</v>
      </c>
    </row>
    <row r="651" spans="1:8" s="13" customFormat="1" ht="40.5" customHeight="1">
      <c r="A651" s="14"/>
      <c r="B651" s="72" t="s">
        <v>530</v>
      </c>
      <c r="C651" s="98"/>
      <c r="D651" s="83" t="s">
        <v>213</v>
      </c>
      <c r="E651" s="42">
        <f>E652</f>
        <v>204.2</v>
      </c>
      <c r="F651" s="42">
        <f>F652</f>
        <v>314.2</v>
      </c>
      <c r="G651" s="42">
        <f>G652</f>
        <v>314.2</v>
      </c>
      <c r="H651" s="43">
        <f t="shared" si="78"/>
        <v>100</v>
      </c>
    </row>
    <row r="652" spans="1:8" s="13" customFormat="1" ht="42" customHeight="1">
      <c r="A652" s="14"/>
      <c r="B652" s="72"/>
      <c r="C652" s="78" t="s">
        <v>8</v>
      </c>
      <c r="D652" s="82" t="s">
        <v>9</v>
      </c>
      <c r="E652" s="42">
        <v>204.2</v>
      </c>
      <c r="F652" s="42">
        <v>314.2</v>
      </c>
      <c r="G652" s="42">
        <v>314.2</v>
      </c>
      <c r="H652" s="43">
        <f t="shared" si="78"/>
        <v>100</v>
      </c>
    </row>
    <row r="653" spans="1:8" s="13" customFormat="1" ht="66" customHeight="1">
      <c r="A653" s="14"/>
      <c r="B653" s="72" t="s">
        <v>531</v>
      </c>
      <c r="C653" s="98"/>
      <c r="D653" s="83" t="s">
        <v>320</v>
      </c>
      <c r="E653" s="42">
        <f>E654</f>
        <v>310.8</v>
      </c>
      <c r="F653" s="42">
        <f>F654</f>
        <v>295.3</v>
      </c>
      <c r="G653" s="42">
        <f>G654</f>
        <v>279.7</v>
      </c>
      <c r="H653" s="43">
        <f t="shared" si="78"/>
        <v>94.7172367084321</v>
      </c>
    </row>
    <row r="654" spans="1:8" s="13" customFormat="1" ht="42" customHeight="1">
      <c r="A654" s="14"/>
      <c r="B654" s="72"/>
      <c r="C654" s="78" t="s">
        <v>8</v>
      </c>
      <c r="D654" s="82" t="s">
        <v>9</v>
      </c>
      <c r="E654" s="42">
        <v>310.8</v>
      </c>
      <c r="F654" s="42">
        <v>295.3</v>
      </c>
      <c r="G654" s="42">
        <v>279.7</v>
      </c>
      <c r="H654" s="43">
        <f t="shared" si="78"/>
        <v>94.7172367084321</v>
      </c>
    </row>
    <row r="655" spans="1:8" s="13" customFormat="1" ht="13.5">
      <c r="A655" s="14" t="s">
        <v>100</v>
      </c>
      <c r="B655" s="14"/>
      <c r="C655" s="36"/>
      <c r="D655" s="166" t="s">
        <v>55</v>
      </c>
      <c r="E655" s="30">
        <f>E656+E664</f>
        <v>0</v>
      </c>
      <c r="F655" s="30">
        <f>F656+F664</f>
        <v>29623.699999999997</v>
      </c>
      <c r="G655" s="30">
        <f>G656+G664</f>
        <v>28980.6</v>
      </c>
      <c r="H655" s="31">
        <f t="shared" si="78"/>
        <v>97.82910304924773</v>
      </c>
    </row>
    <row r="656" spans="1:8" s="13" customFormat="1" ht="13.5">
      <c r="A656" s="36" t="s">
        <v>101</v>
      </c>
      <c r="B656" s="65"/>
      <c r="C656" s="68"/>
      <c r="D656" s="150" t="s">
        <v>37</v>
      </c>
      <c r="E656" s="34">
        <f aca="true" t="shared" si="82" ref="E656:G662">E657</f>
        <v>0</v>
      </c>
      <c r="F656" s="34">
        <f t="shared" si="82"/>
        <v>29605.199999999997</v>
      </c>
      <c r="G656" s="34">
        <f t="shared" si="82"/>
        <v>28962.1</v>
      </c>
      <c r="H656" s="35">
        <f t="shared" si="78"/>
        <v>97.82774647697026</v>
      </c>
    </row>
    <row r="657" spans="1:8" s="13" customFormat="1" ht="13.5" customHeight="1">
      <c r="A657" s="36"/>
      <c r="B657" s="65" t="s">
        <v>123</v>
      </c>
      <c r="C657" s="68"/>
      <c r="D657" s="139" t="s">
        <v>124</v>
      </c>
      <c r="E657" s="59">
        <f>E658+E662+E660</f>
        <v>0</v>
      </c>
      <c r="F657" s="59">
        <f>F658+F662+F660</f>
        <v>29605.199999999997</v>
      </c>
      <c r="G657" s="59">
        <f>G658+G662+G660</f>
        <v>28962.1</v>
      </c>
      <c r="H657" s="31">
        <f t="shared" si="78"/>
        <v>97.82774647697026</v>
      </c>
    </row>
    <row r="658" spans="1:8" s="13" customFormat="1" ht="40.5" customHeight="1">
      <c r="A658" s="14"/>
      <c r="B658" s="72" t="s">
        <v>532</v>
      </c>
      <c r="C658" s="78"/>
      <c r="D658" s="171" t="s">
        <v>533</v>
      </c>
      <c r="E658" s="49">
        <f t="shared" si="82"/>
        <v>0</v>
      </c>
      <c r="F658" s="49">
        <f t="shared" si="82"/>
        <v>4665.4</v>
      </c>
      <c r="G658" s="49">
        <f t="shared" si="82"/>
        <v>4220.4</v>
      </c>
      <c r="H658" s="43">
        <f t="shared" si="78"/>
        <v>90.4616967462597</v>
      </c>
    </row>
    <row r="659" spans="1:8" s="13" customFormat="1" ht="30" customHeight="1">
      <c r="A659" s="14"/>
      <c r="B659" s="78"/>
      <c r="C659" s="78" t="s">
        <v>3</v>
      </c>
      <c r="D659" s="82" t="s">
        <v>126</v>
      </c>
      <c r="E659" s="49">
        <v>0</v>
      </c>
      <c r="F659" s="43">
        <v>4665.4</v>
      </c>
      <c r="G659" s="43">
        <v>4220.4</v>
      </c>
      <c r="H659" s="43">
        <f t="shared" si="78"/>
        <v>90.4616967462597</v>
      </c>
    </row>
    <row r="660" spans="1:8" s="13" customFormat="1" ht="70.5" customHeight="1">
      <c r="A660" s="14"/>
      <c r="B660" s="72" t="s">
        <v>702</v>
      </c>
      <c r="C660" s="78"/>
      <c r="D660" s="171" t="s">
        <v>703</v>
      </c>
      <c r="E660" s="49">
        <f t="shared" si="82"/>
        <v>0</v>
      </c>
      <c r="F660" s="49">
        <f t="shared" si="82"/>
        <v>10889.4</v>
      </c>
      <c r="G660" s="49">
        <f t="shared" si="82"/>
        <v>10691.3</v>
      </c>
      <c r="H660" s="43">
        <f t="shared" si="78"/>
        <v>98.18079967674987</v>
      </c>
    </row>
    <row r="661" spans="1:8" s="13" customFormat="1" ht="30" customHeight="1">
      <c r="A661" s="14"/>
      <c r="B661" s="78"/>
      <c r="C661" s="78" t="s">
        <v>3</v>
      </c>
      <c r="D661" s="82" t="s">
        <v>126</v>
      </c>
      <c r="E661" s="49">
        <v>0</v>
      </c>
      <c r="F661" s="43">
        <v>10889.4</v>
      </c>
      <c r="G661" s="43">
        <v>10691.3</v>
      </c>
      <c r="H661" s="43">
        <f t="shared" si="78"/>
        <v>98.18079967674987</v>
      </c>
    </row>
    <row r="662" spans="1:8" s="13" customFormat="1" ht="54" customHeight="1">
      <c r="A662" s="14"/>
      <c r="B662" s="72" t="s">
        <v>650</v>
      </c>
      <c r="C662" s="78"/>
      <c r="D662" s="171" t="s">
        <v>651</v>
      </c>
      <c r="E662" s="49">
        <f t="shared" si="82"/>
        <v>0</v>
      </c>
      <c r="F662" s="49">
        <f t="shared" si="82"/>
        <v>14050.4</v>
      </c>
      <c r="G662" s="49">
        <f t="shared" si="82"/>
        <v>14050.4</v>
      </c>
      <c r="H662" s="43">
        <f aca="true" t="shared" si="83" ref="H662:H667">G662/F662*100</f>
        <v>100</v>
      </c>
    </row>
    <row r="663" spans="1:8" s="13" customFormat="1" ht="30" customHeight="1">
      <c r="A663" s="14"/>
      <c r="B663" s="78"/>
      <c r="C663" s="78" t="s">
        <v>3</v>
      </c>
      <c r="D663" s="82" t="s">
        <v>126</v>
      </c>
      <c r="E663" s="49">
        <v>0</v>
      </c>
      <c r="F663" s="43">
        <v>14050.4</v>
      </c>
      <c r="G663" s="43">
        <v>14050.4</v>
      </c>
      <c r="H663" s="43">
        <f t="shared" si="83"/>
        <v>100</v>
      </c>
    </row>
    <row r="664" spans="1:8" s="13" customFormat="1" ht="27">
      <c r="A664" s="87" t="s">
        <v>56</v>
      </c>
      <c r="B664" s="65"/>
      <c r="C664" s="65"/>
      <c r="D664" s="111" t="s">
        <v>57</v>
      </c>
      <c r="E664" s="46">
        <f>E665</f>
        <v>0</v>
      </c>
      <c r="F664" s="46">
        <f>F665</f>
        <v>18.5</v>
      </c>
      <c r="G664" s="46">
        <f>G665</f>
        <v>18.5</v>
      </c>
      <c r="H664" s="35">
        <f t="shared" si="83"/>
        <v>100</v>
      </c>
    </row>
    <row r="665" spans="1:8" s="13" customFormat="1" ht="13.5" customHeight="1">
      <c r="A665" s="14"/>
      <c r="B665" s="65" t="s">
        <v>123</v>
      </c>
      <c r="C665" s="91"/>
      <c r="D665" s="92" t="s">
        <v>124</v>
      </c>
      <c r="E665" s="30">
        <f aca="true" t="shared" si="84" ref="E665:G666">E666</f>
        <v>0</v>
      </c>
      <c r="F665" s="30">
        <f t="shared" si="84"/>
        <v>18.5</v>
      </c>
      <c r="G665" s="30">
        <f t="shared" si="84"/>
        <v>18.5</v>
      </c>
      <c r="H665" s="31">
        <f t="shared" si="83"/>
        <v>100</v>
      </c>
    </row>
    <row r="666" spans="1:8" s="13" customFormat="1" ht="70.5" customHeight="1">
      <c r="A666" s="14"/>
      <c r="B666" s="72" t="s">
        <v>652</v>
      </c>
      <c r="C666" s="72"/>
      <c r="D666" s="102" t="s">
        <v>653</v>
      </c>
      <c r="E666" s="42">
        <f t="shared" si="84"/>
        <v>0</v>
      </c>
      <c r="F666" s="42">
        <f t="shared" si="84"/>
        <v>18.5</v>
      </c>
      <c r="G666" s="42">
        <f t="shared" si="84"/>
        <v>18.5</v>
      </c>
      <c r="H666" s="43">
        <f t="shared" si="83"/>
        <v>100</v>
      </c>
    </row>
    <row r="667" spans="1:8" s="13" customFormat="1" ht="81" customHeight="1">
      <c r="A667" s="14"/>
      <c r="B667" s="72"/>
      <c r="C667" s="72" t="s">
        <v>2</v>
      </c>
      <c r="D667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667" s="42">
        <v>0</v>
      </c>
      <c r="F667" s="42">
        <v>18.5</v>
      </c>
      <c r="G667" s="42">
        <v>18.5</v>
      </c>
      <c r="H667" s="43">
        <f t="shared" si="83"/>
        <v>100</v>
      </c>
    </row>
    <row r="668" spans="1:8" s="13" customFormat="1" ht="14.25" customHeight="1">
      <c r="A668" s="14" t="s">
        <v>12</v>
      </c>
      <c r="B668" s="14"/>
      <c r="C668" s="14"/>
      <c r="D668" s="172" t="s">
        <v>13</v>
      </c>
      <c r="E668" s="30">
        <f>E669+E674+E762+E757</f>
        <v>90718.4</v>
      </c>
      <c r="F668" s="30">
        <f>F669+F674+F762+F757</f>
        <v>4038691.5</v>
      </c>
      <c r="G668" s="30">
        <f>G669+G674+G762+G757</f>
        <v>851805.9</v>
      </c>
      <c r="H668" s="31">
        <f aca="true" t="shared" si="85" ref="H668:H679">G668/F668*100</f>
        <v>21.09113558190815</v>
      </c>
    </row>
    <row r="669" spans="1:8" s="13" customFormat="1" ht="13.5">
      <c r="A669" s="36" t="s">
        <v>14</v>
      </c>
      <c r="B669" s="65"/>
      <c r="C669" s="68"/>
      <c r="D669" s="173" t="s">
        <v>15</v>
      </c>
      <c r="E669" s="34">
        <f>E670</f>
        <v>6476.8</v>
      </c>
      <c r="F669" s="34">
        <f aca="true" t="shared" si="86" ref="F669:G672">F670</f>
        <v>6764.2</v>
      </c>
      <c r="G669" s="34">
        <f t="shared" si="86"/>
        <v>6764.2</v>
      </c>
      <c r="H669" s="35">
        <f t="shared" si="85"/>
        <v>100</v>
      </c>
    </row>
    <row r="670" spans="1:8" s="24" customFormat="1" ht="57" customHeight="1">
      <c r="A670" s="14"/>
      <c r="B670" s="65" t="s">
        <v>490</v>
      </c>
      <c r="C670" s="91"/>
      <c r="D670" s="92" t="s">
        <v>491</v>
      </c>
      <c r="E670" s="30">
        <f>E671</f>
        <v>6476.8</v>
      </c>
      <c r="F670" s="30">
        <f t="shared" si="86"/>
        <v>6764.2</v>
      </c>
      <c r="G670" s="30">
        <f t="shared" si="86"/>
        <v>6764.2</v>
      </c>
      <c r="H670" s="31">
        <f t="shared" si="85"/>
        <v>100</v>
      </c>
    </row>
    <row r="671" spans="1:8" s="16" customFormat="1" ht="54">
      <c r="A671" s="36"/>
      <c r="B671" s="68" t="s">
        <v>492</v>
      </c>
      <c r="C671" s="99"/>
      <c r="D671" s="100" t="s">
        <v>493</v>
      </c>
      <c r="E671" s="34">
        <f>E672</f>
        <v>6476.8</v>
      </c>
      <c r="F671" s="34">
        <f t="shared" si="86"/>
        <v>6764.2</v>
      </c>
      <c r="G671" s="34">
        <f t="shared" si="86"/>
        <v>6764.2</v>
      </c>
      <c r="H671" s="35">
        <f t="shared" si="85"/>
        <v>100</v>
      </c>
    </row>
    <row r="672" spans="1:8" s="13" customFormat="1" ht="40.5" customHeight="1">
      <c r="A672" s="14"/>
      <c r="B672" s="72" t="s">
        <v>534</v>
      </c>
      <c r="C672" s="72"/>
      <c r="D672" s="102" t="s">
        <v>51</v>
      </c>
      <c r="E672" s="42">
        <f>E673</f>
        <v>6476.8</v>
      </c>
      <c r="F672" s="42">
        <f t="shared" si="86"/>
        <v>6764.2</v>
      </c>
      <c r="G672" s="42">
        <f t="shared" si="86"/>
        <v>6764.2</v>
      </c>
      <c r="H672" s="43">
        <f t="shared" si="85"/>
        <v>100</v>
      </c>
    </row>
    <row r="673" spans="1:8" s="13" customFormat="1" ht="30" customHeight="1">
      <c r="A673" s="39"/>
      <c r="B673" s="72"/>
      <c r="C673" s="78" t="s">
        <v>6</v>
      </c>
      <c r="D673" s="155" t="s">
        <v>7</v>
      </c>
      <c r="E673" s="49">
        <v>6476.8</v>
      </c>
      <c r="F673" s="43">
        <v>6764.2</v>
      </c>
      <c r="G673" s="43">
        <v>6764.2</v>
      </c>
      <c r="H673" s="43">
        <f t="shared" si="85"/>
        <v>100</v>
      </c>
    </row>
    <row r="674" spans="1:8" s="13" customFormat="1" ht="13.5" customHeight="1">
      <c r="A674" s="36" t="s">
        <v>19</v>
      </c>
      <c r="B674" s="65"/>
      <c r="C674" s="68"/>
      <c r="D674" s="170" t="s">
        <v>20</v>
      </c>
      <c r="E674" s="34">
        <f>E675+E707+E711+E717+E723+E742+E731</f>
        <v>43355.1</v>
      </c>
      <c r="F674" s="34">
        <f>F675+F707+F711+F717+F723+F742+F731</f>
        <v>3984423.9999999995</v>
      </c>
      <c r="G674" s="34">
        <f>G675+G707+G711+G717+G723+G742+G731</f>
        <v>802220.7000000001</v>
      </c>
      <c r="H674" s="35">
        <f t="shared" si="85"/>
        <v>20.13391898051011</v>
      </c>
    </row>
    <row r="675" spans="1:8" s="13" customFormat="1" ht="40.5" customHeight="1">
      <c r="A675" s="36"/>
      <c r="B675" s="65" t="s">
        <v>202</v>
      </c>
      <c r="C675" s="65"/>
      <c r="D675" s="145" t="s">
        <v>203</v>
      </c>
      <c r="E675" s="59">
        <f>E676+E682+E697+E700</f>
        <v>12787.000000000002</v>
      </c>
      <c r="F675" s="59">
        <f>F676+F682+F697+F700</f>
        <v>15951.799999999997</v>
      </c>
      <c r="G675" s="59">
        <f>G676+G682+G697+G700</f>
        <v>15306.699999999997</v>
      </c>
      <c r="H675" s="31">
        <f t="shared" si="85"/>
        <v>95.95594227610677</v>
      </c>
    </row>
    <row r="676" spans="1:8" s="13" customFormat="1" ht="27">
      <c r="A676" s="36"/>
      <c r="B676" s="88" t="s">
        <v>204</v>
      </c>
      <c r="C676" s="66"/>
      <c r="D676" s="67" t="s">
        <v>205</v>
      </c>
      <c r="E676" s="34">
        <f>E677+E679</f>
        <v>848.2</v>
      </c>
      <c r="F676" s="34">
        <f>F677+F679</f>
        <v>678.8</v>
      </c>
      <c r="G676" s="34">
        <f>G677+G679</f>
        <v>625.8</v>
      </c>
      <c r="H676" s="35">
        <f t="shared" si="85"/>
        <v>92.1921037124337</v>
      </c>
    </row>
    <row r="677" spans="1:8" s="13" customFormat="1" ht="57" customHeight="1">
      <c r="A677" s="36"/>
      <c r="B677" s="72" t="s">
        <v>216</v>
      </c>
      <c r="C677" s="72"/>
      <c r="D677" s="102" t="s">
        <v>421</v>
      </c>
      <c r="E677" s="42">
        <f>E678</f>
        <v>542.8</v>
      </c>
      <c r="F677" s="42">
        <f>F678</f>
        <v>415.6</v>
      </c>
      <c r="G677" s="42">
        <f>G678</f>
        <v>375.8</v>
      </c>
      <c r="H677" s="43">
        <f t="shared" si="85"/>
        <v>90.42348411934552</v>
      </c>
    </row>
    <row r="678" spans="1:8" s="13" customFormat="1" ht="30" customHeight="1">
      <c r="A678" s="36"/>
      <c r="B678" s="68"/>
      <c r="C678" s="78" t="s">
        <v>6</v>
      </c>
      <c r="D678" s="155" t="s">
        <v>7</v>
      </c>
      <c r="E678" s="42">
        <v>542.8</v>
      </c>
      <c r="F678" s="49">
        <v>415.6</v>
      </c>
      <c r="G678" s="49">
        <v>375.8</v>
      </c>
      <c r="H678" s="43">
        <f t="shared" si="85"/>
        <v>90.42348411934552</v>
      </c>
    </row>
    <row r="679" spans="1:8" s="13" customFormat="1" ht="53.25" customHeight="1">
      <c r="A679" s="36"/>
      <c r="B679" s="78" t="s">
        <v>217</v>
      </c>
      <c r="C679" s="78"/>
      <c r="D679" s="82" t="s">
        <v>422</v>
      </c>
      <c r="E679" s="42">
        <f>E681+E680</f>
        <v>305.40000000000003</v>
      </c>
      <c r="F679" s="42">
        <f>F681+F680</f>
        <v>263.2</v>
      </c>
      <c r="G679" s="42">
        <f>G681+G680</f>
        <v>250</v>
      </c>
      <c r="H679" s="43">
        <f t="shared" si="85"/>
        <v>94.98480243161094</v>
      </c>
    </row>
    <row r="680" spans="1:8" s="13" customFormat="1" ht="30" customHeight="1">
      <c r="A680" s="36"/>
      <c r="B680" s="78"/>
      <c r="C680" s="78" t="s">
        <v>3</v>
      </c>
      <c r="D680" s="74" t="s">
        <v>126</v>
      </c>
      <c r="E680" s="42">
        <v>4.6</v>
      </c>
      <c r="F680" s="42">
        <v>0</v>
      </c>
      <c r="G680" s="42">
        <v>0</v>
      </c>
      <c r="H680" s="43"/>
    </row>
    <row r="681" spans="1:8" s="13" customFormat="1" ht="30" customHeight="1">
      <c r="A681" s="36"/>
      <c r="B681" s="68"/>
      <c r="C681" s="78" t="s">
        <v>6</v>
      </c>
      <c r="D681" s="155" t="s">
        <v>7</v>
      </c>
      <c r="E681" s="42">
        <v>300.8</v>
      </c>
      <c r="F681" s="43">
        <v>263.2</v>
      </c>
      <c r="G681" s="43">
        <v>250</v>
      </c>
      <c r="H681" s="43">
        <f aca="true" t="shared" si="87" ref="H681:H743">G681/F681*100</f>
        <v>94.98480243161094</v>
      </c>
    </row>
    <row r="682" spans="1:8" s="13" customFormat="1" ht="40.5">
      <c r="A682" s="36"/>
      <c r="B682" s="68" t="s">
        <v>219</v>
      </c>
      <c r="C682" s="66"/>
      <c r="D682" s="148" t="s">
        <v>424</v>
      </c>
      <c r="E682" s="34">
        <f>E688+E691+E686+E683+E693+E695</f>
        <v>11908.800000000001</v>
      </c>
      <c r="F682" s="34">
        <f>F688+F691+F686+F683+F693+F695</f>
        <v>13862.099999999999</v>
      </c>
      <c r="G682" s="34">
        <f>G688+G691+G686+G683+G693+G695</f>
        <v>13728.099999999999</v>
      </c>
      <c r="H682" s="35">
        <f t="shared" si="87"/>
        <v>99.0333354975076</v>
      </c>
    </row>
    <row r="683" spans="1:8" s="13" customFormat="1" ht="54" customHeight="1">
      <c r="A683" s="36"/>
      <c r="B683" s="78" t="s">
        <v>228</v>
      </c>
      <c r="C683" s="78"/>
      <c r="D683" s="82" t="s">
        <v>422</v>
      </c>
      <c r="E683" s="42">
        <f>E685+E684</f>
        <v>545</v>
      </c>
      <c r="F683" s="42">
        <f>F685+F684</f>
        <v>336.8</v>
      </c>
      <c r="G683" s="42">
        <f>G685+G684</f>
        <v>255</v>
      </c>
      <c r="H683" s="43">
        <f t="shared" si="87"/>
        <v>75.7125890736342</v>
      </c>
    </row>
    <row r="684" spans="1:8" s="13" customFormat="1" ht="30" customHeight="1">
      <c r="A684" s="36"/>
      <c r="B684" s="78"/>
      <c r="C684" s="78" t="s">
        <v>3</v>
      </c>
      <c r="D684" s="74" t="s">
        <v>126</v>
      </c>
      <c r="E684" s="42">
        <v>8.2</v>
      </c>
      <c r="F684" s="42">
        <v>0</v>
      </c>
      <c r="G684" s="42">
        <v>0</v>
      </c>
      <c r="H684" s="43"/>
    </row>
    <row r="685" spans="1:8" s="13" customFormat="1" ht="30" customHeight="1">
      <c r="A685" s="36"/>
      <c r="B685" s="68"/>
      <c r="C685" s="78" t="s">
        <v>6</v>
      </c>
      <c r="D685" s="155" t="s">
        <v>7</v>
      </c>
      <c r="E685" s="42">
        <v>536.8</v>
      </c>
      <c r="F685" s="49">
        <v>336.8</v>
      </c>
      <c r="G685" s="49">
        <v>255</v>
      </c>
      <c r="H685" s="43">
        <f t="shared" si="87"/>
        <v>75.7125890736342</v>
      </c>
    </row>
    <row r="686" spans="1:8" s="13" customFormat="1" ht="83.25" customHeight="1">
      <c r="A686" s="36"/>
      <c r="B686" s="78" t="s">
        <v>323</v>
      </c>
      <c r="C686" s="78"/>
      <c r="D686" s="174" t="s">
        <v>437</v>
      </c>
      <c r="E686" s="42">
        <f>E687</f>
        <v>365.4</v>
      </c>
      <c r="F686" s="42">
        <f>F687</f>
        <v>240</v>
      </c>
      <c r="G686" s="42">
        <f>G687</f>
        <v>210</v>
      </c>
      <c r="H686" s="43">
        <f t="shared" si="87"/>
        <v>87.5</v>
      </c>
    </row>
    <row r="687" spans="1:8" s="13" customFormat="1" ht="30" customHeight="1">
      <c r="A687" s="36"/>
      <c r="B687" s="78"/>
      <c r="C687" s="78" t="s">
        <v>6</v>
      </c>
      <c r="D687" s="155" t="s">
        <v>7</v>
      </c>
      <c r="E687" s="42">
        <v>365.4</v>
      </c>
      <c r="F687" s="49">
        <v>240</v>
      </c>
      <c r="G687" s="49">
        <v>210</v>
      </c>
      <c r="H687" s="43">
        <f aca="true" t="shared" si="88" ref="H687:H692">G687/F687*100</f>
        <v>87.5</v>
      </c>
    </row>
    <row r="688" spans="1:8" s="13" customFormat="1" ht="40.5" customHeight="1">
      <c r="A688" s="36"/>
      <c r="B688" s="72" t="s">
        <v>324</v>
      </c>
      <c r="C688" s="72"/>
      <c r="D688" s="102" t="s">
        <v>35</v>
      </c>
      <c r="E688" s="42">
        <f>E689+E690</f>
        <v>6060.8</v>
      </c>
      <c r="F688" s="42">
        <f>F689+F690</f>
        <v>6838.799999999999</v>
      </c>
      <c r="G688" s="42">
        <f>G689+G690</f>
        <v>6838.799999999999</v>
      </c>
      <c r="H688" s="43">
        <f t="shared" si="88"/>
        <v>100</v>
      </c>
    </row>
    <row r="689" spans="1:8" s="13" customFormat="1" ht="30" customHeight="1">
      <c r="A689" s="36"/>
      <c r="B689" s="68"/>
      <c r="C689" s="78" t="s">
        <v>6</v>
      </c>
      <c r="D689" s="155" t="s">
        <v>7</v>
      </c>
      <c r="E689" s="42">
        <v>1606.2</v>
      </c>
      <c r="F689" s="49">
        <v>1741.4</v>
      </c>
      <c r="G689" s="49">
        <v>1741.4</v>
      </c>
      <c r="H689" s="43">
        <f t="shared" si="88"/>
        <v>100</v>
      </c>
    </row>
    <row r="690" spans="1:8" s="13" customFormat="1" ht="42" customHeight="1">
      <c r="A690" s="36"/>
      <c r="B690" s="68"/>
      <c r="C690" s="78" t="s">
        <v>8</v>
      </c>
      <c r="D690" s="82" t="s">
        <v>9</v>
      </c>
      <c r="E690" s="42">
        <v>4454.6</v>
      </c>
      <c r="F690" s="49">
        <v>5097.4</v>
      </c>
      <c r="G690" s="43">
        <v>5097.4</v>
      </c>
      <c r="H690" s="43">
        <f t="shared" si="88"/>
        <v>100</v>
      </c>
    </row>
    <row r="691" spans="1:8" s="13" customFormat="1" ht="40.5" customHeight="1">
      <c r="A691" s="36"/>
      <c r="B691" s="72" t="s">
        <v>325</v>
      </c>
      <c r="C691" s="98"/>
      <c r="D691" s="147" t="s">
        <v>36</v>
      </c>
      <c r="E691" s="42">
        <f>E692</f>
        <v>4937.6</v>
      </c>
      <c r="F691" s="42">
        <f>F692</f>
        <v>5362</v>
      </c>
      <c r="G691" s="42">
        <f>G692</f>
        <v>5362</v>
      </c>
      <c r="H691" s="43">
        <f t="shared" si="88"/>
        <v>100</v>
      </c>
    </row>
    <row r="692" spans="1:8" s="13" customFormat="1" ht="42" customHeight="1">
      <c r="A692" s="36"/>
      <c r="B692" s="72"/>
      <c r="C692" s="78" t="s">
        <v>8</v>
      </c>
      <c r="D692" s="82" t="s">
        <v>9</v>
      </c>
      <c r="E692" s="42">
        <v>4937.6</v>
      </c>
      <c r="F692" s="49">
        <v>5362</v>
      </c>
      <c r="G692" s="49">
        <v>5362</v>
      </c>
      <c r="H692" s="43">
        <f t="shared" si="88"/>
        <v>100</v>
      </c>
    </row>
    <row r="693" spans="1:8" s="13" customFormat="1" ht="67.5" customHeight="1">
      <c r="A693" s="36"/>
      <c r="B693" s="72" t="s">
        <v>382</v>
      </c>
      <c r="C693" s="98"/>
      <c r="D693" s="147" t="s">
        <v>383</v>
      </c>
      <c r="E693" s="42">
        <f>E694</f>
        <v>0</v>
      </c>
      <c r="F693" s="42">
        <f>F694</f>
        <v>859.5</v>
      </c>
      <c r="G693" s="42">
        <f>G694</f>
        <v>837.3</v>
      </c>
      <c r="H693" s="43">
        <f>G693/F693*100</f>
        <v>97.41710296684118</v>
      </c>
    </row>
    <row r="694" spans="1:8" s="13" customFormat="1" ht="30" customHeight="1">
      <c r="A694" s="36"/>
      <c r="B694" s="72"/>
      <c r="C694" s="78" t="s">
        <v>6</v>
      </c>
      <c r="D694" s="155" t="s">
        <v>7</v>
      </c>
      <c r="E694" s="42">
        <v>0</v>
      </c>
      <c r="F694" s="49">
        <v>859.5</v>
      </c>
      <c r="G694" s="49">
        <v>837.3</v>
      </c>
      <c r="H694" s="43">
        <f>G694/F694*100</f>
        <v>97.41710296684118</v>
      </c>
    </row>
    <row r="695" spans="1:8" s="13" customFormat="1" ht="57" customHeight="1">
      <c r="A695" s="36"/>
      <c r="B695" s="72" t="s">
        <v>704</v>
      </c>
      <c r="C695" s="98"/>
      <c r="D695" s="147" t="s">
        <v>705</v>
      </c>
      <c r="E695" s="42">
        <f>E696</f>
        <v>0</v>
      </c>
      <c r="F695" s="42">
        <f>F696</f>
        <v>225</v>
      </c>
      <c r="G695" s="42">
        <f>G696</f>
        <v>225</v>
      </c>
      <c r="H695" s="43">
        <f>G695/F695*100</f>
        <v>100</v>
      </c>
    </row>
    <row r="696" spans="1:8" s="13" customFormat="1" ht="42" customHeight="1">
      <c r="A696" s="36"/>
      <c r="B696" s="72"/>
      <c r="C696" s="78" t="s">
        <v>8</v>
      </c>
      <c r="D696" s="155" t="s">
        <v>9</v>
      </c>
      <c r="E696" s="42">
        <v>0</v>
      </c>
      <c r="F696" s="49">
        <v>225</v>
      </c>
      <c r="G696" s="49">
        <v>225</v>
      </c>
      <c r="H696" s="43">
        <f>G696/F696*100</f>
        <v>100</v>
      </c>
    </row>
    <row r="697" spans="1:8" s="13" customFormat="1" ht="27">
      <c r="A697" s="36"/>
      <c r="B697" s="68" t="s">
        <v>229</v>
      </c>
      <c r="C697" s="66"/>
      <c r="D697" s="67" t="s">
        <v>230</v>
      </c>
      <c r="E697" s="34">
        <f aca="true" t="shared" si="89" ref="E697:G698">E698</f>
        <v>30</v>
      </c>
      <c r="F697" s="34">
        <f t="shared" si="89"/>
        <v>0</v>
      </c>
      <c r="G697" s="34">
        <f t="shared" si="89"/>
        <v>0</v>
      </c>
      <c r="H697" s="35"/>
    </row>
    <row r="698" spans="1:8" s="13" customFormat="1" ht="57" customHeight="1">
      <c r="A698" s="36"/>
      <c r="B698" s="78" t="s">
        <v>326</v>
      </c>
      <c r="C698" s="78"/>
      <c r="D698" s="154" t="s">
        <v>683</v>
      </c>
      <c r="E698" s="42">
        <f t="shared" si="89"/>
        <v>30</v>
      </c>
      <c r="F698" s="42">
        <f t="shared" si="89"/>
        <v>0</v>
      </c>
      <c r="G698" s="42">
        <f t="shared" si="89"/>
        <v>0</v>
      </c>
      <c r="H698" s="43"/>
    </row>
    <row r="699" spans="1:8" s="13" customFormat="1" ht="30" customHeight="1">
      <c r="A699" s="36"/>
      <c r="B699" s="78"/>
      <c r="C699" s="78" t="s">
        <v>6</v>
      </c>
      <c r="D699" s="155" t="s">
        <v>7</v>
      </c>
      <c r="E699" s="42">
        <v>30</v>
      </c>
      <c r="F699" s="49">
        <v>0</v>
      </c>
      <c r="G699" s="49">
        <v>0</v>
      </c>
      <c r="H699" s="43"/>
    </row>
    <row r="700" spans="1:8" s="24" customFormat="1" ht="27">
      <c r="A700" s="14"/>
      <c r="B700" s="68" t="s">
        <v>299</v>
      </c>
      <c r="C700" s="66"/>
      <c r="D700" s="89" t="s">
        <v>300</v>
      </c>
      <c r="E700" s="34">
        <f>E701+E703+E705</f>
        <v>0</v>
      </c>
      <c r="F700" s="34">
        <f>F701+F703+F705</f>
        <v>1410.9</v>
      </c>
      <c r="G700" s="34">
        <f>G701+G703+G705</f>
        <v>952.8</v>
      </c>
      <c r="H700" s="35">
        <f t="shared" si="87"/>
        <v>67.53136295981288</v>
      </c>
    </row>
    <row r="701" spans="1:8" s="13" customFormat="1" ht="38.25">
      <c r="A701" s="36"/>
      <c r="B701" s="78" t="s">
        <v>327</v>
      </c>
      <c r="C701" s="78"/>
      <c r="D701" s="82" t="s">
        <v>257</v>
      </c>
      <c r="E701" s="42">
        <f>E702</f>
        <v>0</v>
      </c>
      <c r="F701" s="42">
        <f>F702</f>
        <v>282.8</v>
      </c>
      <c r="G701" s="42">
        <f>G702</f>
        <v>188.5</v>
      </c>
      <c r="H701" s="43">
        <f t="shared" si="87"/>
        <v>66.65487977369166</v>
      </c>
    </row>
    <row r="702" spans="1:8" s="13" customFormat="1" ht="30" customHeight="1">
      <c r="A702" s="36"/>
      <c r="B702" s="78"/>
      <c r="C702" s="78" t="s">
        <v>6</v>
      </c>
      <c r="D702" s="155" t="s">
        <v>7</v>
      </c>
      <c r="E702" s="42">
        <v>0</v>
      </c>
      <c r="F702" s="49">
        <v>282.8</v>
      </c>
      <c r="G702" s="49">
        <v>188.5</v>
      </c>
      <c r="H702" s="43">
        <f t="shared" si="87"/>
        <v>66.65487977369166</v>
      </c>
    </row>
    <row r="703" spans="1:8" s="13" customFormat="1" ht="54" customHeight="1">
      <c r="A703" s="36"/>
      <c r="B703" s="78" t="s">
        <v>328</v>
      </c>
      <c r="C703" s="78"/>
      <c r="D703" s="155" t="s">
        <v>329</v>
      </c>
      <c r="E703" s="42">
        <f>E704</f>
        <v>0</v>
      </c>
      <c r="F703" s="42">
        <f>F704</f>
        <v>382.6</v>
      </c>
      <c r="G703" s="42">
        <f>G704</f>
        <v>308.9</v>
      </c>
      <c r="H703" s="43">
        <f t="shared" si="87"/>
        <v>80.73706220595922</v>
      </c>
    </row>
    <row r="704" spans="1:8" s="13" customFormat="1" ht="30" customHeight="1">
      <c r="A704" s="36"/>
      <c r="B704" s="78"/>
      <c r="C704" s="78" t="s">
        <v>6</v>
      </c>
      <c r="D704" s="155" t="s">
        <v>7</v>
      </c>
      <c r="E704" s="42">
        <v>0</v>
      </c>
      <c r="F704" s="49">
        <v>382.6</v>
      </c>
      <c r="G704" s="49">
        <v>308.9</v>
      </c>
      <c r="H704" s="43">
        <f t="shared" si="87"/>
        <v>80.73706220595922</v>
      </c>
    </row>
    <row r="705" spans="1:8" s="13" customFormat="1" ht="69" customHeight="1">
      <c r="A705" s="36"/>
      <c r="B705" s="78" t="s">
        <v>330</v>
      </c>
      <c r="C705" s="78"/>
      <c r="D705" s="155" t="s">
        <v>625</v>
      </c>
      <c r="E705" s="42">
        <f>E706</f>
        <v>0</v>
      </c>
      <c r="F705" s="42">
        <f>F706</f>
        <v>745.5</v>
      </c>
      <c r="G705" s="42">
        <f>G706</f>
        <v>455.4</v>
      </c>
      <c r="H705" s="43">
        <f t="shared" si="87"/>
        <v>61.08651911468812</v>
      </c>
    </row>
    <row r="706" spans="1:8" s="13" customFormat="1" ht="30" customHeight="1">
      <c r="A706" s="36"/>
      <c r="B706" s="78"/>
      <c r="C706" s="78" t="s">
        <v>6</v>
      </c>
      <c r="D706" s="155" t="s">
        <v>7</v>
      </c>
      <c r="E706" s="42">
        <v>0</v>
      </c>
      <c r="F706" s="43">
        <v>745.5</v>
      </c>
      <c r="G706" s="43">
        <v>455.4</v>
      </c>
      <c r="H706" s="43">
        <f t="shared" si="87"/>
        <v>61.08651911468812</v>
      </c>
    </row>
    <row r="707" spans="1:8" s="13" customFormat="1" ht="27" customHeight="1">
      <c r="A707" s="36"/>
      <c r="B707" s="65" t="s">
        <v>321</v>
      </c>
      <c r="C707" s="68"/>
      <c r="D707" s="139" t="s">
        <v>654</v>
      </c>
      <c r="E707" s="30">
        <f aca="true" t="shared" si="90" ref="E707:G709">E708</f>
        <v>0</v>
      </c>
      <c r="F707" s="30">
        <f t="shared" si="90"/>
        <v>5000</v>
      </c>
      <c r="G707" s="30">
        <f t="shared" si="90"/>
        <v>5000</v>
      </c>
      <c r="H707" s="31">
        <f t="shared" si="87"/>
        <v>100</v>
      </c>
    </row>
    <row r="708" spans="1:8" s="13" customFormat="1" ht="81">
      <c r="A708" s="36"/>
      <c r="B708" s="68" t="s">
        <v>322</v>
      </c>
      <c r="C708" s="96"/>
      <c r="D708" s="97" t="s">
        <v>708</v>
      </c>
      <c r="E708" s="34">
        <f t="shared" si="90"/>
        <v>0</v>
      </c>
      <c r="F708" s="34">
        <f t="shared" si="90"/>
        <v>5000</v>
      </c>
      <c r="G708" s="34">
        <f t="shared" si="90"/>
        <v>5000</v>
      </c>
      <c r="H708" s="35">
        <f t="shared" si="87"/>
        <v>100</v>
      </c>
    </row>
    <row r="709" spans="1:8" s="13" customFormat="1" ht="81.75" customHeight="1">
      <c r="A709" s="36"/>
      <c r="B709" s="72" t="s">
        <v>655</v>
      </c>
      <c r="C709" s="98"/>
      <c r="D709" s="197" t="s">
        <v>656</v>
      </c>
      <c r="E709" s="42">
        <f t="shared" si="90"/>
        <v>0</v>
      </c>
      <c r="F709" s="42">
        <f t="shared" si="90"/>
        <v>5000</v>
      </c>
      <c r="G709" s="42">
        <f t="shared" si="90"/>
        <v>5000</v>
      </c>
      <c r="H709" s="43">
        <f t="shared" si="87"/>
        <v>100</v>
      </c>
    </row>
    <row r="710" spans="1:8" s="13" customFormat="1" ht="30" customHeight="1">
      <c r="A710" s="36"/>
      <c r="B710" s="72"/>
      <c r="C710" s="72" t="s">
        <v>6</v>
      </c>
      <c r="D710" s="102" t="s">
        <v>7</v>
      </c>
      <c r="E710" s="49">
        <v>0</v>
      </c>
      <c r="F710" s="49">
        <v>5000</v>
      </c>
      <c r="G710" s="49">
        <v>5000</v>
      </c>
      <c r="H710" s="43">
        <f t="shared" si="87"/>
        <v>100</v>
      </c>
    </row>
    <row r="711" spans="1:8" s="13" customFormat="1" ht="27" customHeight="1">
      <c r="A711" s="36"/>
      <c r="B711" s="65" t="s">
        <v>234</v>
      </c>
      <c r="C711" s="65"/>
      <c r="D711" s="145" t="s">
        <v>235</v>
      </c>
      <c r="E711" s="59">
        <f>E712</f>
        <v>0</v>
      </c>
      <c r="F711" s="59">
        <f>F712</f>
        <v>92.5</v>
      </c>
      <c r="G711" s="59">
        <f>G712</f>
        <v>54.7</v>
      </c>
      <c r="H711" s="31">
        <f t="shared" si="87"/>
        <v>59.135135135135144</v>
      </c>
    </row>
    <row r="712" spans="1:8" s="13" customFormat="1" ht="40.5">
      <c r="A712" s="39"/>
      <c r="B712" s="68" t="s">
        <v>417</v>
      </c>
      <c r="C712" s="68"/>
      <c r="D712" s="67" t="s">
        <v>418</v>
      </c>
      <c r="E712" s="46">
        <f>E713+E715</f>
        <v>0</v>
      </c>
      <c r="F712" s="46">
        <f>F713+F715</f>
        <v>92.5</v>
      </c>
      <c r="G712" s="46">
        <f>G713+G715</f>
        <v>54.7</v>
      </c>
      <c r="H712" s="35">
        <f t="shared" si="87"/>
        <v>59.135135135135144</v>
      </c>
    </row>
    <row r="713" spans="1:8" s="13" customFormat="1" ht="54" customHeight="1">
      <c r="A713" s="36"/>
      <c r="B713" s="78" t="s">
        <v>623</v>
      </c>
      <c r="C713" s="75"/>
      <c r="D713" s="155" t="s">
        <v>329</v>
      </c>
      <c r="E713" s="49">
        <f>E714</f>
        <v>0</v>
      </c>
      <c r="F713" s="49">
        <f>F714</f>
        <v>31.4</v>
      </c>
      <c r="G713" s="49">
        <f>G714</f>
        <v>19.3</v>
      </c>
      <c r="H713" s="43">
        <f t="shared" si="87"/>
        <v>61.46496815286625</v>
      </c>
    </row>
    <row r="714" spans="1:8" s="13" customFormat="1" ht="30" customHeight="1">
      <c r="A714" s="36"/>
      <c r="B714" s="65"/>
      <c r="C714" s="72" t="s">
        <v>6</v>
      </c>
      <c r="D714" s="81" t="s">
        <v>258</v>
      </c>
      <c r="E714" s="49">
        <v>0</v>
      </c>
      <c r="F714" s="43">
        <v>31.4</v>
      </c>
      <c r="G714" s="43">
        <v>19.3</v>
      </c>
      <c r="H714" s="43">
        <f t="shared" si="87"/>
        <v>61.46496815286625</v>
      </c>
    </row>
    <row r="715" spans="1:8" s="13" customFormat="1" ht="69" customHeight="1">
      <c r="A715" s="36"/>
      <c r="B715" s="72" t="s">
        <v>624</v>
      </c>
      <c r="C715" s="72"/>
      <c r="D715" s="155" t="s">
        <v>625</v>
      </c>
      <c r="E715" s="49">
        <f>E716</f>
        <v>0</v>
      </c>
      <c r="F715" s="49">
        <f>F716</f>
        <v>61.1</v>
      </c>
      <c r="G715" s="49">
        <f>G716</f>
        <v>35.4</v>
      </c>
      <c r="H715" s="43">
        <f t="shared" si="87"/>
        <v>57.93780687397708</v>
      </c>
    </row>
    <row r="716" spans="1:8" s="13" customFormat="1" ht="30" customHeight="1">
      <c r="A716" s="36"/>
      <c r="B716" s="72"/>
      <c r="C716" s="72" t="s">
        <v>6</v>
      </c>
      <c r="D716" s="81" t="s">
        <v>258</v>
      </c>
      <c r="E716" s="49">
        <v>0</v>
      </c>
      <c r="F716" s="43">
        <v>61.1</v>
      </c>
      <c r="G716" s="43">
        <v>35.4</v>
      </c>
      <c r="H716" s="43">
        <f t="shared" si="87"/>
        <v>57.93780687397708</v>
      </c>
    </row>
    <row r="717" spans="1:8" s="13" customFormat="1" ht="40.5" customHeight="1">
      <c r="A717" s="36"/>
      <c r="B717" s="119" t="s">
        <v>247</v>
      </c>
      <c r="C717" s="72"/>
      <c r="D717" s="139" t="s">
        <v>248</v>
      </c>
      <c r="E717" s="59">
        <f>E718</f>
        <v>0</v>
      </c>
      <c r="F717" s="59">
        <f>F718</f>
        <v>83.2</v>
      </c>
      <c r="G717" s="59">
        <f>G718</f>
        <v>63.6</v>
      </c>
      <c r="H717" s="31">
        <f>G717/F717*100</f>
        <v>76.4423076923077</v>
      </c>
    </row>
    <row r="718" spans="1:8" s="13" customFormat="1" ht="45" customHeight="1">
      <c r="A718" s="36"/>
      <c r="B718" s="68" t="s">
        <v>486</v>
      </c>
      <c r="C718" s="68"/>
      <c r="D718" s="67" t="s">
        <v>487</v>
      </c>
      <c r="E718" s="46">
        <f>E719+E721</f>
        <v>0</v>
      </c>
      <c r="F718" s="46">
        <f>F719+F721</f>
        <v>83.2</v>
      </c>
      <c r="G718" s="46">
        <f>G719+G721</f>
        <v>63.6</v>
      </c>
      <c r="H718" s="35">
        <f>G718/F718*100</f>
        <v>76.4423076923077</v>
      </c>
    </row>
    <row r="719" spans="1:8" s="13" customFormat="1" ht="52.5" customHeight="1">
      <c r="A719" s="36"/>
      <c r="B719" s="72" t="s">
        <v>635</v>
      </c>
      <c r="C719" s="75"/>
      <c r="D719" s="155" t="s">
        <v>329</v>
      </c>
      <c r="E719" s="49">
        <f>E720</f>
        <v>0</v>
      </c>
      <c r="F719" s="49">
        <f>F720</f>
        <v>29</v>
      </c>
      <c r="G719" s="49">
        <f>G720</f>
        <v>21.6</v>
      </c>
      <c r="H719" s="43">
        <f>G719/F719*100</f>
        <v>74.48275862068967</v>
      </c>
    </row>
    <row r="720" spans="1:8" s="13" customFormat="1" ht="30" customHeight="1">
      <c r="A720" s="36"/>
      <c r="B720" s="129"/>
      <c r="C720" s="72" t="s">
        <v>6</v>
      </c>
      <c r="D720" s="81" t="s">
        <v>258</v>
      </c>
      <c r="E720" s="49">
        <v>0</v>
      </c>
      <c r="F720" s="49">
        <v>29</v>
      </c>
      <c r="G720" s="49">
        <v>21.6</v>
      </c>
      <c r="H720" s="43">
        <f t="shared" si="87"/>
        <v>74.48275862068967</v>
      </c>
    </row>
    <row r="721" spans="1:8" s="13" customFormat="1" ht="54" customHeight="1">
      <c r="A721" s="36"/>
      <c r="B721" s="72" t="s">
        <v>636</v>
      </c>
      <c r="C721" s="72"/>
      <c r="D721" s="155" t="s">
        <v>331</v>
      </c>
      <c r="E721" s="49">
        <f>E722</f>
        <v>0</v>
      </c>
      <c r="F721" s="49">
        <f>F722</f>
        <v>54.2</v>
      </c>
      <c r="G721" s="49">
        <f>G722</f>
        <v>42</v>
      </c>
      <c r="H721" s="43">
        <f t="shared" si="87"/>
        <v>77.49077490774907</v>
      </c>
    </row>
    <row r="722" spans="1:8" s="13" customFormat="1" ht="30" customHeight="1">
      <c r="A722" s="36"/>
      <c r="B722" s="72"/>
      <c r="C722" s="72" t="s">
        <v>6</v>
      </c>
      <c r="D722" s="81" t="s">
        <v>258</v>
      </c>
      <c r="E722" s="49">
        <v>0</v>
      </c>
      <c r="F722" s="43">
        <v>54.2</v>
      </c>
      <c r="G722" s="43">
        <v>42</v>
      </c>
      <c r="H722" s="43">
        <f t="shared" si="87"/>
        <v>77.49077490774907</v>
      </c>
    </row>
    <row r="723" spans="1:8" s="13" customFormat="1" ht="40.5" customHeight="1">
      <c r="A723" s="36"/>
      <c r="B723" s="65" t="s">
        <v>272</v>
      </c>
      <c r="C723" s="72"/>
      <c r="D723" s="175" t="s">
        <v>273</v>
      </c>
      <c r="E723" s="59">
        <f>E724</f>
        <v>10000</v>
      </c>
      <c r="F723" s="59">
        <f aca="true" t="shared" si="91" ref="F723:G729">F724</f>
        <v>69256.8</v>
      </c>
      <c r="G723" s="59">
        <f t="shared" si="91"/>
        <v>37838.9</v>
      </c>
      <c r="H723" s="31">
        <f t="shared" si="87"/>
        <v>54.635645886035746</v>
      </c>
    </row>
    <row r="724" spans="1:8" s="13" customFormat="1" ht="27">
      <c r="A724" s="36"/>
      <c r="B724" s="68" t="s">
        <v>332</v>
      </c>
      <c r="C724" s="68"/>
      <c r="D724" s="176" t="s">
        <v>333</v>
      </c>
      <c r="E724" s="34">
        <f>E725+E727+E729</f>
        <v>10000</v>
      </c>
      <c r="F724" s="34">
        <f>F725+F727+F729</f>
        <v>69256.8</v>
      </c>
      <c r="G724" s="34">
        <f>G725+G727+G729</f>
        <v>37838.9</v>
      </c>
      <c r="H724" s="35">
        <f t="shared" si="87"/>
        <v>54.635645886035746</v>
      </c>
    </row>
    <row r="725" spans="1:8" s="13" customFormat="1" ht="27" customHeight="1">
      <c r="A725" s="36"/>
      <c r="B725" s="72" t="s">
        <v>334</v>
      </c>
      <c r="C725" s="72"/>
      <c r="D725" s="83" t="s">
        <v>335</v>
      </c>
      <c r="E725" s="42">
        <f>E726</f>
        <v>10000</v>
      </c>
      <c r="F725" s="42">
        <f t="shared" si="91"/>
        <v>11132.3</v>
      </c>
      <c r="G725" s="42">
        <f t="shared" si="91"/>
        <v>8278.2</v>
      </c>
      <c r="H725" s="43">
        <f t="shared" si="87"/>
        <v>74.3619916818627</v>
      </c>
    </row>
    <row r="726" spans="1:8" s="13" customFormat="1" ht="30" customHeight="1">
      <c r="A726" s="36"/>
      <c r="B726" s="65"/>
      <c r="C726" s="72" t="s">
        <v>6</v>
      </c>
      <c r="D726" s="83" t="s">
        <v>258</v>
      </c>
      <c r="E726" s="42">
        <v>10000</v>
      </c>
      <c r="F726" s="43">
        <v>11132.3</v>
      </c>
      <c r="G726" s="43">
        <v>8278.2</v>
      </c>
      <c r="H726" s="43">
        <f t="shared" si="87"/>
        <v>74.3619916818627</v>
      </c>
    </row>
    <row r="727" spans="1:8" s="13" customFormat="1" ht="57" customHeight="1">
      <c r="A727" s="36"/>
      <c r="B727" s="72" t="s">
        <v>379</v>
      </c>
      <c r="C727" s="72"/>
      <c r="D727" s="83" t="s">
        <v>563</v>
      </c>
      <c r="E727" s="42">
        <f>E728</f>
        <v>0</v>
      </c>
      <c r="F727" s="42">
        <f t="shared" si="91"/>
        <v>18804.6</v>
      </c>
      <c r="G727" s="42">
        <f t="shared" si="91"/>
        <v>8148.7</v>
      </c>
      <c r="H727" s="43">
        <f aca="true" t="shared" si="92" ref="H727:H741">G727/F727*100</f>
        <v>43.33354604724376</v>
      </c>
    </row>
    <row r="728" spans="1:8" s="13" customFormat="1" ht="30" customHeight="1">
      <c r="A728" s="36"/>
      <c r="B728" s="65"/>
      <c r="C728" s="72" t="s">
        <v>6</v>
      </c>
      <c r="D728" s="83" t="s">
        <v>258</v>
      </c>
      <c r="E728" s="42">
        <v>0</v>
      </c>
      <c r="F728" s="43">
        <v>18804.6</v>
      </c>
      <c r="G728" s="43">
        <v>8148.7</v>
      </c>
      <c r="H728" s="43">
        <f t="shared" si="92"/>
        <v>43.33354604724376</v>
      </c>
    </row>
    <row r="729" spans="1:8" s="13" customFormat="1" ht="108" customHeight="1">
      <c r="A729" s="36"/>
      <c r="B729" s="72" t="s">
        <v>380</v>
      </c>
      <c r="C729" s="72"/>
      <c r="D729" s="83" t="s">
        <v>381</v>
      </c>
      <c r="E729" s="42">
        <f>E730</f>
        <v>0</v>
      </c>
      <c r="F729" s="42">
        <f t="shared" si="91"/>
        <v>39319.9</v>
      </c>
      <c r="G729" s="42">
        <f t="shared" si="91"/>
        <v>21412</v>
      </c>
      <c r="H729" s="43">
        <f t="shared" si="92"/>
        <v>54.455886205203974</v>
      </c>
    </row>
    <row r="730" spans="1:8" s="13" customFormat="1" ht="30" customHeight="1">
      <c r="A730" s="36"/>
      <c r="B730" s="65"/>
      <c r="C730" s="72" t="s">
        <v>6</v>
      </c>
      <c r="D730" s="83" t="s">
        <v>258</v>
      </c>
      <c r="E730" s="42">
        <v>0</v>
      </c>
      <c r="F730" s="43">
        <v>39319.9</v>
      </c>
      <c r="G730" s="43">
        <v>21412</v>
      </c>
      <c r="H730" s="43">
        <f t="shared" si="92"/>
        <v>54.455886205203974</v>
      </c>
    </row>
    <row r="731" spans="1:8" s="24" customFormat="1" ht="57" customHeight="1">
      <c r="A731" s="14"/>
      <c r="B731" s="65" t="s">
        <v>490</v>
      </c>
      <c r="C731" s="91"/>
      <c r="D731" s="92" t="s">
        <v>491</v>
      </c>
      <c r="E731" s="30">
        <f>E732+E739</f>
        <v>2513.1</v>
      </c>
      <c r="F731" s="30">
        <f>F732+F739</f>
        <v>2842.9</v>
      </c>
      <c r="G731" s="30">
        <f>G732+G739</f>
        <v>2650.9</v>
      </c>
      <c r="H731" s="31">
        <f t="shared" si="92"/>
        <v>93.24633296985473</v>
      </c>
    </row>
    <row r="732" spans="1:8" s="16" customFormat="1" ht="13.5">
      <c r="A732" s="36"/>
      <c r="B732" s="68" t="s">
        <v>495</v>
      </c>
      <c r="C732" s="99"/>
      <c r="D732" s="100" t="s">
        <v>496</v>
      </c>
      <c r="E732" s="34">
        <f>E733+E735+E737</f>
        <v>2513.1</v>
      </c>
      <c r="F732" s="34">
        <f>F733+F735+F737</f>
        <v>2724.8</v>
      </c>
      <c r="G732" s="34">
        <f>G733+G735+G737</f>
        <v>2532.8</v>
      </c>
      <c r="H732" s="35">
        <f t="shared" si="92"/>
        <v>92.95361127422196</v>
      </c>
    </row>
    <row r="733" spans="1:8" s="13" customFormat="1" ht="27" customHeight="1">
      <c r="A733" s="14"/>
      <c r="B733" s="72" t="s">
        <v>535</v>
      </c>
      <c r="C733" s="72"/>
      <c r="D733" s="102" t="s">
        <v>536</v>
      </c>
      <c r="E733" s="42">
        <f>E734</f>
        <v>1513.1</v>
      </c>
      <c r="F733" s="42">
        <f aca="true" t="shared" si="93" ref="F733:G737">F734</f>
        <v>1422.8</v>
      </c>
      <c r="G733" s="42">
        <f t="shared" si="93"/>
        <v>1230.8</v>
      </c>
      <c r="H733" s="43">
        <f t="shared" si="92"/>
        <v>86.50548214787742</v>
      </c>
    </row>
    <row r="734" spans="1:8" s="13" customFormat="1" ht="30" customHeight="1">
      <c r="A734" s="39"/>
      <c r="B734" s="72"/>
      <c r="C734" s="78" t="s">
        <v>6</v>
      </c>
      <c r="D734" s="155" t="s">
        <v>7</v>
      </c>
      <c r="E734" s="49">
        <v>1513.1</v>
      </c>
      <c r="F734" s="43">
        <v>1422.8</v>
      </c>
      <c r="G734" s="43">
        <v>1230.8</v>
      </c>
      <c r="H734" s="43">
        <f t="shared" si="92"/>
        <v>86.50548214787742</v>
      </c>
    </row>
    <row r="735" spans="1:8" s="13" customFormat="1" ht="57" customHeight="1">
      <c r="A735" s="14"/>
      <c r="B735" s="72" t="s">
        <v>537</v>
      </c>
      <c r="C735" s="72"/>
      <c r="D735" s="102" t="s">
        <v>555</v>
      </c>
      <c r="E735" s="42">
        <f>E736</f>
        <v>1000</v>
      </c>
      <c r="F735" s="42">
        <f t="shared" si="93"/>
        <v>1000</v>
      </c>
      <c r="G735" s="42">
        <f t="shared" si="93"/>
        <v>1000</v>
      </c>
      <c r="H735" s="43">
        <f t="shared" si="92"/>
        <v>100</v>
      </c>
    </row>
    <row r="736" spans="1:8" s="13" customFormat="1" ht="30" customHeight="1">
      <c r="A736" s="39"/>
      <c r="B736" s="72"/>
      <c r="C736" s="78" t="s">
        <v>6</v>
      </c>
      <c r="D736" s="155" t="s">
        <v>7</v>
      </c>
      <c r="E736" s="49">
        <v>1000</v>
      </c>
      <c r="F736" s="43">
        <v>1000</v>
      </c>
      <c r="G736" s="43">
        <v>1000</v>
      </c>
      <c r="H736" s="43">
        <f t="shared" si="92"/>
        <v>100</v>
      </c>
    </row>
    <row r="737" spans="1:8" s="13" customFormat="1" ht="27" customHeight="1">
      <c r="A737" s="14"/>
      <c r="B737" s="72" t="s">
        <v>598</v>
      </c>
      <c r="C737" s="72"/>
      <c r="D737" s="102" t="s">
        <v>599</v>
      </c>
      <c r="E737" s="42">
        <f>E738</f>
        <v>0</v>
      </c>
      <c r="F737" s="42">
        <f t="shared" si="93"/>
        <v>302</v>
      </c>
      <c r="G737" s="42">
        <f t="shared" si="93"/>
        <v>302</v>
      </c>
      <c r="H737" s="43">
        <f>G737/F737*100</f>
        <v>100</v>
      </c>
    </row>
    <row r="738" spans="1:8" s="13" customFormat="1" ht="30" customHeight="1">
      <c r="A738" s="39"/>
      <c r="B738" s="72"/>
      <c r="C738" s="78" t="s">
        <v>6</v>
      </c>
      <c r="D738" s="155" t="s">
        <v>7</v>
      </c>
      <c r="E738" s="49">
        <v>0</v>
      </c>
      <c r="F738" s="43">
        <v>302</v>
      </c>
      <c r="G738" s="43">
        <v>302</v>
      </c>
      <c r="H738" s="43">
        <f>G738/F738*100</f>
        <v>100</v>
      </c>
    </row>
    <row r="739" spans="1:8" s="16" customFormat="1" ht="54">
      <c r="A739" s="36"/>
      <c r="B739" s="68" t="s">
        <v>492</v>
      </c>
      <c r="C739" s="99"/>
      <c r="D739" s="100" t="s">
        <v>493</v>
      </c>
      <c r="E739" s="34">
        <f aca="true" t="shared" si="94" ref="E739:G740">E740</f>
        <v>0</v>
      </c>
      <c r="F739" s="34">
        <f t="shared" si="94"/>
        <v>118.1</v>
      </c>
      <c r="G739" s="34">
        <f t="shared" si="94"/>
        <v>118.1</v>
      </c>
      <c r="H739" s="35">
        <f t="shared" si="92"/>
        <v>100</v>
      </c>
    </row>
    <row r="740" spans="1:8" s="13" customFormat="1" ht="40.5" customHeight="1">
      <c r="A740" s="14"/>
      <c r="B740" s="72" t="s">
        <v>538</v>
      </c>
      <c r="C740" s="72"/>
      <c r="D740" s="102" t="s">
        <v>539</v>
      </c>
      <c r="E740" s="42">
        <f t="shared" si="94"/>
        <v>0</v>
      </c>
      <c r="F740" s="42">
        <f t="shared" si="94"/>
        <v>118.1</v>
      </c>
      <c r="G740" s="42">
        <f t="shared" si="94"/>
        <v>118.1</v>
      </c>
      <c r="H740" s="43">
        <f t="shared" si="92"/>
        <v>100</v>
      </c>
    </row>
    <row r="741" spans="1:8" s="13" customFormat="1" ht="30" customHeight="1">
      <c r="A741" s="39"/>
      <c r="B741" s="72"/>
      <c r="C741" s="78" t="s">
        <v>6</v>
      </c>
      <c r="D741" s="155" t="s">
        <v>7</v>
      </c>
      <c r="E741" s="49">
        <v>0</v>
      </c>
      <c r="F741" s="43">
        <v>118.1</v>
      </c>
      <c r="G741" s="43">
        <v>118.1</v>
      </c>
      <c r="H741" s="43">
        <f t="shared" si="92"/>
        <v>100</v>
      </c>
    </row>
    <row r="742" spans="1:8" s="13" customFormat="1" ht="38.25">
      <c r="A742" s="36"/>
      <c r="B742" s="65" t="s">
        <v>448</v>
      </c>
      <c r="C742" s="91"/>
      <c r="D742" s="92" t="s">
        <v>449</v>
      </c>
      <c r="E742" s="59">
        <f aca="true" t="shared" si="95" ref="E742:G750">E743</f>
        <v>18055</v>
      </c>
      <c r="F742" s="59">
        <f t="shared" si="95"/>
        <v>3891196.8</v>
      </c>
      <c r="G742" s="59">
        <f t="shared" si="95"/>
        <v>741305.9</v>
      </c>
      <c r="H742" s="31">
        <f t="shared" si="87"/>
        <v>19.050845744938936</v>
      </c>
    </row>
    <row r="743" spans="1:8" s="16" customFormat="1" ht="40.5">
      <c r="A743" s="36"/>
      <c r="B743" s="68" t="s">
        <v>456</v>
      </c>
      <c r="C743" s="99"/>
      <c r="D743" s="100" t="s">
        <v>457</v>
      </c>
      <c r="E743" s="46">
        <f>E744+E746+E748+E752+E750+E755</f>
        <v>18055</v>
      </c>
      <c r="F743" s="46">
        <f>F744+F746+F748+F752+F750+F755</f>
        <v>3891196.8</v>
      </c>
      <c r="G743" s="46">
        <f>G744+G746+G748+G752+G750+G755</f>
        <v>741305.9</v>
      </c>
      <c r="H743" s="35">
        <f t="shared" si="87"/>
        <v>19.050845744938936</v>
      </c>
    </row>
    <row r="744" spans="1:8" s="13" customFormat="1" ht="54" customHeight="1">
      <c r="A744" s="36"/>
      <c r="B744" s="72" t="s">
        <v>478</v>
      </c>
      <c r="C744" s="72"/>
      <c r="D744" s="74" t="s">
        <v>374</v>
      </c>
      <c r="E744" s="42">
        <f t="shared" si="95"/>
        <v>10682.3</v>
      </c>
      <c r="F744" s="42">
        <f t="shared" si="95"/>
        <v>237419.9</v>
      </c>
      <c r="G744" s="42">
        <f t="shared" si="95"/>
        <v>99764.3</v>
      </c>
      <c r="H744" s="43">
        <f aca="true" t="shared" si="96" ref="H744:H754">G744/F744*100</f>
        <v>42.02019291558964</v>
      </c>
    </row>
    <row r="745" spans="1:8" s="13" customFormat="1" ht="30" customHeight="1">
      <c r="A745" s="36"/>
      <c r="B745" s="72"/>
      <c r="C745" s="78" t="s">
        <v>6</v>
      </c>
      <c r="D745" s="155" t="s">
        <v>7</v>
      </c>
      <c r="E745" s="49">
        <v>10682.3</v>
      </c>
      <c r="F745" s="49">
        <v>237419.9</v>
      </c>
      <c r="G745" s="49">
        <v>99764.3</v>
      </c>
      <c r="H745" s="43">
        <f t="shared" si="96"/>
        <v>42.02019291558964</v>
      </c>
    </row>
    <row r="746" spans="1:8" s="13" customFormat="1" ht="105" customHeight="1">
      <c r="A746" s="36"/>
      <c r="B746" s="72" t="s">
        <v>568</v>
      </c>
      <c r="C746" s="72"/>
      <c r="D746" s="74" t="s">
        <v>709</v>
      </c>
      <c r="E746" s="42">
        <f t="shared" si="95"/>
        <v>1211.7</v>
      </c>
      <c r="F746" s="42">
        <f t="shared" si="95"/>
        <v>1219</v>
      </c>
      <c r="G746" s="42">
        <f>G747</f>
        <v>1219</v>
      </c>
      <c r="H746" s="43">
        <f t="shared" si="96"/>
        <v>100</v>
      </c>
    </row>
    <row r="747" spans="1:8" s="13" customFormat="1" ht="30" customHeight="1">
      <c r="A747" s="36"/>
      <c r="B747" s="72"/>
      <c r="C747" s="78" t="s">
        <v>6</v>
      </c>
      <c r="D747" s="155" t="s">
        <v>7</v>
      </c>
      <c r="E747" s="49">
        <v>1211.7</v>
      </c>
      <c r="F747" s="49">
        <v>1219</v>
      </c>
      <c r="G747" s="49">
        <v>1219</v>
      </c>
      <c r="H747" s="43">
        <f t="shared" si="96"/>
        <v>100</v>
      </c>
    </row>
    <row r="748" spans="1:8" s="13" customFormat="1" ht="100.5" customHeight="1">
      <c r="A748" s="36"/>
      <c r="B748" s="72" t="s">
        <v>569</v>
      </c>
      <c r="C748" s="72"/>
      <c r="D748" s="74" t="s">
        <v>571</v>
      </c>
      <c r="E748" s="42">
        <f t="shared" si="95"/>
        <v>4847</v>
      </c>
      <c r="F748" s="42">
        <f t="shared" si="95"/>
        <v>1223.9</v>
      </c>
      <c r="G748" s="42">
        <f t="shared" si="95"/>
        <v>1223.9</v>
      </c>
      <c r="H748" s="43">
        <f t="shared" si="96"/>
        <v>100</v>
      </c>
    </row>
    <row r="749" spans="1:8" s="13" customFormat="1" ht="30" customHeight="1">
      <c r="A749" s="36"/>
      <c r="B749" s="72"/>
      <c r="C749" s="78" t="s">
        <v>6</v>
      </c>
      <c r="D749" s="155" t="s">
        <v>7</v>
      </c>
      <c r="E749" s="49">
        <v>4847</v>
      </c>
      <c r="F749" s="49">
        <v>1223.9</v>
      </c>
      <c r="G749" s="49">
        <v>1223.9</v>
      </c>
      <c r="H749" s="43">
        <f t="shared" si="96"/>
        <v>100</v>
      </c>
    </row>
    <row r="750" spans="1:8" s="13" customFormat="1" ht="111.75" customHeight="1">
      <c r="A750" s="36"/>
      <c r="B750" s="72" t="s">
        <v>634</v>
      </c>
      <c r="C750" s="72"/>
      <c r="D750" s="74" t="s">
        <v>710</v>
      </c>
      <c r="E750" s="42">
        <f t="shared" si="95"/>
        <v>0</v>
      </c>
      <c r="F750" s="42">
        <f t="shared" si="95"/>
        <v>1250000</v>
      </c>
      <c r="G750" s="42">
        <f t="shared" si="95"/>
        <v>391978</v>
      </c>
      <c r="H750" s="43">
        <f t="shared" si="96"/>
        <v>31.35824</v>
      </c>
    </row>
    <row r="751" spans="1:8" s="13" customFormat="1" ht="30" customHeight="1">
      <c r="A751" s="36"/>
      <c r="B751" s="72"/>
      <c r="C751" s="78" t="s">
        <v>6</v>
      </c>
      <c r="D751" s="155" t="s">
        <v>7</v>
      </c>
      <c r="E751" s="49">
        <v>0</v>
      </c>
      <c r="F751" s="49">
        <v>1250000</v>
      </c>
      <c r="G751" s="49">
        <v>391978</v>
      </c>
      <c r="H751" s="43">
        <f t="shared" si="96"/>
        <v>31.35824</v>
      </c>
    </row>
    <row r="752" spans="1:8" s="13" customFormat="1" ht="75" customHeight="1">
      <c r="A752" s="36"/>
      <c r="B752" s="72" t="s">
        <v>570</v>
      </c>
      <c r="C752" s="72"/>
      <c r="D752" s="74" t="s">
        <v>572</v>
      </c>
      <c r="E752" s="42">
        <f>E754+E753</f>
        <v>1314</v>
      </c>
      <c r="F752" s="42">
        <f>F754+F753</f>
        <v>1334</v>
      </c>
      <c r="G752" s="42">
        <f>G754+G753</f>
        <v>1334</v>
      </c>
      <c r="H752" s="43">
        <f t="shared" si="96"/>
        <v>100</v>
      </c>
    </row>
    <row r="753" spans="1:8" s="13" customFormat="1" ht="30" customHeight="1">
      <c r="A753" s="36"/>
      <c r="B753" s="72"/>
      <c r="C753" s="72" t="s">
        <v>3</v>
      </c>
      <c r="D753" s="74" t="s">
        <v>126</v>
      </c>
      <c r="E753" s="42">
        <v>0</v>
      </c>
      <c r="F753" s="42">
        <v>13.2</v>
      </c>
      <c r="G753" s="42">
        <v>13.2</v>
      </c>
      <c r="H753" s="43">
        <f t="shared" si="96"/>
        <v>100</v>
      </c>
    </row>
    <row r="754" spans="1:8" s="13" customFormat="1" ht="30" customHeight="1">
      <c r="A754" s="36"/>
      <c r="B754" s="72"/>
      <c r="C754" s="78" t="s">
        <v>6</v>
      </c>
      <c r="D754" s="155" t="s">
        <v>7</v>
      </c>
      <c r="E754" s="49">
        <v>1314</v>
      </c>
      <c r="F754" s="49">
        <v>1320.8</v>
      </c>
      <c r="G754" s="49">
        <v>1320.8</v>
      </c>
      <c r="H754" s="43">
        <f t="shared" si="96"/>
        <v>100</v>
      </c>
    </row>
    <row r="755" spans="1:8" s="13" customFormat="1" ht="42.75" customHeight="1">
      <c r="A755" s="36"/>
      <c r="B755" s="72" t="s">
        <v>676</v>
      </c>
      <c r="C755" s="72"/>
      <c r="D755" s="74" t="s">
        <v>677</v>
      </c>
      <c r="E755" s="42">
        <f>E756</f>
        <v>0</v>
      </c>
      <c r="F755" s="42">
        <f>F756</f>
        <v>2400000</v>
      </c>
      <c r="G755" s="42">
        <f>G756</f>
        <v>245786.7</v>
      </c>
      <c r="H755" s="43">
        <f>G755/F755*100</f>
        <v>10.2411125</v>
      </c>
    </row>
    <row r="756" spans="1:8" s="13" customFormat="1" ht="30" customHeight="1">
      <c r="A756" s="36"/>
      <c r="B756" s="72"/>
      <c r="C756" s="78" t="s">
        <v>6</v>
      </c>
      <c r="D756" s="155" t="s">
        <v>7</v>
      </c>
      <c r="E756" s="49">
        <v>0</v>
      </c>
      <c r="F756" s="49">
        <v>2400000</v>
      </c>
      <c r="G756" s="49">
        <v>245786.7</v>
      </c>
      <c r="H756" s="43">
        <f>G756/F756*100</f>
        <v>10.2411125</v>
      </c>
    </row>
    <row r="757" spans="1:8" s="13" customFormat="1" ht="13.5">
      <c r="A757" s="36" t="s">
        <v>107</v>
      </c>
      <c r="B757" s="68"/>
      <c r="C757" s="68"/>
      <c r="D757" s="177" t="s">
        <v>108</v>
      </c>
      <c r="E757" s="46">
        <f>E758</f>
        <v>36774.4</v>
      </c>
      <c r="F757" s="46">
        <f>F758</f>
        <v>43391.2</v>
      </c>
      <c r="G757" s="46">
        <f>G758</f>
        <v>38825.1</v>
      </c>
      <c r="H757" s="35">
        <f aca="true" t="shared" si="97" ref="H757:H800">G757/F757*100</f>
        <v>89.47689854163978</v>
      </c>
    </row>
    <row r="758" spans="1:8" s="13" customFormat="1" ht="40.5" customHeight="1">
      <c r="A758" s="36"/>
      <c r="B758" s="65" t="s">
        <v>202</v>
      </c>
      <c r="C758" s="65"/>
      <c r="D758" s="145" t="s">
        <v>203</v>
      </c>
      <c r="E758" s="59">
        <f>E759</f>
        <v>36774.4</v>
      </c>
      <c r="F758" s="59">
        <f aca="true" t="shared" si="98" ref="F758:G760">F759</f>
        <v>43391.2</v>
      </c>
      <c r="G758" s="59">
        <f t="shared" si="98"/>
        <v>38825.1</v>
      </c>
      <c r="H758" s="31">
        <f t="shared" si="97"/>
        <v>89.47689854163978</v>
      </c>
    </row>
    <row r="759" spans="1:8" s="13" customFormat="1" ht="27">
      <c r="A759" s="36"/>
      <c r="B759" s="88" t="s">
        <v>204</v>
      </c>
      <c r="C759" s="66"/>
      <c r="D759" s="67" t="s">
        <v>205</v>
      </c>
      <c r="E759" s="34">
        <f>E760</f>
        <v>36774.4</v>
      </c>
      <c r="F759" s="34">
        <f t="shared" si="98"/>
        <v>43391.2</v>
      </c>
      <c r="G759" s="34">
        <f t="shared" si="98"/>
        <v>38825.1</v>
      </c>
      <c r="H759" s="35">
        <f t="shared" si="97"/>
        <v>89.47689854163978</v>
      </c>
    </row>
    <row r="760" spans="1:8" s="13" customFormat="1" ht="82.5" customHeight="1">
      <c r="A760" s="36"/>
      <c r="B760" s="72" t="s">
        <v>290</v>
      </c>
      <c r="C760" s="72"/>
      <c r="D760" s="151" t="s">
        <v>433</v>
      </c>
      <c r="E760" s="49">
        <f>E761</f>
        <v>36774.4</v>
      </c>
      <c r="F760" s="49">
        <f t="shared" si="98"/>
        <v>43391.2</v>
      </c>
      <c r="G760" s="49">
        <f t="shared" si="98"/>
        <v>38825.1</v>
      </c>
      <c r="H760" s="43">
        <f t="shared" si="97"/>
        <v>89.47689854163978</v>
      </c>
    </row>
    <row r="761" spans="1:8" s="13" customFormat="1" ht="30" customHeight="1">
      <c r="A761" s="36"/>
      <c r="B761" s="78"/>
      <c r="C761" s="78" t="s">
        <v>6</v>
      </c>
      <c r="D761" s="155" t="s">
        <v>7</v>
      </c>
      <c r="E761" s="42">
        <v>36774.4</v>
      </c>
      <c r="F761" s="43">
        <v>43391.2</v>
      </c>
      <c r="G761" s="43">
        <v>38825.1</v>
      </c>
      <c r="H761" s="43">
        <f t="shared" si="97"/>
        <v>89.47689854163978</v>
      </c>
    </row>
    <row r="762" spans="1:8" s="13" customFormat="1" ht="27">
      <c r="A762" s="36" t="s">
        <v>103</v>
      </c>
      <c r="B762" s="65"/>
      <c r="C762" s="68"/>
      <c r="D762" s="170" t="s">
        <v>104</v>
      </c>
      <c r="E762" s="46">
        <f>E763</f>
        <v>4112.1</v>
      </c>
      <c r="F762" s="46">
        <f aca="true" t="shared" si="99" ref="F762:G764">F763</f>
        <v>4112.1</v>
      </c>
      <c r="G762" s="46">
        <f t="shared" si="99"/>
        <v>3995.9</v>
      </c>
      <c r="H762" s="35">
        <f t="shared" si="97"/>
        <v>97.17419323460031</v>
      </c>
    </row>
    <row r="763" spans="1:8" s="24" customFormat="1" ht="57" customHeight="1">
      <c r="A763" s="14"/>
      <c r="B763" s="65" t="s">
        <v>490</v>
      </c>
      <c r="C763" s="65"/>
      <c r="D763" s="139" t="s">
        <v>491</v>
      </c>
      <c r="E763" s="59">
        <f>E764</f>
        <v>4112.1</v>
      </c>
      <c r="F763" s="59">
        <f t="shared" si="99"/>
        <v>4112.1</v>
      </c>
      <c r="G763" s="59">
        <f t="shared" si="99"/>
        <v>3995.9</v>
      </c>
      <c r="H763" s="31">
        <f t="shared" si="97"/>
        <v>97.17419323460031</v>
      </c>
    </row>
    <row r="764" spans="1:8" s="16" customFormat="1" ht="54">
      <c r="A764" s="36"/>
      <c r="B764" s="68" t="s">
        <v>492</v>
      </c>
      <c r="C764" s="96"/>
      <c r="D764" s="97" t="s">
        <v>493</v>
      </c>
      <c r="E764" s="46">
        <f>E765</f>
        <v>4112.1</v>
      </c>
      <c r="F764" s="46">
        <f t="shared" si="99"/>
        <v>4112.1</v>
      </c>
      <c r="G764" s="46">
        <f t="shared" si="99"/>
        <v>3995.9</v>
      </c>
      <c r="H764" s="35">
        <f t="shared" si="97"/>
        <v>97.17419323460031</v>
      </c>
    </row>
    <row r="765" spans="1:8" s="13" customFormat="1" ht="40.5" customHeight="1">
      <c r="A765" s="36"/>
      <c r="B765" s="72" t="s">
        <v>540</v>
      </c>
      <c r="C765" s="98"/>
      <c r="D765" s="83" t="s">
        <v>1</v>
      </c>
      <c r="E765" s="42">
        <f>E766+E767</f>
        <v>4112.1</v>
      </c>
      <c r="F765" s="42">
        <f>F766+F767</f>
        <v>4112.1</v>
      </c>
      <c r="G765" s="42">
        <f>G766+G767</f>
        <v>3995.9</v>
      </c>
      <c r="H765" s="43">
        <f t="shared" si="97"/>
        <v>97.17419323460031</v>
      </c>
    </row>
    <row r="766" spans="1:8" s="13" customFormat="1" ht="81" customHeight="1">
      <c r="A766" s="36"/>
      <c r="B766" s="72"/>
      <c r="C766" s="75" t="s">
        <v>2</v>
      </c>
      <c r="D766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766" s="42">
        <v>3579.6</v>
      </c>
      <c r="F766" s="42">
        <v>3925.4</v>
      </c>
      <c r="G766" s="42">
        <v>3892.5</v>
      </c>
      <c r="H766" s="43">
        <f t="shared" si="97"/>
        <v>99.16186885412951</v>
      </c>
    </row>
    <row r="767" spans="1:8" s="13" customFormat="1" ht="30" customHeight="1">
      <c r="A767" s="36"/>
      <c r="B767" s="72"/>
      <c r="C767" s="75" t="s">
        <v>3</v>
      </c>
      <c r="D767" s="74" t="s">
        <v>126</v>
      </c>
      <c r="E767" s="42">
        <v>532.5</v>
      </c>
      <c r="F767" s="43">
        <v>186.7</v>
      </c>
      <c r="G767" s="43">
        <v>103.4</v>
      </c>
      <c r="H767" s="43">
        <f t="shared" si="97"/>
        <v>55.382967327263</v>
      </c>
    </row>
    <row r="768" spans="1:8" s="13" customFormat="1" ht="13.5" customHeight="1">
      <c r="A768" s="14" t="s">
        <v>52</v>
      </c>
      <c r="B768" s="14"/>
      <c r="C768" s="14"/>
      <c r="D768" s="172" t="s">
        <v>39</v>
      </c>
      <c r="E768" s="59">
        <f>E769+E795</f>
        <v>80004.90000000001</v>
      </c>
      <c r="F768" s="59">
        <f>F769+F795</f>
        <v>70239.3</v>
      </c>
      <c r="G768" s="59">
        <f>G769+G795</f>
        <v>64900</v>
      </c>
      <c r="H768" s="31">
        <f t="shared" si="97"/>
        <v>92.39841513226925</v>
      </c>
    </row>
    <row r="769" spans="1:8" s="16" customFormat="1" ht="13.5">
      <c r="A769" s="68" t="s">
        <v>336</v>
      </c>
      <c r="B769" s="72"/>
      <c r="C769" s="152"/>
      <c r="D769" s="178" t="s">
        <v>337</v>
      </c>
      <c r="E769" s="46">
        <f aca="true" t="shared" si="100" ref="E769:G770">E770</f>
        <v>74957.3</v>
      </c>
      <c r="F769" s="46">
        <f t="shared" si="100"/>
        <v>65218.8</v>
      </c>
      <c r="G769" s="46">
        <f t="shared" si="100"/>
        <v>59887.6</v>
      </c>
      <c r="H769" s="35">
        <f t="shared" si="97"/>
        <v>91.82566989886351</v>
      </c>
    </row>
    <row r="770" spans="1:8" s="17" customFormat="1" ht="40.5" customHeight="1">
      <c r="A770" s="179"/>
      <c r="B770" s="65" t="s">
        <v>247</v>
      </c>
      <c r="C770" s="72"/>
      <c r="D770" s="139" t="s">
        <v>248</v>
      </c>
      <c r="E770" s="59">
        <f t="shared" si="100"/>
        <v>74957.3</v>
      </c>
      <c r="F770" s="59">
        <f t="shared" si="100"/>
        <v>65218.8</v>
      </c>
      <c r="G770" s="59">
        <f t="shared" si="100"/>
        <v>59887.6</v>
      </c>
      <c r="H770" s="31">
        <f aca="true" t="shared" si="101" ref="H770:H775">G770/F770*100</f>
        <v>91.82566989886351</v>
      </c>
    </row>
    <row r="771" spans="1:8" s="15" customFormat="1" ht="27">
      <c r="A771" s="179"/>
      <c r="B771" s="68" t="s">
        <v>338</v>
      </c>
      <c r="C771" s="68"/>
      <c r="D771" s="150" t="s">
        <v>339</v>
      </c>
      <c r="E771" s="46">
        <f>E774+E777+E780+E782+E784+E772</f>
        <v>74957.3</v>
      </c>
      <c r="F771" s="46">
        <f>F774+F777+F780+F782+F784+F772</f>
        <v>65218.8</v>
      </c>
      <c r="G771" s="46">
        <f>G774+G777+G780+G782+G784+G772</f>
        <v>59887.6</v>
      </c>
      <c r="H771" s="35">
        <f t="shared" si="101"/>
        <v>91.82566989886351</v>
      </c>
    </row>
    <row r="772" spans="1:8" s="15" customFormat="1" ht="27" customHeight="1">
      <c r="A772" s="179"/>
      <c r="B772" s="78" t="s">
        <v>483</v>
      </c>
      <c r="C772" s="72"/>
      <c r="D772" s="151" t="s">
        <v>484</v>
      </c>
      <c r="E772" s="49">
        <f>E773</f>
        <v>163.8</v>
      </c>
      <c r="F772" s="49">
        <f>F773</f>
        <v>142.5</v>
      </c>
      <c r="G772" s="49">
        <f>G773</f>
        <v>142.5</v>
      </c>
      <c r="H772" s="43">
        <f t="shared" si="101"/>
        <v>100</v>
      </c>
    </row>
    <row r="773" spans="1:8" s="15" customFormat="1" ht="30" customHeight="1">
      <c r="A773" s="179"/>
      <c r="B773" s="78"/>
      <c r="C773" s="72" t="s">
        <v>3</v>
      </c>
      <c r="D773" s="151" t="s">
        <v>126</v>
      </c>
      <c r="E773" s="49">
        <v>163.8</v>
      </c>
      <c r="F773" s="49">
        <v>142.5</v>
      </c>
      <c r="G773" s="49">
        <v>142.5</v>
      </c>
      <c r="H773" s="43">
        <f t="shared" si="101"/>
        <v>100</v>
      </c>
    </row>
    <row r="774" spans="1:8" s="15" customFormat="1" ht="54" customHeight="1">
      <c r="A774" s="179"/>
      <c r="B774" s="72" t="s">
        <v>340</v>
      </c>
      <c r="C774" s="72"/>
      <c r="D774" s="81" t="s">
        <v>341</v>
      </c>
      <c r="E774" s="49">
        <f aca="true" t="shared" si="102" ref="E774:G775">E775</f>
        <v>8353.5</v>
      </c>
      <c r="F774" s="49">
        <f t="shared" si="102"/>
        <v>7980.1</v>
      </c>
      <c r="G774" s="49">
        <f t="shared" si="102"/>
        <v>7896.5</v>
      </c>
      <c r="H774" s="43">
        <f t="shared" si="101"/>
        <v>98.95239408027467</v>
      </c>
    </row>
    <row r="775" spans="1:8" s="15" customFormat="1" ht="54" customHeight="1">
      <c r="A775" s="179"/>
      <c r="B775" s="78" t="s">
        <v>342</v>
      </c>
      <c r="C775" s="180"/>
      <c r="D775" s="81" t="s">
        <v>485</v>
      </c>
      <c r="E775" s="49">
        <f t="shared" si="102"/>
        <v>8353.5</v>
      </c>
      <c r="F775" s="49">
        <f t="shared" si="102"/>
        <v>7980.1</v>
      </c>
      <c r="G775" s="49">
        <f t="shared" si="102"/>
        <v>7896.5</v>
      </c>
      <c r="H775" s="43">
        <f t="shared" si="101"/>
        <v>98.95239408027467</v>
      </c>
    </row>
    <row r="776" spans="1:8" s="17" customFormat="1" ht="42" customHeight="1">
      <c r="A776" s="179"/>
      <c r="B776" s="78"/>
      <c r="C776" s="72" t="s">
        <v>8</v>
      </c>
      <c r="D776" s="81" t="s">
        <v>9</v>
      </c>
      <c r="E776" s="49">
        <v>8353.5</v>
      </c>
      <c r="F776" s="49">
        <v>7980.1</v>
      </c>
      <c r="G776" s="49">
        <v>7896.5</v>
      </c>
      <c r="H776" s="43">
        <f t="shared" si="97"/>
        <v>98.95239408027467</v>
      </c>
    </row>
    <row r="777" spans="1:8" s="15" customFormat="1" ht="54" customHeight="1">
      <c r="A777" s="179"/>
      <c r="B777" s="78" t="s">
        <v>343</v>
      </c>
      <c r="C777" s="72"/>
      <c r="D777" s="151" t="s">
        <v>344</v>
      </c>
      <c r="E777" s="49">
        <f>E779+E778</f>
        <v>3430</v>
      </c>
      <c r="F777" s="49">
        <f>F779+F778</f>
        <v>3339.9</v>
      </c>
      <c r="G777" s="49">
        <f>G779+G778</f>
        <v>3291.6</v>
      </c>
      <c r="H777" s="43">
        <f t="shared" si="97"/>
        <v>98.55384891763225</v>
      </c>
    </row>
    <row r="778" spans="1:8" s="15" customFormat="1" ht="30" customHeight="1">
      <c r="A778" s="179"/>
      <c r="B778" s="78"/>
      <c r="C778" s="72" t="s">
        <v>3</v>
      </c>
      <c r="D778" s="151" t="s">
        <v>126</v>
      </c>
      <c r="E778" s="49">
        <v>2048</v>
      </c>
      <c r="F778" s="49">
        <v>1957.9</v>
      </c>
      <c r="G778" s="49">
        <v>1929</v>
      </c>
      <c r="H778" s="43">
        <f t="shared" si="97"/>
        <v>98.5239286991164</v>
      </c>
    </row>
    <row r="779" spans="1:8" s="15" customFormat="1" ht="42" customHeight="1">
      <c r="A779" s="179"/>
      <c r="B779" s="78"/>
      <c r="C779" s="72" t="s">
        <v>8</v>
      </c>
      <c r="D779" s="81" t="s">
        <v>9</v>
      </c>
      <c r="E779" s="49">
        <v>1382</v>
      </c>
      <c r="F779" s="43">
        <v>1382</v>
      </c>
      <c r="G779" s="43">
        <v>1362.6</v>
      </c>
      <c r="H779" s="43">
        <f t="shared" si="97"/>
        <v>98.59623733719248</v>
      </c>
    </row>
    <row r="780" spans="1:8" s="15" customFormat="1" ht="27" customHeight="1">
      <c r="A780" s="179"/>
      <c r="B780" s="78" t="s">
        <v>345</v>
      </c>
      <c r="C780" s="72"/>
      <c r="D780" s="151" t="s">
        <v>346</v>
      </c>
      <c r="E780" s="49">
        <f>E781</f>
        <v>705</v>
      </c>
      <c r="F780" s="49">
        <f>F781</f>
        <v>703</v>
      </c>
      <c r="G780" s="49">
        <f>G781</f>
        <v>703</v>
      </c>
      <c r="H780" s="43">
        <f t="shared" si="97"/>
        <v>100</v>
      </c>
    </row>
    <row r="781" spans="1:8" s="15" customFormat="1" ht="30" customHeight="1">
      <c r="A781" s="179"/>
      <c r="B781" s="78"/>
      <c r="C781" s="72" t="s">
        <v>3</v>
      </c>
      <c r="D781" s="151" t="s">
        <v>126</v>
      </c>
      <c r="E781" s="49">
        <v>705</v>
      </c>
      <c r="F781" s="49">
        <v>703</v>
      </c>
      <c r="G781" s="49">
        <v>703</v>
      </c>
      <c r="H781" s="43">
        <f t="shared" si="97"/>
        <v>100</v>
      </c>
    </row>
    <row r="782" spans="1:8" s="15" customFormat="1" ht="40.5" customHeight="1">
      <c r="A782" s="179"/>
      <c r="B782" s="78" t="s">
        <v>347</v>
      </c>
      <c r="C782" s="72"/>
      <c r="D782" s="149" t="s">
        <v>242</v>
      </c>
      <c r="E782" s="49">
        <f>E783</f>
        <v>1505</v>
      </c>
      <c r="F782" s="49">
        <f>F783</f>
        <v>2939.9</v>
      </c>
      <c r="G782" s="49">
        <f>G783</f>
        <v>2727.4</v>
      </c>
      <c r="H782" s="43">
        <f t="shared" si="97"/>
        <v>92.77186298853702</v>
      </c>
    </row>
    <row r="783" spans="1:8" s="15" customFormat="1" ht="42" customHeight="1">
      <c r="A783" s="179"/>
      <c r="B783" s="78"/>
      <c r="C783" s="72" t="s">
        <v>8</v>
      </c>
      <c r="D783" s="81" t="s">
        <v>9</v>
      </c>
      <c r="E783" s="49">
        <v>1505</v>
      </c>
      <c r="F783" s="49">
        <v>2939.9</v>
      </c>
      <c r="G783" s="49">
        <v>2727.4</v>
      </c>
      <c r="H783" s="43">
        <f t="shared" si="97"/>
        <v>92.77186298853702</v>
      </c>
    </row>
    <row r="784" spans="1:8" s="15" customFormat="1" ht="40.5" customHeight="1">
      <c r="A784" s="179"/>
      <c r="B784" s="72" t="s">
        <v>348</v>
      </c>
      <c r="C784" s="72"/>
      <c r="D784" s="81" t="s">
        <v>480</v>
      </c>
      <c r="E784" s="49">
        <f>E785+E787+E789+E793+E791</f>
        <v>60800</v>
      </c>
      <c r="F784" s="49">
        <f>F785+F787+F789+F793+F791</f>
        <v>50113.4</v>
      </c>
      <c r="G784" s="49">
        <f>G785+G787+G789+G793+G791</f>
        <v>45126.6</v>
      </c>
      <c r="H784" s="43">
        <f t="shared" si="97"/>
        <v>90.04896893844759</v>
      </c>
    </row>
    <row r="785" spans="1:8" s="15" customFormat="1" ht="27" customHeight="1">
      <c r="A785" s="179"/>
      <c r="B785" s="72" t="s">
        <v>349</v>
      </c>
      <c r="C785" s="72"/>
      <c r="D785" s="169" t="s">
        <v>350</v>
      </c>
      <c r="E785" s="49">
        <f aca="true" t="shared" si="103" ref="E785:G793">E786</f>
        <v>5800</v>
      </c>
      <c r="F785" s="49">
        <f t="shared" si="103"/>
        <v>47458.9</v>
      </c>
      <c r="G785" s="49">
        <f t="shared" si="103"/>
        <v>44929.6</v>
      </c>
      <c r="H785" s="43">
        <f t="shared" si="97"/>
        <v>94.67054651498455</v>
      </c>
    </row>
    <row r="786" spans="1:8" s="15" customFormat="1" ht="42.75" customHeight="1">
      <c r="A786" s="179"/>
      <c r="B786" s="72"/>
      <c r="C786" s="72" t="s">
        <v>10</v>
      </c>
      <c r="D786" s="82" t="s">
        <v>663</v>
      </c>
      <c r="E786" s="49">
        <v>5800</v>
      </c>
      <c r="F786" s="43">
        <v>47458.9</v>
      </c>
      <c r="G786" s="43">
        <v>44929.6</v>
      </c>
      <c r="H786" s="43">
        <f t="shared" si="97"/>
        <v>94.67054651498455</v>
      </c>
    </row>
    <row r="787" spans="1:8" s="15" customFormat="1" ht="40.5" customHeight="1">
      <c r="A787" s="179"/>
      <c r="B787" s="72" t="s">
        <v>600</v>
      </c>
      <c r="C787" s="72"/>
      <c r="D787" s="169" t="s">
        <v>601</v>
      </c>
      <c r="E787" s="49">
        <f t="shared" si="103"/>
        <v>50000</v>
      </c>
      <c r="F787" s="49">
        <f t="shared" si="103"/>
        <v>2637</v>
      </c>
      <c r="G787" s="49">
        <f t="shared" si="103"/>
        <v>179.5</v>
      </c>
      <c r="H787" s="43">
        <f>G787/F787*100</f>
        <v>6.806977626090253</v>
      </c>
    </row>
    <row r="788" spans="1:8" s="15" customFormat="1" ht="42.75" customHeight="1">
      <c r="A788" s="179"/>
      <c r="B788" s="72"/>
      <c r="C788" s="72" t="s">
        <v>10</v>
      </c>
      <c r="D788" s="82" t="s">
        <v>663</v>
      </c>
      <c r="E788" s="49">
        <v>50000</v>
      </c>
      <c r="F788" s="43">
        <v>2637</v>
      </c>
      <c r="G788" s="43">
        <v>179.5</v>
      </c>
      <c r="H788" s="43">
        <f>G788/F788*100</f>
        <v>6.806977626090253</v>
      </c>
    </row>
    <row r="789" spans="1:8" s="15" customFormat="1" ht="27" customHeight="1">
      <c r="A789" s="179"/>
      <c r="B789" s="72" t="s">
        <v>602</v>
      </c>
      <c r="C789" s="72"/>
      <c r="D789" s="169" t="s">
        <v>603</v>
      </c>
      <c r="E789" s="49">
        <f t="shared" si="103"/>
        <v>5000</v>
      </c>
      <c r="F789" s="49">
        <f t="shared" si="103"/>
        <v>0</v>
      </c>
      <c r="G789" s="49">
        <f t="shared" si="103"/>
        <v>0</v>
      </c>
      <c r="H789" s="43"/>
    </row>
    <row r="790" spans="1:8" s="15" customFormat="1" ht="42.75" customHeight="1">
      <c r="A790" s="179"/>
      <c r="B790" s="72"/>
      <c r="C790" s="72" t="s">
        <v>10</v>
      </c>
      <c r="D790" s="82" t="s">
        <v>663</v>
      </c>
      <c r="E790" s="49">
        <v>5000</v>
      </c>
      <c r="F790" s="43">
        <v>0</v>
      </c>
      <c r="G790" s="43">
        <v>0</v>
      </c>
      <c r="H790" s="43"/>
    </row>
    <row r="791" spans="1:8" s="15" customFormat="1" ht="42" customHeight="1">
      <c r="A791" s="179"/>
      <c r="B791" s="72" t="s">
        <v>657</v>
      </c>
      <c r="C791" s="72"/>
      <c r="D791" s="169" t="s">
        <v>658</v>
      </c>
      <c r="E791" s="49">
        <f t="shared" si="103"/>
        <v>0</v>
      </c>
      <c r="F791" s="49">
        <f t="shared" si="103"/>
        <v>8.4</v>
      </c>
      <c r="G791" s="49">
        <f t="shared" si="103"/>
        <v>8.4</v>
      </c>
      <c r="H791" s="43">
        <f>G791/F791*100</f>
        <v>100</v>
      </c>
    </row>
    <row r="792" spans="1:8" s="15" customFormat="1" ht="42.75" customHeight="1">
      <c r="A792" s="179"/>
      <c r="B792" s="72"/>
      <c r="C792" s="72" t="s">
        <v>10</v>
      </c>
      <c r="D792" s="82" t="s">
        <v>663</v>
      </c>
      <c r="E792" s="49">
        <v>0</v>
      </c>
      <c r="F792" s="43">
        <v>8.4</v>
      </c>
      <c r="G792" s="43">
        <v>8.4</v>
      </c>
      <c r="H792" s="43">
        <f>G792/F792*100</f>
        <v>100</v>
      </c>
    </row>
    <row r="793" spans="1:8" s="15" customFormat="1" ht="40.5" customHeight="1">
      <c r="A793" s="179"/>
      <c r="B793" s="72" t="s">
        <v>604</v>
      </c>
      <c r="C793" s="72"/>
      <c r="D793" s="169" t="s">
        <v>605</v>
      </c>
      <c r="E793" s="49">
        <f t="shared" si="103"/>
        <v>0</v>
      </c>
      <c r="F793" s="49">
        <f t="shared" si="103"/>
        <v>9.1</v>
      </c>
      <c r="G793" s="49">
        <f t="shared" si="103"/>
        <v>9.1</v>
      </c>
      <c r="H793" s="43">
        <f>G793/F793*100</f>
        <v>100</v>
      </c>
    </row>
    <row r="794" spans="1:8" s="15" customFormat="1" ht="42.75" customHeight="1">
      <c r="A794" s="179"/>
      <c r="B794" s="72"/>
      <c r="C794" s="72" t="s">
        <v>10</v>
      </c>
      <c r="D794" s="82" t="s">
        <v>663</v>
      </c>
      <c r="E794" s="49">
        <v>0</v>
      </c>
      <c r="F794" s="43">
        <v>9.1</v>
      </c>
      <c r="G794" s="43">
        <v>9.1</v>
      </c>
      <c r="H794" s="43">
        <f>G794/F794*100</f>
        <v>100</v>
      </c>
    </row>
    <row r="795" spans="1:8" s="15" customFormat="1" ht="27">
      <c r="A795" s="36" t="s">
        <v>58</v>
      </c>
      <c r="B795" s="72"/>
      <c r="C795" s="72"/>
      <c r="D795" s="170" t="s">
        <v>351</v>
      </c>
      <c r="E795" s="46">
        <f>E796</f>
        <v>5047.599999999999</v>
      </c>
      <c r="F795" s="46">
        <f aca="true" t="shared" si="104" ref="F795:G797">F796</f>
        <v>5020.5</v>
      </c>
      <c r="G795" s="46">
        <f t="shared" si="104"/>
        <v>5012.400000000001</v>
      </c>
      <c r="H795" s="35">
        <f t="shared" si="97"/>
        <v>99.83866148789963</v>
      </c>
    </row>
    <row r="796" spans="1:8" s="15" customFormat="1" ht="40.5" customHeight="1">
      <c r="A796" s="39"/>
      <c r="B796" s="65" t="s">
        <v>247</v>
      </c>
      <c r="C796" s="72"/>
      <c r="D796" s="92" t="s">
        <v>248</v>
      </c>
      <c r="E796" s="59">
        <f>E797</f>
        <v>5047.599999999999</v>
      </c>
      <c r="F796" s="59">
        <f t="shared" si="104"/>
        <v>5020.5</v>
      </c>
      <c r="G796" s="59">
        <f t="shared" si="104"/>
        <v>5012.400000000001</v>
      </c>
      <c r="H796" s="31">
        <f t="shared" si="97"/>
        <v>99.83866148789963</v>
      </c>
    </row>
    <row r="797" spans="1:8" s="16" customFormat="1" ht="40.5" customHeight="1">
      <c r="A797" s="36"/>
      <c r="B797" s="68" t="s">
        <v>486</v>
      </c>
      <c r="C797" s="68"/>
      <c r="D797" s="170" t="s">
        <v>487</v>
      </c>
      <c r="E797" s="46">
        <f>E798</f>
        <v>5047.599999999999</v>
      </c>
      <c r="F797" s="46">
        <f t="shared" si="104"/>
        <v>5020.5</v>
      </c>
      <c r="G797" s="46">
        <f t="shared" si="104"/>
        <v>5012.400000000001</v>
      </c>
      <c r="H797" s="35">
        <f t="shared" si="97"/>
        <v>99.83866148789963</v>
      </c>
    </row>
    <row r="798" spans="1:8" s="15" customFormat="1" ht="27" customHeight="1">
      <c r="A798" s="39"/>
      <c r="B798" s="72" t="s">
        <v>488</v>
      </c>
      <c r="C798" s="72"/>
      <c r="D798" s="151" t="s">
        <v>420</v>
      </c>
      <c r="E798" s="49">
        <f>E799+E800+E801</f>
        <v>5047.599999999999</v>
      </c>
      <c r="F798" s="49">
        <f>F799+F800+F801</f>
        <v>5020.5</v>
      </c>
      <c r="G798" s="49">
        <f>G799+G800+G801</f>
        <v>5012.400000000001</v>
      </c>
      <c r="H798" s="43">
        <f t="shared" si="97"/>
        <v>99.83866148789963</v>
      </c>
    </row>
    <row r="799" spans="1:8" s="13" customFormat="1" ht="81" customHeight="1">
      <c r="A799" s="36"/>
      <c r="B799" s="72"/>
      <c r="C799" s="72" t="s">
        <v>2</v>
      </c>
      <c r="D799" s="74" t="str">
        <f>$D$21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799" s="49">
        <v>4669.9</v>
      </c>
      <c r="F799" s="43">
        <v>4686.7</v>
      </c>
      <c r="G799" s="43">
        <v>4686.6</v>
      </c>
      <c r="H799" s="43">
        <f t="shared" si="97"/>
        <v>99.99786630251563</v>
      </c>
    </row>
    <row r="800" spans="1:8" s="13" customFormat="1" ht="30" customHeight="1">
      <c r="A800" s="36"/>
      <c r="B800" s="72"/>
      <c r="C800" s="72" t="s">
        <v>3</v>
      </c>
      <c r="D800" s="151" t="s">
        <v>126</v>
      </c>
      <c r="E800" s="49">
        <v>377.3</v>
      </c>
      <c r="F800" s="42">
        <v>333.8</v>
      </c>
      <c r="G800" s="42">
        <v>325.8</v>
      </c>
      <c r="H800" s="43">
        <f t="shared" si="97"/>
        <v>97.60335530257639</v>
      </c>
    </row>
    <row r="801" spans="1:8" s="13" customFormat="1" ht="13.5" customHeight="1">
      <c r="A801" s="36"/>
      <c r="B801" s="72"/>
      <c r="C801" s="72" t="s">
        <v>4</v>
      </c>
      <c r="D801" s="74" t="s">
        <v>5</v>
      </c>
      <c r="E801" s="49">
        <v>0.4</v>
      </c>
      <c r="F801" s="43">
        <v>0</v>
      </c>
      <c r="G801" s="43">
        <v>0</v>
      </c>
      <c r="H801" s="43"/>
    </row>
    <row r="802" spans="1:8" s="13" customFormat="1" ht="25.5">
      <c r="A802" s="14" t="s">
        <v>40</v>
      </c>
      <c r="B802" s="14"/>
      <c r="C802" s="14"/>
      <c r="D802" s="200" t="s">
        <v>102</v>
      </c>
      <c r="E802" s="59">
        <f>E803</f>
        <v>1580.1</v>
      </c>
      <c r="F802" s="59">
        <f aca="true" t="shared" si="105" ref="F802:G806">F803</f>
        <v>0</v>
      </c>
      <c r="G802" s="59">
        <f t="shared" si="105"/>
        <v>0</v>
      </c>
      <c r="H802" s="31"/>
    </row>
    <row r="803" spans="1:8" s="13" customFormat="1" ht="27">
      <c r="A803" s="36" t="s">
        <v>41</v>
      </c>
      <c r="B803" s="65"/>
      <c r="C803" s="66"/>
      <c r="D803" s="67" t="s">
        <v>352</v>
      </c>
      <c r="E803" s="46">
        <f>E804</f>
        <v>1580.1</v>
      </c>
      <c r="F803" s="46">
        <f t="shared" si="105"/>
        <v>0</v>
      </c>
      <c r="G803" s="46">
        <f t="shared" si="105"/>
        <v>0</v>
      </c>
      <c r="H803" s="35"/>
    </row>
    <row r="804" spans="1:8" s="13" customFormat="1" ht="42" customHeight="1">
      <c r="A804" s="36"/>
      <c r="B804" s="65" t="s">
        <v>438</v>
      </c>
      <c r="C804" s="68"/>
      <c r="D804" s="69" t="s">
        <v>439</v>
      </c>
      <c r="E804" s="59">
        <f>E805</f>
        <v>1580.1</v>
      </c>
      <c r="F804" s="59">
        <f t="shared" si="105"/>
        <v>0</v>
      </c>
      <c r="G804" s="59">
        <f t="shared" si="105"/>
        <v>0</v>
      </c>
      <c r="H804" s="31"/>
    </row>
    <row r="805" spans="1:8" s="16" customFormat="1" ht="42" customHeight="1">
      <c r="A805" s="36"/>
      <c r="B805" s="68" t="s">
        <v>684</v>
      </c>
      <c r="C805" s="96"/>
      <c r="D805" s="153" t="s">
        <v>685</v>
      </c>
      <c r="E805" s="46">
        <f>E806</f>
        <v>1580.1</v>
      </c>
      <c r="F805" s="46">
        <f t="shared" si="105"/>
        <v>0</v>
      </c>
      <c r="G805" s="46">
        <f t="shared" si="105"/>
        <v>0</v>
      </c>
      <c r="H805" s="35"/>
    </row>
    <row r="806" spans="1:8" s="13" customFormat="1" ht="13.5">
      <c r="A806" s="36"/>
      <c r="B806" s="78" t="s">
        <v>686</v>
      </c>
      <c r="C806" s="78"/>
      <c r="D806" s="82" t="s">
        <v>50</v>
      </c>
      <c r="E806" s="49">
        <f>E807</f>
        <v>1580.1</v>
      </c>
      <c r="F806" s="49">
        <f t="shared" si="105"/>
        <v>0</v>
      </c>
      <c r="G806" s="49">
        <f t="shared" si="105"/>
        <v>0</v>
      </c>
      <c r="H806" s="43"/>
    </row>
    <row r="807" spans="1:8" s="13" customFormat="1" ht="30" customHeight="1">
      <c r="A807" s="36"/>
      <c r="B807" s="78"/>
      <c r="C807" s="78" t="s">
        <v>11</v>
      </c>
      <c r="D807" s="149" t="s">
        <v>353</v>
      </c>
      <c r="E807" s="42">
        <v>1580.1</v>
      </c>
      <c r="F807" s="43">
        <v>0</v>
      </c>
      <c r="G807" s="43">
        <v>0</v>
      </c>
      <c r="H807" s="43"/>
    </row>
    <row r="808" spans="1:8" s="13" customFormat="1" ht="13.5" customHeight="1">
      <c r="A808" s="181"/>
      <c r="B808" s="14"/>
      <c r="C808" s="181"/>
      <c r="D808" s="182" t="s">
        <v>16</v>
      </c>
      <c r="E808" s="183">
        <f>E668+E655+E599+E381+E369+E294+E195+E176+E13+E768+E802</f>
        <v>5191365.1</v>
      </c>
      <c r="F808" s="183">
        <f>F668+F655+F599+F381+F369+F294+F195+F176+F13+F768+F802</f>
        <v>7912666.700000001</v>
      </c>
      <c r="G808" s="183">
        <f>G668+G655+G599+G381+G369+G294+G195+G176+G13+G768+G802</f>
        <v>4533283.100000001</v>
      </c>
      <c r="H808" s="184">
        <f>G808/F808*100</f>
        <v>57.291470396446755</v>
      </c>
    </row>
    <row r="809" spans="1:8" ht="12.75">
      <c r="A809" s="185"/>
      <c r="B809" s="6"/>
      <c r="C809" s="185"/>
      <c r="D809" s="186"/>
      <c r="E809" s="187"/>
      <c r="F809" s="188"/>
      <c r="G809" s="188"/>
      <c r="H809" s="188"/>
    </row>
    <row r="810" spans="1:8" ht="13.5" customHeight="1">
      <c r="A810" s="8"/>
      <c r="B810" s="8"/>
      <c r="C810" s="8"/>
      <c r="D810" s="189" t="s">
        <v>113</v>
      </c>
      <c r="E810" s="190">
        <f>5032959.8-E808</f>
        <v>-158405.2999999998</v>
      </c>
      <c r="F810" s="190">
        <f>7276300.2-F808</f>
        <v>-636366.5000000009</v>
      </c>
      <c r="G810" s="190">
        <f>4527457.1-G808</f>
        <v>-5826.000000000931</v>
      </c>
      <c r="H810" s="191"/>
    </row>
    <row r="811" spans="1:4" ht="12.75">
      <c r="A811" s="7"/>
      <c r="B811" s="8"/>
      <c r="C811" s="7"/>
      <c r="D811" s="9"/>
    </row>
    <row r="812" spans="1:4" ht="12.75">
      <c r="A812" s="7"/>
      <c r="B812" s="8"/>
      <c r="C812" s="7"/>
      <c r="D812" s="9"/>
    </row>
    <row r="813" spans="1:4" ht="12.75">
      <c r="A813" s="7"/>
      <c r="B813" s="8"/>
      <c r="C813" s="7"/>
      <c r="D813" s="9"/>
    </row>
    <row r="814" spans="1:4" ht="12.75">
      <c r="A814" s="7"/>
      <c r="B814" s="8"/>
      <c r="C814" s="7"/>
      <c r="D814" s="9"/>
    </row>
    <row r="815" spans="1:4" ht="12.75">
      <c r="A815" s="7"/>
      <c r="B815" s="8"/>
      <c r="C815" s="7"/>
      <c r="D815" s="9"/>
    </row>
    <row r="816" spans="1:4" ht="12.75">
      <c r="A816" s="7"/>
      <c r="B816" s="8"/>
      <c r="C816" s="7"/>
      <c r="D816" s="9"/>
    </row>
    <row r="817" spans="1:4" ht="12.75">
      <c r="A817" s="7"/>
      <c r="B817" s="8"/>
      <c r="C817" s="7"/>
      <c r="D817" s="9"/>
    </row>
    <row r="818" spans="1:4" ht="12.75">
      <c r="A818" s="7"/>
      <c r="B818" s="8"/>
      <c r="C818" s="7"/>
      <c r="D818" s="9"/>
    </row>
    <row r="819" spans="1:4" ht="12.75">
      <c r="A819" s="7"/>
      <c r="B819" s="8"/>
      <c r="C819" s="7"/>
      <c r="D819" s="9"/>
    </row>
    <row r="820" spans="1:4" ht="12.75">
      <c r="A820" s="7"/>
      <c r="B820" s="8"/>
      <c r="C820" s="7"/>
      <c r="D820" s="9"/>
    </row>
    <row r="821" spans="1:4" ht="12.75">
      <c r="A821" s="7"/>
      <c r="B821" s="8"/>
      <c r="C821" s="7"/>
      <c r="D821" s="9"/>
    </row>
    <row r="822" spans="1:4" ht="12.75">
      <c r="A822" s="7"/>
      <c r="B822" s="8"/>
      <c r="C822" s="7"/>
      <c r="D822" s="9"/>
    </row>
    <row r="823" spans="1:4" ht="12.75">
      <c r="A823" s="7"/>
      <c r="B823" s="8"/>
      <c r="C823" s="7"/>
      <c r="D823" s="9"/>
    </row>
    <row r="824" spans="1:4" ht="12.75">
      <c r="A824" s="7"/>
      <c r="B824" s="8"/>
      <c r="C824" s="7"/>
      <c r="D824" s="9"/>
    </row>
    <row r="825" spans="1:4" ht="12.75">
      <c r="A825" s="7"/>
      <c r="B825" s="8"/>
      <c r="C825" s="7"/>
      <c r="D825" s="9"/>
    </row>
    <row r="826" spans="1:4" ht="12.75">
      <c r="A826" s="7"/>
      <c r="B826" s="8"/>
      <c r="C826" s="7"/>
      <c r="D826" s="9"/>
    </row>
    <row r="827" spans="1:4" ht="12.75">
      <c r="A827" s="7"/>
      <c r="B827" s="8"/>
      <c r="C827" s="7"/>
      <c r="D827" s="9"/>
    </row>
    <row r="828" spans="1:4" ht="12.75">
      <c r="A828" s="7"/>
      <c r="B828" s="8"/>
      <c r="C828" s="7"/>
      <c r="D828" s="9"/>
    </row>
    <row r="829" spans="1:4" ht="12.75">
      <c r="A829" s="7"/>
      <c r="B829" s="8"/>
      <c r="C829" s="7"/>
      <c r="D829" s="9"/>
    </row>
    <row r="830" spans="1:4" ht="12.75">
      <c r="A830" s="7"/>
      <c r="B830" s="8"/>
      <c r="C830" s="7"/>
      <c r="D830" s="9"/>
    </row>
    <row r="831" spans="1:4" ht="12.75">
      <c r="A831" s="7"/>
      <c r="B831" s="8"/>
      <c r="C831" s="7"/>
      <c r="D831" s="9"/>
    </row>
    <row r="832" spans="1:4" ht="12.75">
      <c r="A832" s="7"/>
      <c r="B832" s="8"/>
      <c r="C832" s="7"/>
      <c r="D832" s="9"/>
    </row>
    <row r="833" spans="1:4" ht="12.75">
      <c r="A833" s="7"/>
      <c r="B833" s="8"/>
      <c r="C833" s="7"/>
      <c r="D833" s="9"/>
    </row>
    <row r="834" spans="1:4" ht="12.75">
      <c r="A834" s="7"/>
      <c r="B834" s="8"/>
      <c r="C834" s="7"/>
      <c r="D834" s="9"/>
    </row>
    <row r="835" spans="1:4" ht="12.75">
      <c r="A835" s="7"/>
      <c r="B835" s="8"/>
      <c r="C835" s="7"/>
      <c r="D835" s="9"/>
    </row>
    <row r="836" spans="1:4" ht="12.75">
      <c r="A836" s="7"/>
      <c r="B836" s="8"/>
      <c r="C836" s="7"/>
      <c r="D836" s="9"/>
    </row>
    <row r="837" spans="1:4" ht="12.75">
      <c r="A837" s="7"/>
      <c r="B837" s="8"/>
      <c r="C837" s="7"/>
      <c r="D837" s="9"/>
    </row>
    <row r="838" spans="1:4" ht="12.75">
      <c r="A838" s="7"/>
      <c r="B838" s="8"/>
      <c r="C838" s="7"/>
      <c r="D838" s="9"/>
    </row>
    <row r="839" spans="1:4" ht="12.75">
      <c r="A839" s="7"/>
      <c r="B839" s="8"/>
      <c r="C839" s="7"/>
      <c r="D839" s="9"/>
    </row>
    <row r="840" spans="1:4" ht="12.75">
      <c r="A840" s="7"/>
      <c r="B840" s="8"/>
      <c r="C840" s="7"/>
      <c r="D840" s="9"/>
    </row>
    <row r="841" spans="1:4" ht="12.75">
      <c r="A841" s="7"/>
      <c r="B841" s="8"/>
      <c r="C841" s="7"/>
      <c r="D841" s="9"/>
    </row>
    <row r="842" spans="1:4" ht="12.75">
      <c r="A842" s="7"/>
      <c r="B842" s="8"/>
      <c r="C842" s="7"/>
      <c r="D842" s="9"/>
    </row>
    <row r="843" spans="1:4" ht="12.75">
      <c r="A843" s="7"/>
      <c r="B843" s="8"/>
      <c r="C843" s="7"/>
      <c r="D843" s="9"/>
    </row>
    <row r="844" spans="1:4" ht="12.75">
      <c r="A844" s="7"/>
      <c r="B844" s="8"/>
      <c r="C844" s="7"/>
      <c r="D844" s="9"/>
    </row>
    <row r="845" spans="1:4" ht="12.75">
      <c r="A845" s="7"/>
      <c r="B845" s="8"/>
      <c r="C845" s="7"/>
      <c r="D845" s="9"/>
    </row>
    <row r="846" spans="1:4" ht="12.75">
      <c r="A846" s="7"/>
      <c r="B846" s="8"/>
      <c r="C846" s="7"/>
      <c r="D846" s="9"/>
    </row>
    <row r="847" spans="1:4" ht="12.75">
      <c r="A847" s="7"/>
      <c r="B847" s="8"/>
      <c r="C847" s="7"/>
      <c r="D847" s="9"/>
    </row>
    <row r="848" spans="1:4" ht="12.75">
      <c r="A848" s="7"/>
      <c r="B848" s="8"/>
      <c r="C848" s="7"/>
      <c r="D848" s="9"/>
    </row>
    <row r="849" spans="1:4" ht="12.75">
      <c r="A849" s="7"/>
      <c r="B849" s="8"/>
      <c r="C849" s="7"/>
      <c r="D849" s="9"/>
    </row>
    <row r="850" spans="1:4" ht="12.75">
      <c r="A850" s="7"/>
      <c r="B850" s="8"/>
      <c r="C850" s="7"/>
      <c r="D850" s="9"/>
    </row>
    <row r="851" spans="1:3" ht="12.75">
      <c r="A851" s="7"/>
      <c r="B851" s="8"/>
      <c r="C851" s="7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</sheetData>
  <sheetProtection/>
  <autoFilter ref="B1:B875"/>
  <mergeCells count="10">
    <mergeCell ref="G10:G11"/>
    <mergeCell ref="H10:H11"/>
    <mergeCell ref="A10:A11"/>
    <mergeCell ref="B10:B11"/>
    <mergeCell ref="A7:H7"/>
    <mergeCell ref="C10:C11"/>
    <mergeCell ref="D10:D11"/>
    <mergeCell ref="E10:E11"/>
    <mergeCell ref="F10:F11"/>
    <mergeCell ref="A8:H8"/>
  </mergeCells>
  <printOptions/>
  <pageMargins left="0.7874015748031497" right="0.1968503937007874" top="0.5905511811023623" bottom="0.3937007874015748" header="0.31496062992125984" footer="0.11811023622047245"/>
  <pageSetup fitToHeight="0" fitToWidth="1" horizontalDpi="1200" verticalDpi="1200" orientation="portrait" paperSize="9" scale="89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281</cp:lastModifiedBy>
  <cp:lastPrinted>2016-06-02T02:46:13Z</cp:lastPrinted>
  <dcterms:created xsi:type="dcterms:W3CDTF">2005-09-01T09:08:31Z</dcterms:created>
  <dcterms:modified xsi:type="dcterms:W3CDTF">2016-06-02T02:49:10Z</dcterms:modified>
  <cp:category/>
  <cp:version/>
  <cp:contentType/>
  <cp:contentStatus/>
</cp:coreProperties>
</file>