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0" yWindow="1695" windowWidth="15450" windowHeight="8880" activeTab="0"/>
  </bookViews>
  <sheets>
    <sheet name="прил2" sheetId="1" r:id="rId1"/>
  </sheets>
  <externalReferences>
    <externalReference r:id="rId4"/>
  </externalReference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_xlnm._FilterDatabase" localSheetId="0" hidden="1">'прил2'!$A$10:$F$204</definedName>
    <definedName name="_xlnm.Print_Titles" localSheetId="0">'прил2'!$7:$10</definedName>
    <definedName name="прил2">#REF!</definedName>
    <definedName name="прил2крат">#REF!</definedName>
  </definedNames>
  <calcPr fullCalcOnLoad="1"/>
</workbook>
</file>

<file path=xl/sharedStrings.xml><?xml version="1.0" encoding="utf-8"?>
<sst xmlns="http://schemas.openxmlformats.org/spreadsheetml/2006/main" count="401" uniqueCount="394">
  <si>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</si>
  <si>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</si>
  <si>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Денежные  взыскания  (штрафы)  и иные суммы, взыскиваемые с  лиц,  виновных  в  совершении преступлений, и в  возмещение  ущерба  имуществу</t>
  </si>
  <si>
    <t>1 16 23000 00 0000 140</t>
  </si>
  <si>
    <t>Доходы от возмещения ущерба при возникновении страховых случаев</t>
  </si>
  <si>
    <t>1 16 23040 04 0000 140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</si>
  <si>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</si>
  <si>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1 16 25010 01 0000 140</t>
  </si>
  <si>
    <t>Прочие поступления от денежных взысканий (штрафов) и иных сумм в возмещение ущерба</t>
  </si>
  <si>
    <t>1 16 90040 04 0000 140</t>
  </si>
  <si>
    <t>ПРОЧИЕ НЕНАЛОГОВЫЕ ДОХОДЫ</t>
  </si>
  <si>
    <t>1 17 01000 00 0000 180</t>
  </si>
  <si>
    <t>Невыясненные поступления</t>
  </si>
  <si>
    <t>1 17 01040 04 0000 180</t>
  </si>
  <si>
    <t xml:space="preserve">Прочие неналоговые доходы </t>
  </si>
  <si>
    <t>1 17 05040 04 0000 180</t>
  </si>
  <si>
    <t>Прочие неналоговые доходы  бюджетов городских округов</t>
  </si>
  <si>
    <t>БЕЗВОЗМЕЗДНЫЕ ПОСТУПЛЕНИЯ</t>
  </si>
  <si>
    <t>Дотации на выравнивание бюджетной обеспеченности</t>
  </si>
  <si>
    <t>Дотации бюджетам городских округов на выравнивание  бюджетной обеспеченности</t>
  </si>
  <si>
    <t>Субвенции бюджетам муниципальных образований на ежемесячное денежное вознаграждение за классное руководство</t>
  </si>
  <si>
    <t>Субвенции бюджетам городских округов на  ежемесячное денежное вознаграждение за классное руководство</t>
  </si>
  <si>
    <t xml:space="preserve">Субвенции местным бюджетам на выполнение передаваемых полномочий субъектов Российской Федерации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</si>
  <si>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</si>
  <si>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</si>
  <si>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</si>
  <si>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</si>
  <si>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</si>
  <si>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</si>
  <si>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</si>
  <si>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</si>
  <si>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</si>
  <si>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</si>
  <si>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субвенции</t>
  </si>
  <si>
    <t>Прочие субвенции бюджетам городских округов</t>
  </si>
  <si>
    <t>Иные межбюджетные трансферты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</si>
  <si>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</si>
  <si>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</si>
  <si>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Прочие межбюджетные трансферты, передаваемые бюджетам</t>
  </si>
  <si>
    <t>Прочие безвозмездные поступления</t>
  </si>
  <si>
    <t>Прочие безвозмездные поступления в бюджеты городских округов</t>
  </si>
  <si>
    <t>Доходы бюджетов бюджетной системы Российской Федерации от возврата организациями остатков субсидий прошлых лет</t>
  </si>
  <si>
    <t>Доходы бюджетов городских округов от возврата  организациями остатков субсидий прошлых лет</t>
  </si>
  <si>
    <t xml:space="preserve">Возврат остатков субсидий, субвенций и иных межбюджетных трансфертов, имеющих целевое назначение, прошлых лет из  бюджетов городских округов </t>
  </si>
  <si>
    <t>ВСЕГО ДОХОДОВ: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</si>
  <si>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</si>
  <si>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</si>
  <si>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</si>
  <si>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</si>
  <si>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</si>
  <si>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Средства, получаемые от передачи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</si>
  <si>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Средства, получаемые от передачи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</si>
  <si>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</si>
  <si>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</si>
  <si>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</si>
  <si>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 городских  округов  (за исключением имущества муниципальных бюджетных и автономных учреждений, а также имущества муниципальных унитарных   предприятий, в том  числе  казенных),  в   части   реализации   материальных  запасов по указанному имуществу</t>
  </si>
  <si>
    <t xml:space="preserve">  Доходы   от   реализации   имущества, находящегося в  оперативном управлении  учреждений,  находящихся  в  ведении  органов  управления  городских округов  (за  исключением имущества муниципальных бюджетных и автономных учреждений),  в  части  реализации  материальных  запасов  по  указанному имуществу</t>
  </si>
  <si>
    <t>Доходы от компенсации затрат государства</t>
  </si>
  <si>
    <t>ВОЗВРАТ ОСТАТКОВ СУБСИДИЙ, СУБВЕНЦИЙ И ИНЫХ МЕЖБЮДЖЕТНЫХ ТРАНСФЕРТОВ, ИМЕЮЩИХ ЦЕЛЕВОЕ НАЗНАЧЕНИЕ, ПРОШЛЫХ ЛЕТ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</si>
  <si>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</si>
  <si>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1 14 02042 04 0000 410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</si>
  <si>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</si>
  <si>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</si>
  <si>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</si>
  <si>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Земельный налог с организаций</t>
  </si>
  <si>
    <t>Земельный налог с физических лиц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</si>
  <si>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</si>
  <si>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</si>
  <si>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</si>
  <si>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</si>
  <si>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округов, либо в связи с уклонением от заключения таких контрактов или иных договоров</t>
  </si>
  <si>
    <t>1 16 46000 04 0000 140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</si>
  <si>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</si>
  <si>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</si>
  <si>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1 16 51020 02 0000 140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</si>
  <si>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</si>
  <si>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1 11 01040 04 0000 120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</si>
  <si>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</si>
  <si>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</si>
  <si>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</si>
  <si>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иные виды негативного воздействия на окружающую среду</t>
  </si>
  <si>
    <t>Денежные взыскания (штрафы) за нарушение законодательства о недрах</t>
  </si>
  <si>
    <t>1 16 25070 01 0000 140</t>
  </si>
  <si>
    <t>Денежные взыскания (штрафы) за нарушение  лесного законодательства</t>
  </si>
  <si>
    <t>1 16 25073 04 0000 140</t>
  </si>
  <si>
    <t>Денежные взыскания (штрафы) за нарушение лесного законодательства, установленное на лесных участках, находящихся в собственности  городских округов</t>
  </si>
  <si>
    <t>1 16 25080 01 0000 140</t>
  </si>
  <si>
    <t>Денежные взыскания (штрафы) за нарушение  водного законодательства</t>
  </si>
  <si>
    <t>1 16 25083 04 0000 140</t>
  </si>
  <si>
    <t>Денежные взыскания (штрафы) за нарушение  водного законодательства, установленное на водных объектах, находящихся в  собственности городских округов</t>
  </si>
  <si>
    <t>1 16 27000 01 0000 140</t>
  </si>
  <si>
    <t>Денежные   взыскания   (штрафы)   за    нарушение Федерального закона "О пожарной безопасности"</t>
  </si>
  <si>
    <t>Денежные взыскания (штрафы)  за  правонарушения в области дорожного движения</t>
  </si>
  <si>
    <t>1 16 30010 01 0000 140</t>
  </si>
  <si>
    <t xml:space="preserve">Денежные взыскания (штрафы)  за  нарушения правил перевозки крупногабаритных и тяжеловесных грузов по автомобильным дорогам общего пользования </t>
  </si>
  <si>
    <t>1 16 30013 01 0000 140</t>
  </si>
  <si>
    <t>Денежные взыскания (штрафы)  за  нарушения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</si>
  <si>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1 16 33040 04 0000 140</t>
  </si>
  <si>
    <t>Прочие субсидии</t>
  </si>
  <si>
    <t>1 16 23041 04 0000 140</t>
  </si>
  <si>
    <t>Налог, взимаемый в связи с применением патентной системы налогообложения</t>
  </si>
  <si>
    <t>1 13 02060 00 0000 130</t>
  </si>
  <si>
    <t>Доходы, поступающие в порядке возмещения  расходов, понесенных  в связи  эксплуатацией  имущества</t>
  </si>
  <si>
    <t>1 13 02064 04 0000 130</t>
  </si>
  <si>
    <t>Доходы бюджетов городских округов от возврата бюджетными учреждениями остатков субсидий прошлых лет</t>
  </si>
  <si>
    <t>Плата за пользование водными объектами, находящимися в собственности городских округов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</si>
  <si>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</si>
  <si>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</si>
  <si>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</si>
  <si>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</si>
  <si>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</si>
  <si>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Невыясненные поступления, зачисляемые в бюджеты городских округов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</si>
  <si>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</si>
  <si>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</si>
  <si>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</si>
  <si>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Прочие межбюджетные трансферты, передаваемые бюджетам городских округов</t>
  </si>
  <si>
    <t>Доходы бюджетов городских округов от возврата автономными учреждениями остатков субсидий прошлых лет</t>
  </si>
  <si>
    <t>тыс. руб.</t>
  </si>
  <si>
    <t>НАЛОГОВЫЕ И НЕНАЛОГОВЫЕ ДОХОДЫ</t>
  </si>
  <si>
    <t>НАЛОГИ НА ПРИБЫЛЬ, ДОХОДЫ</t>
  </si>
  <si>
    <t>Налог на доходы физических лиц</t>
  </si>
  <si>
    <t>1 01 02020 01 0000 110</t>
  </si>
  <si>
    <t>1 01 02030 01 0000 110</t>
  </si>
  <si>
    <t>НАЛОГИ НА СОВОКУПНЫЙ ДОХОД</t>
  </si>
  <si>
    <t>Единый налог на вмененный доход для отдельных видов деятельности</t>
  </si>
  <si>
    <t>1 05 02010 02 0000 110</t>
  </si>
  <si>
    <t>1 05 02020 02 0000 110</t>
  </si>
  <si>
    <t>Единый сельскохозяйственный налог</t>
  </si>
  <si>
    <t>НАЛОГИ НА ИМУЩЕСТВО</t>
  </si>
  <si>
    <t>Налог на имущество  физических лиц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</si>
  <si>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</si>
  <si>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</si>
  <si>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</si>
  <si>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</si>
  <si>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</si>
  <si>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Земельный налог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</si>
  <si>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</si>
  <si>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</si>
  <si>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ГОСУДАРСТВЕННАЯ ПОШЛИНА</t>
  </si>
  <si>
    <t xml:space="preserve">Государственная пошлина по делам, рассматриваемым в судах общей юрисдикции, мировыми судьями
</t>
  </si>
  <si>
    <t xml:space="preserve">Государственная пошлина  за  государственную регистрацию, а также за совершение прочих  юридически  значимых  действий
</t>
  </si>
  <si>
    <t>1 08 07170 01 0000 110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</si>
  <si>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 тяжеловесных и (или) крупногабаритных грузов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</si>
  <si>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</si>
  <si>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ОТ ИСПОЛЬЗОВАНИЯ ИМУЩЕСТВА, НАХОДЯЩЕГОСЯ В ГОСУДАРСТВЕННОЙ И МУНИЦИПАЛЬНОЙ СОБСТВЕННОСТИ</t>
  </si>
  <si>
    <t>1 11 03000 00 0000 120</t>
  </si>
  <si>
    <t xml:space="preserve">Проценты, полученные от предоставления бюджетных кредитов внутри страны </t>
  </si>
  <si>
    <t>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</si>
  <si>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</si>
  <si>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</si>
  <si>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</si>
  <si>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</si>
  <si>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1 11 05030 00 0000 120</t>
  </si>
  <si>
    <t>1 11 05034 04 0000 120</t>
  </si>
  <si>
    <t>Платежи от государственных и муниципальных унитарных предприятий</t>
  </si>
  <si>
    <t>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</si>
  <si>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</si>
  <si>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1 11 07014 04 0000 120</t>
  </si>
  <si>
    <t>Доходы от перечисления части прибыли,  остающейся после уплаты налогов и иных обязательных платежей  муниципальных унитарных предприятий, созданных городскими округами</t>
  </si>
  <si>
    <t>1 11 08000 00 0000 120</t>
  </si>
  <si>
    <t>1 11 08040 04 0000 120</t>
  </si>
  <si>
    <t xml:space="preserve">1 11 09030 00 0000 120   </t>
  </si>
  <si>
    <t xml:space="preserve"> Доходы от эксплуатации и использования  имущества автомобильных дорог, находящихся в государственной и муниципальной собственности</t>
  </si>
  <si>
    <t xml:space="preserve">1 11 09034 04 0000 120   </t>
  </si>
  <si>
    <t xml:space="preserve"> Доходы от эксплуатации и использования  имущества автомобильных дорог, находящихся в собственности городских округов</t>
  </si>
  <si>
    <t>1 11 09040 00 0000 120</t>
  </si>
  <si>
    <t>1 11 09044 04 0000 120</t>
  </si>
  <si>
    <t>ПЛАТЕЖИ ПРИ ПОЛЬЗОВАНИИ ПРИРОДНЫМИ РЕСУРСАМИ</t>
  </si>
  <si>
    <t>Плата за негативное воздействие на окружающую среду</t>
  </si>
  <si>
    <t>1 12 01050 01 0000 120</t>
  </si>
  <si>
    <t>Плата за пользование водными объектами</t>
  </si>
  <si>
    <t xml:space="preserve">1 12 05040 04 0000 120  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</si>
  <si>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</si>
  <si>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</si>
  <si>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1 13 01994 04 0000 130</t>
  </si>
  <si>
    <t>1 13 02990 00 0000 130</t>
  </si>
  <si>
    <t>Прочие доходы от компенсации затрат государства</t>
  </si>
  <si>
    <t>1 13 02994 04 0000 130</t>
  </si>
  <si>
    <t>ДОХОДЫ ОТ ПРОДАЖИ МАТЕРИАЛЬНЫХ И НЕМАТЕРИАЛЬНЫХ АКТИВОВ</t>
  </si>
  <si>
    <t>Доходы  от продажи квартир</t>
  </si>
  <si>
    <t>1 14 01040 04 0000 410</t>
  </si>
  <si>
    <t>Доходы  от продажи квартир, находящихся в собственности  городских округов</t>
  </si>
  <si>
    <t>1 14 02040 04 0000 410</t>
  </si>
  <si>
    <t>1 14 02040 04 0000 440</t>
  </si>
  <si>
    <t>1 14 02042 04 0000 440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</si>
  <si>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</si>
  <si>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</si>
  <si>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</si>
  <si>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АДМИНИСТРАТИВНЫЕ ПЛАТЕЖИ И СБОРЫ</t>
  </si>
  <si>
    <t>Платежи, взимаемые государственными и муниципальными органами (организациями) за выполнение определенных функций</t>
  </si>
  <si>
    <t>1 15 02040 04 0000 140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</si>
  <si>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</si>
  <si>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</si>
  <si>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</si>
  <si>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1 16 21000 00 0000 140</t>
  </si>
  <si>
    <t>Субсидии бюджетам на реализацию федеральных целевых программ</t>
  </si>
  <si>
    <t>Субсидии бюджетам городских округов на реализацию федеральных целевых программ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</si>
  <si>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</si>
  <si>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</si>
  <si>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</si>
  <si>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</si>
  <si>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
</t>
  </si>
  <si>
    <t>Суммы по искам о возмещении вреда, причиненного окружающей среде, подлежащие зачислению в бюджеты городских округов</t>
  </si>
  <si>
    <t>Суммы по искам о возмещении вреда, причиненного окружающей среде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</si>
  <si>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</si>
  <si>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1 16 25030 01 0000 140</t>
  </si>
  <si>
    <t>1 01 02040 01 0000 110</t>
  </si>
  <si>
    <t>1 16 35020 04 0000 140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</si>
  <si>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</si>
  <si>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</si>
  <si>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1 16 37030 04 0000 140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</si>
  <si>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</si>
  <si>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</si>
  <si>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</si>
  <si>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</si>
  <si>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</si>
  <si>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</si>
  <si>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</si>
  <si>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</si>
  <si>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</si>
  <si>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</si>
  <si>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1 06 01020 04 0000 110</t>
  </si>
  <si>
    <t>Налог на имущество  физических лиц, взимаемый по ставкам, применяемым к объектам налогообложения, расположенным в границах городских округов</t>
  </si>
  <si>
    <t>1 06 06032 00 0000 110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</si>
  <si>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</si>
  <si>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</si>
  <si>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1 06 06042 00 0000 110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</si>
  <si>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</si>
  <si>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</si>
  <si>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</si>
  <si>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</si>
  <si>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1 08 07150 01 0000 110</t>
  </si>
  <si>
    <t>Государственная пошлина за выдачу разрешения на установку рекламной конструкции</t>
  </si>
  <si>
    <t>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</si>
  <si>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</si>
  <si>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 xml:space="preserve">Плата по соглашениям об установлении сервитута в отношении земельных участков после разграничения государственной собственности на землю
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</si>
  <si>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</si>
  <si>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</si>
  <si>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</si>
  <si>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</si>
  <si>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</si>
  <si>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</si>
  <si>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</si>
  <si>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</si>
  <si>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</si>
  <si>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</si>
  <si>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Доходы, поступающие в порядке возмещения  расходов, понесенных  в связи  эксплуатацией  имущества городских округов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</si>
  <si>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</si>
  <si>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</si>
  <si>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1 16 03010 01 0000 140</t>
  </si>
  <si>
    <t>Денежные  взыскания (штрафы) за нарушение законодательства о налогах и  сборах, предусмотренные статьями 116, 118, статьей 119.1,  пунктами 1 и 2 статьи 120, статьями 125,  126,  128,  129, 129.1,  132,  133,  134,  135,  135.1  Налогового кодекса Российской Федерации</t>
  </si>
  <si>
    <t xml:space="preserve">1 16 03030 01 0000 140 </t>
  </si>
  <si>
    <t>Денежные взыскания (штрафы)  за  административные правонарушения  в  области  налогов  и сборов, предусмотренные Кодексом Российской Федерации  об административных правонарушениях</t>
  </si>
  <si>
    <t>Денежные   взыскания (штрафы) за нарушение законодательства о применении контрольно-кассовой техники при осуществлении  наличных денежных расчетов и  (или) расчетов  с использованием платежных карт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</si>
  <si>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</si>
  <si>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</si>
  <si>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1 16 21040 04 0000 140</t>
  </si>
  <si>
    <t>Денежные  взыскания  (штрафы)  и иные суммы, взыскиваемые с  лиц,  виновных  в  совершении преступлений, и в  возмещение  ущерба  имуществу,  зачисляемые в бюджеты городских округов</t>
  </si>
  <si>
    <t>Денежные взыскания (штрафы) за нарушение законодательства об охране и использовании животного мира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</si>
  <si>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</si>
  <si>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</si>
  <si>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1 16 25060 01 0000 140</t>
  </si>
  <si>
    <t>Денежные взыскания (штрафы) за нарушение земельного законодательства</t>
  </si>
  <si>
    <t>Денежные   взыскания   (штрафы)   за    нарушение  законодательства в области обеспечения санитарно-эпидемиологического   благополучия   человека и законодательства в сфере защиты прав потребителей</t>
  </si>
  <si>
    <t>1 16 30030 01 0000 140</t>
  </si>
  <si>
    <t>Прочие денежные взыскания (штрафы)  за  правонарушения в области дорожного движения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</si>
  <si>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</si>
  <si>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нарушения законодательства Российской Федерации о промышленной безопасности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</si>
  <si>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</si>
  <si>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</si>
  <si>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Субвенции бюджетам  на государственную регистрацию актов гражданского состояния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</si>
  <si>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
</t>
  </si>
  <si>
    <t>Приложение 2</t>
  </si>
  <si>
    <t>к решению Березниковской городской Думы</t>
  </si>
  <si>
    <t>Код бюджетной классификации Российской Федерации</t>
  </si>
  <si>
    <t>Наименование  доходов</t>
  </si>
  <si>
    <t>1 00 00000 00 0000</t>
  </si>
  <si>
    <t>1 01 00000 00 0000</t>
  </si>
  <si>
    <t>1 01 02000 01 0000</t>
  </si>
  <si>
    <t>1 03 00000 00 0000</t>
  </si>
  <si>
    <t>1 03 02000 01 0000</t>
  </si>
  <si>
    <t>1 05 00000 00 0000</t>
  </si>
  <si>
    <t>1 05 02000 02 0000</t>
  </si>
  <si>
    <t>1 05 03000 01 0000</t>
  </si>
  <si>
    <t>1 05 04000 02 0000</t>
  </si>
  <si>
    <t xml:space="preserve">1 06 00000 00 0000 </t>
  </si>
  <si>
    <t>1 06 01000 00 0000</t>
  </si>
  <si>
    <t>1 06 04000 02 0000</t>
  </si>
  <si>
    <t>1 06 06000 00 0000</t>
  </si>
  <si>
    <t>1 08 00000 00 0000</t>
  </si>
  <si>
    <t>1 08 03000 01 0000</t>
  </si>
  <si>
    <t>1 08 07000 01 0000</t>
  </si>
  <si>
    <t xml:space="preserve">1 11 00000 00 0000 </t>
  </si>
  <si>
    <t xml:space="preserve">1 11 05000 00 0000 </t>
  </si>
  <si>
    <t xml:space="preserve">1 11 05300 00 0000 </t>
  </si>
  <si>
    <t>1 11 07000 00 0000</t>
  </si>
  <si>
    <t>1 11 09000 00 0000</t>
  </si>
  <si>
    <t>1 12 00000 00 0000</t>
  </si>
  <si>
    <t xml:space="preserve">1 12 01000 01 0000 </t>
  </si>
  <si>
    <t>1 12 05000 00 0000</t>
  </si>
  <si>
    <t>1 13 00000 00 0000</t>
  </si>
  <si>
    <t>1 13 01000 00 0000</t>
  </si>
  <si>
    <t xml:space="preserve">1 13 02000 00 0000 </t>
  </si>
  <si>
    <t>1 14 00000 00 0000</t>
  </si>
  <si>
    <t>1 14 01000 00 0000</t>
  </si>
  <si>
    <t>1 14 02000 00 0000</t>
  </si>
  <si>
    <t>1 14 06000 00 0000</t>
  </si>
  <si>
    <t>1 15 00000 00 0000</t>
  </si>
  <si>
    <t>1 15 02000 00 0000</t>
  </si>
  <si>
    <t>1 16 00000 00 0000</t>
  </si>
  <si>
    <t>1 16 03000 00 0000</t>
  </si>
  <si>
    <t>1 16 06000 01 0000</t>
  </si>
  <si>
    <t>1 16 08000 01 0000</t>
  </si>
  <si>
    <t>1 16 25000 00 0000</t>
  </si>
  <si>
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
</t>
  </si>
  <si>
    <t>1 16 28000 01 0000</t>
  </si>
  <si>
    <t xml:space="preserve">1 16 30000 01 0000 </t>
  </si>
  <si>
    <t>1 16 33000 00 0000</t>
  </si>
  <si>
    <t>1 16 35000 00 0000</t>
  </si>
  <si>
    <t>1 16 37000 00 0000</t>
  </si>
  <si>
    <t>1 16 43000 01 0000</t>
  </si>
  <si>
    <t>1 16 45000 01 0000</t>
  </si>
  <si>
    <t>1 16 46000 00 0000</t>
  </si>
  <si>
    <t>1 16 51000 02 0000</t>
  </si>
  <si>
    <t>1 16 90000 00 0000</t>
  </si>
  <si>
    <t>1 17 00000 00 0000</t>
  </si>
  <si>
    <t>1 17 05000 00 0000</t>
  </si>
  <si>
    <t>2 00 00000 00 0000</t>
  </si>
  <si>
    <t>2 02 00000 00 0000</t>
  </si>
  <si>
    <t>2 02 10000 00 0000</t>
  </si>
  <si>
    <t>Дотации бюджетам субъектов Российской Федерации</t>
  </si>
  <si>
    <t>2 02 15001 00 0000</t>
  </si>
  <si>
    <t>2 02 15001 04 0000</t>
  </si>
  <si>
    <t xml:space="preserve">2 02 20000 00 0000 </t>
  </si>
  <si>
    <t>Субсидии бюджетам бюджетной системы Российской Федерации (межбюджетные субсидии)</t>
  </si>
  <si>
    <t>2 02 20051 00 0000</t>
  </si>
  <si>
    <t>2 02 20051 04 0000</t>
  </si>
  <si>
    <t>2 02 20077 00 0000</t>
  </si>
  <si>
    <t>2 02 20077 04 0000</t>
  </si>
  <si>
    <t>2 02 29999 00 0000</t>
  </si>
  <si>
    <t>2 02 29999 04 0000</t>
  </si>
  <si>
    <t>2 02 30000 00 0000</t>
  </si>
  <si>
    <t>Субвенции бюджетам бюджетной системы Российской Федерации</t>
  </si>
  <si>
    <t>2 02 30021 00 0000</t>
  </si>
  <si>
    <t>2 02 30021 04 0000</t>
  </si>
  <si>
    <t>2 02 30024 00 0000</t>
  </si>
  <si>
    <t>2 02 30024 04 0000</t>
  </si>
  <si>
    <t>2 02 30029 00 0000</t>
  </si>
  <si>
    <t>2 02 30029 04 0000</t>
  </si>
  <si>
    <t>2 02 35120 00 0000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</si>
  <si>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</si>
  <si>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2 02 35120 04 0000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</si>
  <si>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</si>
  <si>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2 02 35134 00 0000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</si>
  <si>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</si>
  <si>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2 02 35134 04 0000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</si>
  <si>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</si>
  <si>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2 02 35135 00 0000</t>
  </si>
  <si>
    <t>Субвенции бюджетам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</si>
  <si>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2 02 35135 04 0000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</si>
  <si>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
</t>
  </si>
  <si>
    <t>2 02 35930 00 0000</t>
  </si>
  <si>
    <t>2 02 35930 04 0000</t>
  </si>
  <si>
    <t>2 02 39999 00 0000</t>
  </si>
  <si>
    <t>2 02 39999 04 0000</t>
  </si>
  <si>
    <t>2 02 40000 00 0000</t>
  </si>
  <si>
    <t>2 02 45144 00 0000</t>
  </si>
  <si>
    <t>2 02 45144 04 0000</t>
  </si>
  <si>
    <t>2 02 49999 00 0000</t>
  </si>
  <si>
    <t>2 02 49999 04 0000</t>
  </si>
  <si>
    <t>2 07 00000 00 0000</t>
  </si>
  <si>
    <t>2 07 04000 04 0000</t>
  </si>
  <si>
    <t>2 07 04010 04 0000</t>
  </si>
  <si>
    <t>2 07 04050 04 0000</t>
  </si>
  <si>
    <t>2 18 00000 00 0000</t>
  </si>
  <si>
    <t>2 18 04000 04 0000</t>
  </si>
  <si>
    <t>2 18 04010 04 0000</t>
  </si>
  <si>
    <t>2 18 04020 04 0000</t>
  </si>
  <si>
    <t>2 19 00000 00 0000</t>
  </si>
  <si>
    <t>2 19 04000 04 0000</t>
  </si>
  <si>
    <t>План в ред. Февр.Думы</t>
  </si>
  <si>
    <t>Изменения по отдельным строкам доходов бюджета города Березники 
по группам, подгруппам, статьям классификации доходов бюджетов 
на 2018-2019 годы</t>
  </si>
  <si>
    <t>Сумма</t>
  </si>
  <si>
    <t>изменения</t>
  </si>
  <si>
    <t>с учетом изменений</t>
  </si>
  <si>
    <t>1 01 02010 01 0000</t>
  </si>
  <si>
    <t>1 11 05020 00 0000</t>
  </si>
  <si>
    <t>1 11 05024 04 0000</t>
  </si>
  <si>
    <t>1 11 05310 00 0000</t>
  </si>
  <si>
    <t>1 11 05312 04 0000</t>
  </si>
  <si>
    <t>1 11 05320 00 0000</t>
  </si>
  <si>
    <t>1 11 05324 04 0000</t>
  </si>
  <si>
    <t>БЕЗВОЗМЕЗДНЫЕ ПОСТУПЛЕНИЯ ОТ ДРУГИХ БЮДЖЕТОВ БЮДЖЕТНОЙ СИСТЕМЫ РОССИЙСКОЙ ФЕДЕРАЦИИ</t>
  </si>
  <si>
    <t>от 30 мая 2017 г. № 257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</si>
</sst>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#,##0.0"/>
    <numFmt numFmtId="174" formatCode="dd/mm/yyyy\ hh:mm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</numFmts>
  <fonts count="3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7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3" fillId="0" borderId="0">
      <alignment/>
      <protection/>
    </xf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50">
    <xf numFmtId="0" fontId="0" fillId="0" borderId="0" xfId="0" applyAlignment="1">
      <alignment/>
    </xf>
    <xf numFmtId="0" fontId="8" fillId="0" borderId="0" xfId="59">
      <alignment/>
      <protection/>
    </xf>
    <xf numFmtId="0" fontId="8" fillId="0" borderId="0" xfId="59" applyFill="1">
      <alignment/>
      <protection/>
    </xf>
    <xf numFmtId="0" fontId="24" fillId="0" borderId="0" xfId="59" applyFont="1">
      <alignment/>
      <protection/>
    </xf>
    <xf numFmtId="0" fontId="25" fillId="0" borderId="0" xfId="59" applyFont="1" applyBorder="1">
      <alignment/>
      <protection/>
    </xf>
    <xf numFmtId="0" fontId="22" fillId="0" borderId="0" xfId="59" applyFont="1" applyFill="1">
      <alignment/>
      <protection/>
    </xf>
    <xf numFmtId="0" fontId="27" fillId="0" borderId="0" xfId="59" applyFont="1">
      <alignment/>
      <protection/>
    </xf>
    <xf numFmtId="0" fontId="28" fillId="0" borderId="0" xfId="59" applyFont="1">
      <alignment/>
      <protection/>
    </xf>
    <xf numFmtId="3" fontId="29" fillId="0" borderId="10" xfId="59" applyNumberFormat="1" applyFont="1" applyBorder="1" applyAlignment="1">
      <alignment horizontal="left" vertical="top"/>
      <protection/>
    </xf>
    <xf numFmtId="173" fontId="22" fillId="0" borderId="10" xfId="59" applyNumberFormat="1" applyFont="1" applyFill="1" applyBorder="1" applyAlignment="1">
      <alignment vertical="top"/>
      <protection/>
    </xf>
    <xf numFmtId="3" fontId="30" fillId="0" borderId="10" xfId="59" applyNumberFormat="1" applyFont="1" applyBorder="1" applyAlignment="1">
      <alignment horizontal="left" vertical="top"/>
      <protection/>
    </xf>
    <xf numFmtId="173" fontId="31" fillId="0" borderId="10" xfId="59" applyNumberFormat="1" applyFont="1" applyFill="1" applyBorder="1" applyAlignment="1">
      <alignment vertical="top"/>
      <protection/>
    </xf>
    <xf numFmtId="173" fontId="22" fillId="0" borderId="10" xfId="59" applyNumberFormat="1" applyFont="1" applyFill="1" applyBorder="1" applyAlignment="1">
      <alignment vertical="top"/>
      <protection/>
    </xf>
    <xf numFmtId="0" fontId="20" fillId="0" borderId="0" xfId="59" applyFont="1">
      <alignment/>
      <protection/>
    </xf>
    <xf numFmtId="3" fontId="30" fillId="0" borderId="10" xfId="59" applyNumberFormat="1" applyFont="1" applyBorder="1" applyAlignment="1">
      <alignment horizontal="left" vertical="top"/>
      <protection/>
    </xf>
    <xf numFmtId="173" fontId="31" fillId="0" borderId="10" xfId="59" applyNumberFormat="1" applyFont="1" applyFill="1" applyBorder="1" applyAlignment="1">
      <alignment vertical="top"/>
      <protection/>
    </xf>
    <xf numFmtId="0" fontId="8" fillId="0" borderId="0" xfId="59" applyFont="1">
      <alignment/>
      <protection/>
    </xf>
    <xf numFmtId="3" fontId="30" fillId="0" borderId="10" xfId="59" applyNumberFormat="1" applyFont="1" applyBorder="1" applyAlignment="1">
      <alignment vertical="top"/>
      <protection/>
    </xf>
    <xf numFmtId="3" fontId="29" fillId="0" borderId="10" xfId="59" applyNumberFormat="1" applyFont="1" applyBorder="1" applyAlignment="1">
      <alignment vertical="top"/>
      <protection/>
    </xf>
    <xf numFmtId="0" fontId="29" fillId="0" borderId="10" xfId="59" applyFont="1" applyBorder="1" applyAlignment="1">
      <alignment horizontal="left" vertical="top"/>
      <protection/>
    </xf>
    <xf numFmtId="0" fontId="30" fillId="0" borderId="10" xfId="59" applyFont="1" applyBorder="1" applyAlignment="1">
      <alignment horizontal="left" vertical="top"/>
      <protection/>
    </xf>
    <xf numFmtId="0" fontId="29" fillId="0" borderId="10" xfId="59" applyFont="1" applyFill="1" applyBorder="1" applyAlignment="1">
      <alignment horizontal="left" vertical="top"/>
      <protection/>
    </xf>
    <xf numFmtId="0" fontId="30" fillId="0" borderId="10" xfId="59" applyFont="1" applyBorder="1" applyAlignment="1">
      <alignment horizontal="left" vertical="top"/>
      <protection/>
    </xf>
    <xf numFmtId="0" fontId="29" fillId="0" borderId="10" xfId="59" applyFont="1" applyBorder="1" applyAlignment="1">
      <alignment horizontal="left" vertical="top"/>
      <protection/>
    </xf>
    <xf numFmtId="3" fontId="29" fillId="0" borderId="10" xfId="59" applyNumberFormat="1" applyFont="1" applyBorder="1" applyAlignment="1">
      <alignment horizontal="left" vertical="top"/>
      <protection/>
    </xf>
    <xf numFmtId="0" fontId="25" fillId="0" borderId="0" xfId="59" applyFont="1" applyFill="1" applyAlignment="1">
      <alignment horizontal="right"/>
      <protection/>
    </xf>
    <xf numFmtId="3" fontId="29" fillId="0" borderId="10" xfId="59" applyNumberFormat="1" applyFont="1" applyFill="1" applyBorder="1" applyAlignment="1">
      <alignment horizontal="left" vertical="top"/>
      <protection/>
    </xf>
    <xf numFmtId="3" fontId="26" fillId="0" borderId="10" xfId="59" applyNumberFormat="1" applyFont="1" applyFill="1" applyBorder="1" applyAlignment="1">
      <alignment horizontal="center" vertical="center" wrapText="1"/>
      <protection/>
    </xf>
    <xf numFmtId="0" fontId="27" fillId="0" borderId="0" xfId="59" applyFont="1" applyFill="1">
      <alignment/>
      <protection/>
    </xf>
    <xf numFmtId="3" fontId="26" fillId="0" borderId="10" xfId="58" applyNumberFormat="1" applyFont="1" applyFill="1" applyBorder="1" applyAlignment="1">
      <alignment horizontal="center" vertical="center" wrapText="1"/>
      <protection/>
    </xf>
    <xf numFmtId="0" fontId="22" fillId="0" borderId="10" xfId="56" applyFont="1" applyBorder="1" applyAlignment="1">
      <alignment vertical="top" wrapText="1"/>
      <protection/>
    </xf>
    <xf numFmtId="0" fontId="22" fillId="0" borderId="10" xfId="56" applyFont="1" applyFill="1" applyBorder="1" applyAlignment="1">
      <alignment vertical="top" wrapText="1"/>
      <protection/>
    </xf>
    <xf numFmtId="173" fontId="22" fillId="0" borderId="10" xfId="56" applyNumberFormat="1" applyFont="1" applyFill="1" applyBorder="1" applyAlignment="1">
      <alignment horizontal="right" vertical="top" wrapText="1"/>
      <protection/>
    </xf>
    <xf numFmtId="0" fontId="31" fillId="0" borderId="10" xfId="56" applyFont="1" applyBorder="1" applyAlignment="1">
      <alignment vertical="top" wrapText="1"/>
      <protection/>
    </xf>
    <xf numFmtId="0" fontId="22" fillId="0" borderId="10" xfId="56" applyFont="1" applyBorder="1" applyAlignment="1">
      <alignment vertical="top" wrapText="1"/>
      <protection/>
    </xf>
    <xf numFmtId="0" fontId="31" fillId="0" borderId="10" xfId="56" applyFont="1" applyBorder="1" applyAlignment="1">
      <alignment vertical="top" wrapText="1"/>
      <protection/>
    </xf>
    <xf numFmtId="0" fontId="22" fillId="0" borderId="10" xfId="56" applyFont="1" applyFill="1" applyBorder="1" applyAlignment="1">
      <alignment horizontal="left" vertical="top" wrapText="1"/>
      <protection/>
    </xf>
    <xf numFmtId="0" fontId="22" fillId="0" borderId="10" xfId="56" applyFont="1" applyFill="1" applyBorder="1" applyAlignment="1">
      <alignment vertical="top" wrapText="1"/>
      <protection/>
    </xf>
    <xf numFmtId="0" fontId="22" fillId="0" borderId="10" xfId="56" applyFont="1" applyBorder="1" applyAlignment="1">
      <alignment horizontal="left" vertical="top" wrapText="1"/>
      <protection/>
    </xf>
    <xf numFmtId="0" fontId="31" fillId="0" borderId="10" xfId="56" applyFont="1" applyBorder="1" applyAlignment="1">
      <alignment horizontal="left" vertical="top" wrapText="1"/>
      <protection/>
    </xf>
    <xf numFmtId="0" fontId="31" fillId="0" borderId="10" xfId="56" applyFont="1" applyBorder="1" applyAlignment="1">
      <alignment horizontal="left" vertical="top" wrapText="1"/>
      <protection/>
    </xf>
    <xf numFmtId="0" fontId="22" fillId="0" borderId="10" xfId="56" applyFont="1" applyBorder="1" applyAlignment="1">
      <alignment horizontal="left" vertical="top" wrapText="1"/>
      <protection/>
    </xf>
    <xf numFmtId="0" fontId="29" fillId="0" borderId="10" xfId="59" applyFont="1" applyFill="1" applyBorder="1" applyAlignment="1">
      <alignment horizontal="left" vertical="top"/>
      <protection/>
    </xf>
    <xf numFmtId="0" fontId="22" fillId="0" borderId="10" xfId="56" applyFont="1" applyBorder="1" applyAlignment="1">
      <alignment wrapText="1"/>
      <protection/>
    </xf>
    <xf numFmtId="173" fontId="22" fillId="0" borderId="10" xfId="59" applyNumberFormat="1" applyFont="1" applyFill="1" applyBorder="1" applyAlignment="1">
      <alignment/>
      <protection/>
    </xf>
    <xf numFmtId="0" fontId="22" fillId="0" borderId="0" xfId="59" applyFont="1" applyFill="1" applyAlignment="1">
      <alignment horizontal="right"/>
      <protection/>
    </xf>
    <xf numFmtId="3" fontId="26" fillId="0" borderId="10" xfId="58" applyNumberFormat="1" applyFont="1" applyFill="1" applyBorder="1" applyAlignment="1">
      <alignment horizontal="center" vertical="center" wrapText="1"/>
      <protection/>
    </xf>
    <xf numFmtId="0" fontId="23" fillId="0" borderId="0" xfId="59" applyFont="1" applyBorder="1" applyAlignment="1">
      <alignment horizontal="center" vertical="center" wrapText="1"/>
      <protection/>
    </xf>
    <xf numFmtId="0" fontId="26" fillId="0" borderId="10" xfId="59" applyFont="1" applyFill="1" applyBorder="1" applyAlignment="1">
      <alignment horizontal="center"/>
      <protection/>
    </xf>
    <xf numFmtId="3" fontId="26" fillId="0" borderId="10" xfId="59" applyNumberFormat="1" applyFont="1" applyFill="1" applyBorder="1" applyAlignment="1">
      <alignment horizontal="center" vertical="center" wrapText="1"/>
      <protection/>
    </xf>
  </cellXfs>
  <cellStyles count="59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 5" xfId="57"/>
    <cellStyle name="Обычный_Исп9м-в2005г." xfId="58"/>
    <cellStyle name="Обычный_Покварталь.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T1\fuag1$\Users\2903.BERKAZ\Desktop\&#1041;&#1070;&#1044;&#1046;&#1045;&#1058;%202017\&#1048;&#1079;&#1084;&#1060;&#1045;&#1042;&#1056;&#1040;&#1051;&#1068;2017\&#1055;&#1088;&#1080;&#1083;&#1086;&#1078;&#1077;&#1085;&#1080;&#1103;%201,2%20&#1080;&#1079;&#1084;&#1077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1 крат"/>
      <sheetName val="прил2"/>
      <sheetName val="прил2 кра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4"/>
  <sheetViews>
    <sheetView tabSelected="1" zoomScale="90" zoomScaleNormal="90" zoomScaleSheetLayoutView="100" zoomScalePageLayoutView="0" workbookViewId="0" topLeftCell="A1">
      <pane xSplit="2" ySplit="10" topLeftCell="D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M5" sqref="M5"/>
    </sheetView>
  </sheetViews>
  <sheetFormatPr defaultColWidth="9.140625" defaultRowHeight="12.75"/>
  <cols>
    <col min="1" max="1" width="15.28125" style="1" customWidth="1"/>
    <col min="2" max="2" width="54.140625" style="1" customWidth="1"/>
    <col min="3" max="3" width="10.28125" style="2" hidden="1" customWidth="1"/>
    <col min="4" max="4" width="9.57421875" style="2" bestFit="1" customWidth="1"/>
    <col min="5" max="5" width="10.28125" style="2" customWidth="1"/>
    <col min="6" max="6" width="10.421875" style="2" hidden="1" customWidth="1"/>
    <col min="7" max="7" width="8.28125" style="1" customWidth="1"/>
    <col min="8" max="8" width="10.7109375" style="1" customWidth="1"/>
    <col min="9" max="16384" width="9.140625" style="1" customWidth="1"/>
  </cols>
  <sheetData>
    <row r="1" ht="12.75">
      <c r="H1" s="45" t="s">
        <v>272</v>
      </c>
    </row>
    <row r="2" ht="12.75">
      <c r="H2" s="45" t="s">
        <v>273</v>
      </c>
    </row>
    <row r="3" ht="12.75">
      <c r="H3" s="45" t="s">
        <v>393</v>
      </c>
    </row>
    <row r="4" ht="79.5" customHeight="1"/>
    <row r="5" spans="1:8" s="3" customFormat="1" ht="51.75" customHeight="1">
      <c r="A5" s="47" t="s">
        <v>381</v>
      </c>
      <c r="B5" s="47"/>
      <c r="C5" s="47"/>
      <c r="D5" s="47"/>
      <c r="E5" s="47"/>
      <c r="F5" s="47"/>
      <c r="G5" s="47"/>
      <c r="H5" s="47"/>
    </row>
    <row r="6" spans="1:8" ht="45" customHeight="1">
      <c r="A6" s="4"/>
      <c r="B6" s="4"/>
      <c r="C6" s="5"/>
      <c r="D6" s="5"/>
      <c r="E6" s="5"/>
      <c r="H6" s="25" t="s">
        <v>117</v>
      </c>
    </row>
    <row r="7" spans="1:8" ht="12.75" customHeight="1">
      <c r="A7" s="49" t="s">
        <v>274</v>
      </c>
      <c r="B7" s="49" t="s">
        <v>275</v>
      </c>
      <c r="C7" s="48" t="s">
        <v>382</v>
      </c>
      <c r="D7" s="48"/>
      <c r="E7" s="48"/>
      <c r="F7" s="48"/>
      <c r="G7" s="48"/>
      <c r="H7" s="48"/>
    </row>
    <row r="8" spans="1:8" ht="12.75" customHeight="1">
      <c r="A8" s="49"/>
      <c r="B8" s="49"/>
      <c r="C8" s="46">
        <v>2018</v>
      </c>
      <c r="D8" s="46"/>
      <c r="E8" s="46"/>
      <c r="F8" s="46">
        <v>2019</v>
      </c>
      <c r="G8" s="46"/>
      <c r="H8" s="46"/>
    </row>
    <row r="9" spans="1:8" s="2" customFormat="1" ht="24" customHeight="1">
      <c r="A9" s="49"/>
      <c r="B9" s="49"/>
      <c r="C9" s="29" t="s">
        <v>380</v>
      </c>
      <c r="D9" s="29" t="s">
        <v>383</v>
      </c>
      <c r="E9" s="29" t="s">
        <v>384</v>
      </c>
      <c r="F9" s="29" t="s">
        <v>380</v>
      </c>
      <c r="G9" s="29" t="s">
        <v>383</v>
      </c>
      <c r="H9" s="29" t="s">
        <v>384</v>
      </c>
    </row>
    <row r="10" spans="1:8" s="28" customFormat="1" ht="11.25">
      <c r="A10" s="27">
        <v>1</v>
      </c>
      <c r="B10" s="27">
        <v>2</v>
      </c>
      <c r="C10" s="27">
        <v>3</v>
      </c>
      <c r="D10" s="27">
        <v>3</v>
      </c>
      <c r="E10" s="27">
        <v>4</v>
      </c>
      <c r="F10" s="27">
        <v>4</v>
      </c>
      <c r="G10" s="27">
        <v>5</v>
      </c>
      <c r="H10" s="27">
        <v>6</v>
      </c>
    </row>
    <row r="11" spans="1:8" s="6" customFormat="1" ht="12.75">
      <c r="A11" s="8" t="s">
        <v>276</v>
      </c>
      <c r="B11" s="30" t="s">
        <v>118</v>
      </c>
      <c r="C11" s="9">
        <v>2080156.9</v>
      </c>
      <c r="D11" s="9">
        <f>D12+D24+D33+D44+D51+D80+D98+D110+D113+D154+D90+D18</f>
        <v>-30015.6</v>
      </c>
      <c r="E11" s="9">
        <f aca="true" t="shared" si="0" ref="E11:E42">C11+D11</f>
        <v>2050141.2999999998</v>
      </c>
      <c r="F11" s="9">
        <v>2187381.3</v>
      </c>
      <c r="G11" s="9">
        <f>G12+G24+G33+G44+G51+G80+G98+G110+G113+G154+G90+G18</f>
        <v>-32245.6</v>
      </c>
      <c r="H11" s="9">
        <f>F11+G11</f>
        <v>2155135.6999999997</v>
      </c>
    </row>
    <row r="12" spans="1:8" s="6" customFormat="1" ht="17.25" customHeight="1">
      <c r="A12" s="19" t="s">
        <v>277</v>
      </c>
      <c r="B12" s="38" t="s">
        <v>119</v>
      </c>
      <c r="C12" s="9">
        <v>1225406</v>
      </c>
      <c r="D12" s="9">
        <f>D13</f>
        <v>-26252.3</v>
      </c>
      <c r="E12" s="9">
        <f t="shared" si="0"/>
        <v>1199153.7</v>
      </c>
      <c r="F12" s="9">
        <v>1326470</v>
      </c>
      <c r="G12" s="9">
        <f>G13</f>
        <v>-28482.3</v>
      </c>
      <c r="H12" s="9">
        <f aca="true" t="shared" si="1" ref="H12:H75">F12+G12</f>
        <v>1297987.7</v>
      </c>
    </row>
    <row r="13" spans="1:8" s="7" customFormat="1" ht="17.25" customHeight="1">
      <c r="A13" s="8" t="s">
        <v>278</v>
      </c>
      <c r="B13" s="30" t="s">
        <v>120</v>
      </c>
      <c r="C13" s="9">
        <v>1225406</v>
      </c>
      <c r="D13" s="9">
        <f>D14+D15+D17+D16</f>
        <v>-26252.3</v>
      </c>
      <c r="E13" s="9">
        <f t="shared" si="0"/>
        <v>1199153.7</v>
      </c>
      <c r="F13" s="9">
        <v>1326470</v>
      </c>
      <c r="G13" s="9">
        <f>G14+G15+G17+G16</f>
        <v>-28482.3</v>
      </c>
      <c r="H13" s="9">
        <f t="shared" si="1"/>
        <v>1297987.7</v>
      </c>
    </row>
    <row r="14" spans="1:8" s="16" customFormat="1" ht="55.5" customHeight="1" hidden="1">
      <c r="A14" s="8" t="s">
        <v>385</v>
      </c>
      <c r="B14" s="30" t="s">
        <v>211</v>
      </c>
      <c r="C14" s="9">
        <v>1202362</v>
      </c>
      <c r="D14" s="9">
        <v>-26552.3</v>
      </c>
      <c r="E14" s="9">
        <f t="shared" si="0"/>
        <v>1175809.7</v>
      </c>
      <c r="F14" s="9">
        <v>1303360</v>
      </c>
      <c r="G14" s="9">
        <v>-28782.3</v>
      </c>
      <c r="H14" s="9">
        <f t="shared" si="1"/>
        <v>1274577.7</v>
      </c>
    </row>
    <row r="15" spans="1:8" s="16" customFormat="1" ht="89.25" hidden="1">
      <c r="A15" s="8" t="s">
        <v>121</v>
      </c>
      <c r="B15" s="30" t="s">
        <v>212</v>
      </c>
      <c r="C15" s="9">
        <v>2544</v>
      </c>
      <c r="D15" s="9"/>
      <c r="E15" s="9">
        <f t="shared" si="0"/>
        <v>2544</v>
      </c>
      <c r="F15" s="9">
        <v>2610</v>
      </c>
      <c r="G15" s="9"/>
      <c r="H15" s="9">
        <f t="shared" si="1"/>
        <v>2610</v>
      </c>
    </row>
    <row r="16" spans="1:8" s="16" customFormat="1" ht="27.75" customHeight="1" hidden="1">
      <c r="A16" s="8" t="s">
        <v>122</v>
      </c>
      <c r="B16" s="30" t="s">
        <v>213</v>
      </c>
      <c r="C16" s="9">
        <v>19500</v>
      </c>
      <c r="D16" s="9"/>
      <c r="E16" s="9">
        <f t="shared" si="0"/>
        <v>19500</v>
      </c>
      <c r="F16" s="9">
        <v>19500</v>
      </c>
      <c r="G16" s="9"/>
      <c r="H16" s="9">
        <f t="shared" si="1"/>
        <v>19500</v>
      </c>
    </row>
    <row r="17" spans="1:8" s="16" customFormat="1" ht="54.75" customHeight="1" hidden="1">
      <c r="A17" s="8" t="s">
        <v>206</v>
      </c>
      <c r="B17" s="30" t="s">
        <v>214</v>
      </c>
      <c r="C17" s="9">
        <v>1000</v>
      </c>
      <c r="D17" s="9">
        <v>300</v>
      </c>
      <c r="E17" s="9">
        <f t="shared" si="0"/>
        <v>1300</v>
      </c>
      <c r="F17" s="9">
        <v>1000</v>
      </c>
      <c r="G17" s="9">
        <v>300</v>
      </c>
      <c r="H17" s="9">
        <f t="shared" si="1"/>
        <v>1300</v>
      </c>
    </row>
    <row r="18" spans="1:8" s="16" customFormat="1" ht="25.5" hidden="1">
      <c r="A18" s="26" t="s">
        <v>279</v>
      </c>
      <c r="B18" s="36" t="s">
        <v>23</v>
      </c>
      <c r="C18" s="9">
        <v>5665.2</v>
      </c>
      <c r="D18" s="9">
        <f>D19</f>
        <v>0</v>
      </c>
      <c r="E18" s="9">
        <f t="shared" si="0"/>
        <v>5665.2</v>
      </c>
      <c r="F18" s="9">
        <v>6188.6</v>
      </c>
      <c r="G18" s="9">
        <f>G19</f>
        <v>0</v>
      </c>
      <c r="H18" s="9">
        <f t="shared" si="1"/>
        <v>6188.6</v>
      </c>
    </row>
    <row r="19" spans="1:8" s="16" customFormat="1" ht="18" customHeight="1" hidden="1">
      <c r="A19" s="26" t="s">
        <v>280</v>
      </c>
      <c r="B19" s="31" t="s">
        <v>24</v>
      </c>
      <c r="C19" s="9">
        <v>5665.2</v>
      </c>
      <c r="D19" s="9"/>
      <c r="E19" s="9">
        <f t="shared" si="0"/>
        <v>5665.2</v>
      </c>
      <c r="F19" s="9">
        <v>6188.6</v>
      </c>
      <c r="G19" s="9"/>
      <c r="H19" s="9">
        <f t="shared" si="1"/>
        <v>6188.6</v>
      </c>
    </row>
    <row r="20" spans="1:8" s="16" customFormat="1" ht="63.75" hidden="1">
      <c r="A20" s="26" t="s">
        <v>25</v>
      </c>
      <c r="B20" s="31" t="s">
        <v>26</v>
      </c>
      <c r="C20" s="9">
        <v>2236.3</v>
      </c>
      <c r="D20" s="9"/>
      <c r="E20" s="9">
        <f t="shared" si="0"/>
        <v>2236.3</v>
      </c>
      <c r="F20" s="32">
        <v>2439.2</v>
      </c>
      <c r="G20" s="9"/>
      <c r="H20" s="9">
        <f t="shared" si="1"/>
        <v>2439.2</v>
      </c>
    </row>
    <row r="21" spans="1:8" s="16" customFormat="1" ht="76.5" hidden="1">
      <c r="A21" s="26" t="s">
        <v>27</v>
      </c>
      <c r="B21" s="31" t="s">
        <v>28</v>
      </c>
      <c r="C21" s="9">
        <v>22.8</v>
      </c>
      <c r="D21" s="9"/>
      <c r="E21" s="9">
        <f t="shared" si="0"/>
        <v>22.8</v>
      </c>
      <c r="F21" s="32">
        <v>23.9</v>
      </c>
      <c r="G21" s="9"/>
      <c r="H21" s="9">
        <f t="shared" si="1"/>
        <v>23.9</v>
      </c>
    </row>
    <row r="22" spans="1:8" s="16" customFormat="1" ht="63.75" hidden="1">
      <c r="A22" s="26" t="s">
        <v>29</v>
      </c>
      <c r="B22" s="31" t="s">
        <v>30</v>
      </c>
      <c r="C22" s="9">
        <v>3646.9</v>
      </c>
      <c r="D22" s="9"/>
      <c r="E22" s="9">
        <f t="shared" si="0"/>
        <v>3646.9</v>
      </c>
      <c r="F22" s="32">
        <v>3978</v>
      </c>
      <c r="G22" s="9"/>
      <c r="H22" s="9">
        <f t="shared" si="1"/>
        <v>3978</v>
      </c>
    </row>
    <row r="23" spans="1:8" s="16" customFormat="1" ht="63.75" hidden="1">
      <c r="A23" s="26" t="s">
        <v>31</v>
      </c>
      <c r="B23" s="31" t="s">
        <v>32</v>
      </c>
      <c r="C23" s="9">
        <v>-240.8</v>
      </c>
      <c r="D23" s="9"/>
      <c r="E23" s="9">
        <f t="shared" si="0"/>
        <v>-240.8</v>
      </c>
      <c r="F23" s="32">
        <v>-252.5</v>
      </c>
      <c r="G23" s="9"/>
      <c r="H23" s="9">
        <f t="shared" si="1"/>
        <v>-252.5</v>
      </c>
    </row>
    <row r="24" spans="1:8" s="16" customFormat="1" ht="18" customHeight="1">
      <c r="A24" s="8" t="s">
        <v>281</v>
      </c>
      <c r="B24" s="38" t="s">
        <v>123</v>
      </c>
      <c r="C24" s="9">
        <v>96308</v>
      </c>
      <c r="D24" s="9">
        <f>D25+D28+D31</f>
        <v>-300</v>
      </c>
      <c r="E24" s="9">
        <f t="shared" si="0"/>
        <v>96008</v>
      </c>
      <c r="F24" s="9">
        <v>97598</v>
      </c>
      <c r="G24" s="9">
        <f>G25+G28+G31</f>
        <v>-300</v>
      </c>
      <c r="H24" s="9">
        <f t="shared" si="1"/>
        <v>97298</v>
      </c>
    </row>
    <row r="25" spans="1:8" s="16" customFormat="1" ht="18" customHeight="1">
      <c r="A25" s="8" t="s">
        <v>282</v>
      </c>
      <c r="B25" s="30" t="s">
        <v>124</v>
      </c>
      <c r="C25" s="9">
        <v>92206</v>
      </c>
      <c r="D25" s="9">
        <f>D26+D27</f>
        <v>-5300</v>
      </c>
      <c r="E25" s="9">
        <f t="shared" si="0"/>
        <v>86906</v>
      </c>
      <c r="F25" s="9">
        <v>93496</v>
      </c>
      <c r="G25" s="9">
        <f>G26+G27</f>
        <v>-5590</v>
      </c>
      <c r="H25" s="9">
        <f t="shared" si="1"/>
        <v>87906</v>
      </c>
    </row>
    <row r="26" spans="1:8" s="16" customFormat="1" ht="17.25" customHeight="1" hidden="1">
      <c r="A26" s="8" t="s">
        <v>125</v>
      </c>
      <c r="B26" s="30" t="s">
        <v>124</v>
      </c>
      <c r="C26" s="12">
        <v>92206</v>
      </c>
      <c r="D26" s="12">
        <v>-5300</v>
      </c>
      <c r="E26" s="9">
        <f t="shared" si="0"/>
        <v>86906</v>
      </c>
      <c r="F26" s="12">
        <v>93496</v>
      </c>
      <c r="G26" s="12">
        <v>-5590</v>
      </c>
      <c r="H26" s="9">
        <f t="shared" si="1"/>
        <v>87906</v>
      </c>
    </row>
    <row r="27" spans="1:8" s="16" customFormat="1" ht="38.25" hidden="1">
      <c r="A27" s="8" t="s">
        <v>126</v>
      </c>
      <c r="B27" s="30" t="s">
        <v>215</v>
      </c>
      <c r="C27" s="12">
        <v>0</v>
      </c>
      <c r="D27" s="12">
        <v>0</v>
      </c>
      <c r="E27" s="9">
        <f t="shared" si="0"/>
        <v>0</v>
      </c>
      <c r="F27" s="12">
        <v>0</v>
      </c>
      <c r="G27" s="12">
        <v>0</v>
      </c>
      <c r="H27" s="9">
        <f t="shared" si="1"/>
        <v>0</v>
      </c>
    </row>
    <row r="28" spans="1:8" s="16" customFormat="1" ht="12.75" hidden="1">
      <c r="A28" s="8" t="s">
        <v>283</v>
      </c>
      <c r="B28" s="30" t="s">
        <v>127</v>
      </c>
      <c r="C28" s="9">
        <v>2</v>
      </c>
      <c r="D28" s="9">
        <f>D29+D30</f>
        <v>0</v>
      </c>
      <c r="E28" s="9">
        <f t="shared" si="0"/>
        <v>2</v>
      </c>
      <c r="F28" s="9">
        <v>2</v>
      </c>
      <c r="G28" s="9">
        <f>G29+G30</f>
        <v>0</v>
      </c>
      <c r="H28" s="9">
        <f t="shared" si="1"/>
        <v>2</v>
      </c>
    </row>
    <row r="29" spans="1:8" s="16" customFormat="1" ht="12.75" hidden="1">
      <c r="A29" s="8" t="s">
        <v>216</v>
      </c>
      <c r="B29" s="30" t="s">
        <v>127</v>
      </c>
      <c r="C29" s="9">
        <v>2</v>
      </c>
      <c r="D29" s="9"/>
      <c r="E29" s="9">
        <f t="shared" si="0"/>
        <v>2</v>
      </c>
      <c r="F29" s="9">
        <v>2</v>
      </c>
      <c r="G29" s="9"/>
      <c r="H29" s="9">
        <f t="shared" si="1"/>
        <v>2</v>
      </c>
    </row>
    <row r="30" spans="1:8" s="16" customFormat="1" ht="12.75" customHeight="1" hidden="1">
      <c r="A30" s="8" t="s">
        <v>217</v>
      </c>
      <c r="B30" s="30" t="s">
        <v>218</v>
      </c>
      <c r="C30" s="11">
        <v>0</v>
      </c>
      <c r="D30" s="9">
        <v>0</v>
      </c>
      <c r="E30" s="9">
        <f t="shared" si="0"/>
        <v>0</v>
      </c>
      <c r="F30" s="11">
        <v>0</v>
      </c>
      <c r="G30" s="9">
        <v>0</v>
      </c>
      <c r="H30" s="9">
        <f t="shared" si="1"/>
        <v>0</v>
      </c>
    </row>
    <row r="31" spans="1:8" s="16" customFormat="1" ht="30" customHeight="1">
      <c r="A31" s="8" t="s">
        <v>284</v>
      </c>
      <c r="B31" s="30" t="s">
        <v>100</v>
      </c>
      <c r="C31" s="9">
        <v>4100</v>
      </c>
      <c r="D31" s="9">
        <f>D32</f>
        <v>5000</v>
      </c>
      <c r="E31" s="9">
        <f t="shared" si="0"/>
        <v>9100</v>
      </c>
      <c r="F31" s="9">
        <v>4100</v>
      </c>
      <c r="G31" s="9">
        <f>G32</f>
        <v>5290</v>
      </c>
      <c r="H31" s="9">
        <f t="shared" si="1"/>
        <v>9390</v>
      </c>
    </row>
    <row r="32" spans="1:8" s="16" customFormat="1" ht="25.5" hidden="1">
      <c r="A32" s="8" t="s">
        <v>219</v>
      </c>
      <c r="B32" s="30" t="s">
        <v>220</v>
      </c>
      <c r="C32" s="9">
        <v>4100</v>
      </c>
      <c r="D32" s="9">
        <v>5000</v>
      </c>
      <c r="E32" s="9">
        <f t="shared" si="0"/>
        <v>9100</v>
      </c>
      <c r="F32" s="9">
        <v>4100</v>
      </c>
      <c r="G32" s="9">
        <v>5290</v>
      </c>
      <c r="H32" s="9">
        <f t="shared" si="1"/>
        <v>9390</v>
      </c>
    </row>
    <row r="33" spans="1:8" s="13" customFormat="1" ht="12.75" hidden="1">
      <c r="A33" s="8" t="s">
        <v>285</v>
      </c>
      <c r="B33" s="38" t="s">
        <v>128</v>
      </c>
      <c r="C33" s="9">
        <v>397093</v>
      </c>
      <c r="D33" s="9">
        <f>D34+D39+D36</f>
        <v>0</v>
      </c>
      <c r="E33" s="9">
        <f t="shared" si="0"/>
        <v>397093</v>
      </c>
      <c r="F33" s="9">
        <v>397690</v>
      </c>
      <c r="G33" s="9">
        <f>G34+G39+G36</f>
        <v>0</v>
      </c>
      <c r="H33" s="9">
        <f t="shared" si="1"/>
        <v>397690</v>
      </c>
    </row>
    <row r="34" spans="1:8" s="16" customFormat="1" ht="12.75" hidden="1">
      <c r="A34" s="8" t="s">
        <v>286</v>
      </c>
      <c r="B34" s="30" t="s">
        <v>129</v>
      </c>
      <c r="C34" s="9">
        <v>30920</v>
      </c>
      <c r="D34" s="9">
        <f>D35</f>
        <v>0</v>
      </c>
      <c r="E34" s="9">
        <f t="shared" si="0"/>
        <v>30920</v>
      </c>
      <c r="F34" s="9">
        <v>30980</v>
      </c>
      <c r="G34" s="9">
        <f>G35</f>
        <v>0</v>
      </c>
      <c r="H34" s="9">
        <f t="shared" si="1"/>
        <v>30980</v>
      </c>
    </row>
    <row r="35" spans="1:8" s="16" customFormat="1" ht="38.25" hidden="1">
      <c r="A35" s="8" t="s">
        <v>221</v>
      </c>
      <c r="B35" s="30" t="s">
        <v>222</v>
      </c>
      <c r="C35" s="9">
        <v>30920</v>
      </c>
      <c r="D35" s="9"/>
      <c r="E35" s="9">
        <f t="shared" si="0"/>
        <v>30920</v>
      </c>
      <c r="F35" s="9">
        <v>30980</v>
      </c>
      <c r="G35" s="9"/>
      <c r="H35" s="9">
        <f t="shared" si="1"/>
        <v>30980</v>
      </c>
    </row>
    <row r="36" spans="1:8" s="16" customFormat="1" ht="12.75" hidden="1">
      <c r="A36" s="24" t="s">
        <v>287</v>
      </c>
      <c r="B36" s="34" t="s">
        <v>130</v>
      </c>
      <c r="C36" s="12">
        <v>139070</v>
      </c>
      <c r="D36" s="12">
        <f>D37+D38</f>
        <v>0</v>
      </c>
      <c r="E36" s="9">
        <f t="shared" si="0"/>
        <v>139070</v>
      </c>
      <c r="F36" s="12">
        <v>139450</v>
      </c>
      <c r="G36" s="12">
        <f>G37+G38</f>
        <v>0</v>
      </c>
      <c r="H36" s="9">
        <f t="shared" si="1"/>
        <v>139450</v>
      </c>
    </row>
    <row r="37" spans="1:8" s="16" customFormat="1" ht="12.75" hidden="1">
      <c r="A37" s="8" t="s">
        <v>131</v>
      </c>
      <c r="B37" s="30" t="s">
        <v>132</v>
      </c>
      <c r="C37" s="9">
        <v>30250</v>
      </c>
      <c r="D37" s="9"/>
      <c r="E37" s="9">
        <f t="shared" si="0"/>
        <v>30250</v>
      </c>
      <c r="F37" s="9">
        <v>30500</v>
      </c>
      <c r="G37" s="9"/>
      <c r="H37" s="9">
        <f t="shared" si="1"/>
        <v>30500</v>
      </c>
    </row>
    <row r="38" spans="1:8" s="16" customFormat="1" ht="12.75" hidden="1">
      <c r="A38" s="8" t="s">
        <v>133</v>
      </c>
      <c r="B38" s="30" t="s">
        <v>134</v>
      </c>
      <c r="C38" s="12">
        <v>108820</v>
      </c>
      <c r="D38" s="12"/>
      <c r="E38" s="9">
        <f t="shared" si="0"/>
        <v>108820</v>
      </c>
      <c r="F38" s="12">
        <v>108950</v>
      </c>
      <c r="G38" s="12"/>
      <c r="H38" s="9">
        <f t="shared" si="1"/>
        <v>108950</v>
      </c>
    </row>
    <row r="39" spans="1:8" s="16" customFormat="1" ht="12.75" hidden="1">
      <c r="A39" s="24" t="s">
        <v>288</v>
      </c>
      <c r="B39" s="34" t="s">
        <v>135</v>
      </c>
      <c r="C39" s="9">
        <v>227103</v>
      </c>
      <c r="D39" s="9">
        <f>D40+D42</f>
        <v>0</v>
      </c>
      <c r="E39" s="9">
        <f t="shared" si="0"/>
        <v>227103</v>
      </c>
      <c r="F39" s="9">
        <v>227260</v>
      </c>
      <c r="G39" s="9">
        <f>G40+G42</f>
        <v>0</v>
      </c>
      <c r="H39" s="9">
        <f t="shared" si="1"/>
        <v>227260</v>
      </c>
    </row>
    <row r="40" spans="1:8" s="13" customFormat="1" ht="12.75" hidden="1">
      <c r="A40" s="10" t="s">
        <v>223</v>
      </c>
      <c r="B40" s="33" t="s">
        <v>64</v>
      </c>
      <c r="C40" s="11">
        <v>200910</v>
      </c>
      <c r="D40" s="9">
        <f>D41</f>
        <v>0</v>
      </c>
      <c r="E40" s="9">
        <f t="shared" si="0"/>
        <v>200910</v>
      </c>
      <c r="F40" s="11">
        <v>200910</v>
      </c>
      <c r="G40" s="9">
        <f>G41</f>
        <v>0</v>
      </c>
      <c r="H40" s="9">
        <f t="shared" si="1"/>
        <v>200910</v>
      </c>
    </row>
    <row r="41" spans="1:8" s="16" customFormat="1" ht="25.5" hidden="1">
      <c r="A41" s="8" t="s">
        <v>224</v>
      </c>
      <c r="B41" s="34" t="s">
        <v>225</v>
      </c>
      <c r="C41" s="9">
        <v>200910</v>
      </c>
      <c r="D41" s="9"/>
      <c r="E41" s="9">
        <f t="shared" si="0"/>
        <v>200910</v>
      </c>
      <c r="F41" s="9">
        <v>200910</v>
      </c>
      <c r="G41" s="9"/>
      <c r="H41" s="9">
        <f t="shared" si="1"/>
        <v>200910</v>
      </c>
    </row>
    <row r="42" spans="1:8" s="13" customFormat="1" ht="12.75" hidden="1">
      <c r="A42" s="10" t="s">
        <v>226</v>
      </c>
      <c r="B42" s="33" t="s">
        <v>65</v>
      </c>
      <c r="C42" s="11">
        <v>26193</v>
      </c>
      <c r="D42" s="9">
        <f>D43</f>
        <v>0</v>
      </c>
      <c r="E42" s="9">
        <f t="shared" si="0"/>
        <v>26193</v>
      </c>
      <c r="F42" s="11">
        <v>26350</v>
      </c>
      <c r="G42" s="9">
        <f>G43</f>
        <v>0</v>
      </c>
      <c r="H42" s="9">
        <f t="shared" si="1"/>
        <v>26350</v>
      </c>
    </row>
    <row r="43" spans="1:8" s="16" customFormat="1" ht="25.5" hidden="1">
      <c r="A43" s="8" t="s">
        <v>227</v>
      </c>
      <c r="B43" s="34" t="s">
        <v>228</v>
      </c>
      <c r="C43" s="9">
        <v>26193</v>
      </c>
      <c r="D43" s="9"/>
      <c r="E43" s="9">
        <f aca="true" t="shared" si="2" ref="E43:E74">C43+D43</f>
        <v>26193</v>
      </c>
      <c r="F43" s="9">
        <v>26350</v>
      </c>
      <c r="G43" s="9"/>
      <c r="H43" s="9">
        <f t="shared" si="1"/>
        <v>26350</v>
      </c>
    </row>
    <row r="44" spans="1:8" s="16" customFormat="1" ht="12.75" hidden="1">
      <c r="A44" s="8" t="s">
        <v>289</v>
      </c>
      <c r="B44" s="38" t="s">
        <v>138</v>
      </c>
      <c r="C44" s="9">
        <v>22584.8</v>
      </c>
      <c r="D44" s="9">
        <f>D45+D47</f>
        <v>0</v>
      </c>
      <c r="E44" s="9">
        <f t="shared" si="2"/>
        <v>22584.8</v>
      </c>
      <c r="F44" s="9">
        <v>22544.8</v>
      </c>
      <c r="G44" s="9">
        <f>G45+G47</f>
        <v>0</v>
      </c>
      <c r="H44" s="9">
        <f t="shared" si="1"/>
        <v>22544.8</v>
      </c>
    </row>
    <row r="45" spans="1:8" s="16" customFormat="1" ht="27" customHeight="1" hidden="1">
      <c r="A45" s="8" t="s">
        <v>290</v>
      </c>
      <c r="B45" s="38" t="s">
        <v>139</v>
      </c>
      <c r="C45" s="12">
        <v>22380</v>
      </c>
      <c r="D45" s="12">
        <f>D46</f>
        <v>0</v>
      </c>
      <c r="E45" s="9">
        <f t="shared" si="2"/>
        <v>22380</v>
      </c>
      <c r="F45" s="12">
        <v>22380</v>
      </c>
      <c r="G45" s="12">
        <f>G46</f>
        <v>0</v>
      </c>
      <c r="H45" s="9">
        <f t="shared" si="1"/>
        <v>22380</v>
      </c>
    </row>
    <row r="46" spans="1:8" s="16" customFormat="1" ht="38.25" hidden="1">
      <c r="A46" s="8" t="s">
        <v>229</v>
      </c>
      <c r="B46" s="30" t="s">
        <v>230</v>
      </c>
      <c r="C46" s="9">
        <v>22380</v>
      </c>
      <c r="D46" s="9"/>
      <c r="E46" s="9">
        <f t="shared" si="2"/>
        <v>22380</v>
      </c>
      <c r="F46" s="9">
        <v>22380</v>
      </c>
      <c r="G46" s="9"/>
      <c r="H46" s="9">
        <f t="shared" si="1"/>
        <v>22380</v>
      </c>
    </row>
    <row r="47" spans="1:8" s="16" customFormat="1" ht="28.5" customHeight="1" hidden="1">
      <c r="A47" s="8" t="s">
        <v>291</v>
      </c>
      <c r="B47" s="30" t="s">
        <v>140</v>
      </c>
      <c r="C47" s="9">
        <v>204.8</v>
      </c>
      <c r="D47" s="9">
        <f>D48+D49</f>
        <v>0</v>
      </c>
      <c r="E47" s="9">
        <f t="shared" si="2"/>
        <v>204.8</v>
      </c>
      <c r="F47" s="9">
        <v>164.8</v>
      </c>
      <c r="G47" s="9">
        <f>G48+G49</f>
        <v>0</v>
      </c>
      <c r="H47" s="9">
        <f t="shared" si="1"/>
        <v>164.8</v>
      </c>
    </row>
    <row r="48" spans="1:8" s="16" customFormat="1" ht="17.25" customHeight="1" hidden="1">
      <c r="A48" s="8" t="s">
        <v>231</v>
      </c>
      <c r="B48" s="30" t="s">
        <v>232</v>
      </c>
      <c r="C48" s="9">
        <v>80</v>
      </c>
      <c r="D48" s="9"/>
      <c r="E48" s="9">
        <f t="shared" si="2"/>
        <v>80</v>
      </c>
      <c r="F48" s="9">
        <v>40</v>
      </c>
      <c r="G48" s="9"/>
      <c r="H48" s="9">
        <f t="shared" si="1"/>
        <v>40</v>
      </c>
    </row>
    <row r="49" spans="1:8" s="13" customFormat="1" ht="42.75" customHeight="1" hidden="1">
      <c r="A49" s="10" t="s">
        <v>141</v>
      </c>
      <c r="B49" s="33" t="s">
        <v>142</v>
      </c>
      <c r="C49" s="11">
        <v>124.8</v>
      </c>
      <c r="D49" s="9">
        <f>D50</f>
        <v>0</v>
      </c>
      <c r="E49" s="9">
        <f t="shared" si="2"/>
        <v>124.8</v>
      </c>
      <c r="F49" s="11">
        <v>124.8</v>
      </c>
      <c r="G49" s="9">
        <f>G50</f>
        <v>0</v>
      </c>
      <c r="H49" s="9">
        <f t="shared" si="1"/>
        <v>124.8</v>
      </c>
    </row>
    <row r="50" spans="1:8" s="16" customFormat="1" ht="8.25" customHeight="1" hidden="1">
      <c r="A50" s="8" t="s">
        <v>233</v>
      </c>
      <c r="B50" s="30" t="s">
        <v>234</v>
      </c>
      <c r="C50" s="9">
        <v>124.8</v>
      </c>
      <c r="D50" s="9"/>
      <c r="E50" s="9">
        <f t="shared" si="2"/>
        <v>124.8</v>
      </c>
      <c r="F50" s="9">
        <v>124.8</v>
      </c>
      <c r="G50" s="9"/>
      <c r="H50" s="9">
        <f t="shared" si="1"/>
        <v>124.8</v>
      </c>
    </row>
    <row r="51" spans="1:8" s="16" customFormat="1" ht="45" customHeight="1">
      <c r="A51" s="8" t="s">
        <v>292</v>
      </c>
      <c r="B51" s="38" t="s">
        <v>144</v>
      </c>
      <c r="C51" s="9">
        <v>236826.69999999998</v>
      </c>
      <c r="D51" s="9">
        <f>D54+D56+D70+D73+D75+D52+D65</f>
        <v>-3249.7999999999997</v>
      </c>
      <c r="E51" s="9">
        <f t="shared" si="2"/>
        <v>233576.9</v>
      </c>
      <c r="F51" s="9">
        <v>240282.4</v>
      </c>
      <c r="G51" s="9">
        <f>G54+G56+G70+G73+G75+G52+G65</f>
        <v>-3249.7999999999997</v>
      </c>
      <c r="H51" s="9">
        <f t="shared" si="1"/>
        <v>237032.6</v>
      </c>
    </row>
    <row r="52" spans="1:8" s="16" customFormat="1" ht="40.5" customHeight="1" hidden="1">
      <c r="A52" s="26" t="s">
        <v>62</v>
      </c>
      <c r="B52" s="36" t="s">
        <v>63</v>
      </c>
      <c r="C52" s="9">
        <v>0</v>
      </c>
      <c r="D52" s="9">
        <f>D53</f>
        <v>0</v>
      </c>
      <c r="E52" s="9">
        <f t="shared" si="2"/>
        <v>0</v>
      </c>
      <c r="F52" s="9">
        <v>0</v>
      </c>
      <c r="G52" s="9">
        <f>G53</f>
        <v>0</v>
      </c>
      <c r="H52" s="9">
        <f t="shared" si="1"/>
        <v>0</v>
      </c>
    </row>
    <row r="53" spans="1:8" s="16" customFormat="1" ht="30.75" customHeight="1" hidden="1">
      <c r="A53" s="26" t="s">
        <v>76</v>
      </c>
      <c r="B53" s="36" t="s">
        <v>143</v>
      </c>
      <c r="C53" s="9">
        <v>0</v>
      </c>
      <c r="D53" s="9"/>
      <c r="E53" s="9">
        <f t="shared" si="2"/>
        <v>0</v>
      </c>
      <c r="F53" s="9">
        <v>0</v>
      </c>
      <c r="G53" s="9"/>
      <c r="H53" s="9">
        <f t="shared" si="1"/>
        <v>0</v>
      </c>
    </row>
    <row r="54" spans="1:8" s="16" customFormat="1" ht="12.75" customHeight="1" hidden="1">
      <c r="A54" s="8" t="s">
        <v>145</v>
      </c>
      <c r="B54" s="30" t="s">
        <v>146</v>
      </c>
      <c r="C54" s="9">
        <v>0</v>
      </c>
      <c r="D54" s="9">
        <f>D55</f>
        <v>0</v>
      </c>
      <c r="E54" s="9">
        <f t="shared" si="2"/>
        <v>0</v>
      </c>
      <c r="F54" s="9">
        <v>0</v>
      </c>
      <c r="G54" s="9">
        <f>G55</f>
        <v>0</v>
      </c>
      <c r="H54" s="9">
        <f t="shared" si="1"/>
        <v>0</v>
      </c>
    </row>
    <row r="55" spans="1:8" s="16" customFormat="1" ht="26.25" customHeight="1" hidden="1">
      <c r="A55" s="8" t="s">
        <v>147</v>
      </c>
      <c r="B55" s="30" t="s">
        <v>148</v>
      </c>
      <c r="C55" s="9">
        <v>0</v>
      </c>
      <c r="D55" s="9"/>
      <c r="E55" s="9">
        <f t="shared" si="2"/>
        <v>0</v>
      </c>
      <c r="F55" s="9">
        <v>0</v>
      </c>
      <c r="G55" s="9"/>
      <c r="H55" s="9">
        <f t="shared" si="1"/>
        <v>0</v>
      </c>
    </row>
    <row r="56" spans="1:8" s="16" customFormat="1" ht="69.75" customHeight="1">
      <c r="A56" s="8" t="s">
        <v>293</v>
      </c>
      <c r="B56" s="30" t="s">
        <v>47</v>
      </c>
      <c r="C56" s="9">
        <v>221208.69999999998</v>
      </c>
      <c r="D56" s="9">
        <f>D57+D59+D61+D63</f>
        <v>-5363.7</v>
      </c>
      <c r="E56" s="9">
        <f t="shared" si="2"/>
        <v>215844.99999999997</v>
      </c>
      <c r="F56" s="9">
        <v>224594.4</v>
      </c>
      <c r="G56" s="9">
        <f>G57+G59+G61+G63</f>
        <v>-5363.7</v>
      </c>
      <c r="H56" s="9">
        <f t="shared" si="1"/>
        <v>219230.69999999998</v>
      </c>
    </row>
    <row r="57" spans="1:8" s="16" customFormat="1" ht="40.5" customHeight="1" hidden="1">
      <c r="A57" s="10" t="s">
        <v>149</v>
      </c>
      <c r="B57" s="33" t="s">
        <v>150</v>
      </c>
      <c r="C57" s="11">
        <v>158400</v>
      </c>
      <c r="D57" s="9">
        <f>D58</f>
        <v>0</v>
      </c>
      <c r="E57" s="9">
        <f t="shared" si="2"/>
        <v>158400</v>
      </c>
      <c r="F57" s="11">
        <v>158400</v>
      </c>
      <c r="G57" s="9">
        <f>G58</f>
        <v>0</v>
      </c>
      <c r="H57" s="9">
        <f t="shared" si="1"/>
        <v>158400</v>
      </c>
    </row>
    <row r="58" spans="1:8" s="16" customFormat="1" ht="42.75" customHeight="1" hidden="1">
      <c r="A58" s="8" t="s">
        <v>151</v>
      </c>
      <c r="B58" s="30" t="s">
        <v>48</v>
      </c>
      <c r="C58" s="12">
        <v>158400</v>
      </c>
      <c r="D58" s="12"/>
      <c r="E58" s="9">
        <f t="shared" si="2"/>
        <v>158400</v>
      </c>
      <c r="F58" s="12">
        <v>158400</v>
      </c>
      <c r="G58" s="12"/>
      <c r="H58" s="9">
        <f t="shared" si="1"/>
        <v>158400</v>
      </c>
    </row>
    <row r="59" spans="1:8" s="16" customFormat="1" ht="56.25" customHeight="1" hidden="1">
      <c r="A59" s="14" t="s">
        <v>386</v>
      </c>
      <c r="B59" s="35" t="s">
        <v>49</v>
      </c>
      <c r="C59" s="11">
        <v>12280</v>
      </c>
      <c r="D59" s="9">
        <f>D60</f>
        <v>-5363.7</v>
      </c>
      <c r="E59" s="9">
        <f t="shared" si="2"/>
        <v>6916.3</v>
      </c>
      <c r="F59" s="11">
        <v>12280</v>
      </c>
      <c r="G59" s="9">
        <f>G60</f>
        <v>-5363.7</v>
      </c>
      <c r="H59" s="9">
        <f t="shared" si="1"/>
        <v>6916.3</v>
      </c>
    </row>
    <row r="60" spans="1:8" s="16" customFormat="1" ht="45" customHeight="1" hidden="1">
      <c r="A60" s="8" t="s">
        <v>387</v>
      </c>
      <c r="B60" s="30" t="s">
        <v>77</v>
      </c>
      <c r="C60" s="9">
        <v>12280</v>
      </c>
      <c r="D60" s="9">
        <v>-5363.7</v>
      </c>
      <c r="E60" s="9">
        <f t="shared" si="2"/>
        <v>6916.3</v>
      </c>
      <c r="F60" s="9">
        <v>12280</v>
      </c>
      <c r="G60" s="9">
        <v>-5363.7</v>
      </c>
      <c r="H60" s="9">
        <f t="shared" si="1"/>
        <v>6916.3</v>
      </c>
    </row>
    <row r="61" spans="1:8" s="16" customFormat="1" ht="76.5" hidden="1">
      <c r="A61" s="10" t="s">
        <v>152</v>
      </c>
      <c r="B61" s="33" t="s">
        <v>61</v>
      </c>
      <c r="C61" s="11">
        <v>1227.8</v>
      </c>
      <c r="D61" s="9">
        <f>D62</f>
        <v>0</v>
      </c>
      <c r="E61" s="9">
        <f t="shared" si="2"/>
        <v>1227.8</v>
      </c>
      <c r="F61" s="11">
        <v>1310.3</v>
      </c>
      <c r="G61" s="9">
        <f>G62</f>
        <v>0</v>
      </c>
      <c r="H61" s="9">
        <f t="shared" si="1"/>
        <v>1310.3</v>
      </c>
    </row>
    <row r="62" spans="1:8" s="16" customFormat="1" ht="63.75" hidden="1">
      <c r="A62" s="8" t="s">
        <v>153</v>
      </c>
      <c r="B62" s="30" t="s">
        <v>78</v>
      </c>
      <c r="C62" s="9">
        <v>1227.8</v>
      </c>
      <c r="D62" s="9"/>
      <c r="E62" s="9">
        <f t="shared" si="2"/>
        <v>1227.8</v>
      </c>
      <c r="F62" s="9">
        <v>1310.3</v>
      </c>
      <c r="G62" s="9"/>
      <c r="H62" s="9">
        <f t="shared" si="1"/>
        <v>1310.3</v>
      </c>
    </row>
    <row r="63" spans="1:8" s="16" customFormat="1" ht="38.25" hidden="1">
      <c r="A63" s="10" t="s">
        <v>66</v>
      </c>
      <c r="B63" s="33" t="s">
        <v>67</v>
      </c>
      <c r="C63" s="9">
        <v>49300.9</v>
      </c>
      <c r="D63" s="9">
        <f>D64</f>
        <v>0</v>
      </c>
      <c r="E63" s="9">
        <f t="shared" si="2"/>
        <v>49300.9</v>
      </c>
      <c r="F63" s="9">
        <v>52604.1</v>
      </c>
      <c r="G63" s="9">
        <f>G64</f>
        <v>0</v>
      </c>
      <c r="H63" s="9">
        <f t="shared" si="1"/>
        <v>52604.1</v>
      </c>
    </row>
    <row r="64" spans="1:8" s="16" customFormat="1" ht="25.5" hidden="1">
      <c r="A64" s="8" t="s">
        <v>68</v>
      </c>
      <c r="B64" s="30" t="s">
        <v>69</v>
      </c>
      <c r="C64" s="9">
        <v>49300.9</v>
      </c>
      <c r="D64" s="9"/>
      <c r="E64" s="9">
        <f t="shared" si="2"/>
        <v>49300.9</v>
      </c>
      <c r="F64" s="9">
        <v>52604.1</v>
      </c>
      <c r="G64" s="9"/>
      <c r="H64" s="9">
        <f t="shared" si="1"/>
        <v>52604.1</v>
      </c>
    </row>
    <row r="65" spans="1:8" s="16" customFormat="1" ht="42" customHeight="1">
      <c r="A65" s="8" t="s">
        <v>294</v>
      </c>
      <c r="B65" s="30" t="s">
        <v>197</v>
      </c>
      <c r="C65" s="9">
        <v>1751.1</v>
      </c>
      <c r="D65" s="9">
        <f>D66+D68</f>
        <v>2113.9</v>
      </c>
      <c r="E65" s="9">
        <f t="shared" si="2"/>
        <v>3865</v>
      </c>
      <c r="F65" s="9">
        <v>1736.2</v>
      </c>
      <c r="G65" s="9">
        <f>G66+G68</f>
        <v>2113.9</v>
      </c>
      <c r="H65" s="9">
        <f t="shared" si="1"/>
        <v>3850.1000000000004</v>
      </c>
    </row>
    <row r="66" spans="1:8" s="13" customFormat="1" ht="27" customHeight="1" hidden="1">
      <c r="A66" s="10" t="s">
        <v>388</v>
      </c>
      <c r="B66" s="33" t="s">
        <v>198</v>
      </c>
      <c r="C66" s="11">
        <v>1707</v>
      </c>
      <c r="D66" s="9">
        <f>D67</f>
        <v>2000</v>
      </c>
      <c r="E66" s="9">
        <f t="shared" si="2"/>
        <v>3707</v>
      </c>
      <c r="F66" s="11">
        <v>1707</v>
      </c>
      <c r="G66" s="9">
        <f>G67</f>
        <v>2000</v>
      </c>
      <c r="H66" s="9">
        <f t="shared" si="1"/>
        <v>3707</v>
      </c>
    </row>
    <row r="67" spans="1:8" s="16" customFormat="1" ht="68.25" customHeight="1" hidden="1">
      <c r="A67" s="8" t="s">
        <v>389</v>
      </c>
      <c r="B67" s="30" t="s">
        <v>199</v>
      </c>
      <c r="C67" s="9">
        <v>1707</v>
      </c>
      <c r="D67" s="9">
        <v>2000</v>
      </c>
      <c r="E67" s="9">
        <f t="shared" si="2"/>
        <v>3707</v>
      </c>
      <c r="F67" s="9">
        <v>1707</v>
      </c>
      <c r="G67" s="9">
        <v>2000</v>
      </c>
      <c r="H67" s="9">
        <f t="shared" si="1"/>
        <v>3707</v>
      </c>
    </row>
    <row r="68" spans="1:8" s="13" customFormat="1" ht="28.5" customHeight="1" hidden="1">
      <c r="A68" s="10" t="s">
        <v>390</v>
      </c>
      <c r="B68" s="33" t="s">
        <v>235</v>
      </c>
      <c r="C68" s="11">
        <v>44.1</v>
      </c>
      <c r="D68" s="9">
        <f>D69</f>
        <v>113.9</v>
      </c>
      <c r="E68" s="9">
        <f t="shared" si="2"/>
        <v>158</v>
      </c>
      <c r="F68" s="11">
        <v>29.2</v>
      </c>
      <c r="G68" s="9">
        <f>G69</f>
        <v>113.9</v>
      </c>
      <c r="H68" s="9">
        <f t="shared" si="1"/>
        <v>143.1</v>
      </c>
    </row>
    <row r="69" spans="1:8" s="16" customFormat="1" ht="54.75" customHeight="1" hidden="1">
      <c r="A69" s="8" t="s">
        <v>391</v>
      </c>
      <c r="B69" s="30" t="s">
        <v>204</v>
      </c>
      <c r="C69" s="9">
        <v>44.1</v>
      </c>
      <c r="D69" s="9">
        <v>113.9</v>
      </c>
      <c r="E69" s="9">
        <f t="shared" si="2"/>
        <v>158</v>
      </c>
      <c r="F69" s="9">
        <v>29.2</v>
      </c>
      <c r="G69" s="9">
        <v>113.9</v>
      </c>
      <c r="H69" s="9">
        <f t="shared" si="1"/>
        <v>143.1</v>
      </c>
    </row>
    <row r="70" spans="1:8" s="16" customFormat="1" ht="16.5" customHeight="1" hidden="1">
      <c r="A70" s="18" t="s">
        <v>295</v>
      </c>
      <c r="B70" s="30" t="s">
        <v>154</v>
      </c>
      <c r="C70" s="9">
        <v>892.9</v>
      </c>
      <c r="D70" s="9">
        <f>D71</f>
        <v>0</v>
      </c>
      <c r="E70" s="9">
        <f t="shared" si="2"/>
        <v>892.9</v>
      </c>
      <c r="F70" s="9">
        <v>977.8</v>
      </c>
      <c r="G70" s="9">
        <f>G71</f>
        <v>0</v>
      </c>
      <c r="H70" s="9">
        <f t="shared" si="1"/>
        <v>977.8</v>
      </c>
    </row>
    <row r="71" spans="1:8" s="16" customFormat="1" ht="30" customHeight="1" hidden="1">
      <c r="A71" s="17" t="s">
        <v>155</v>
      </c>
      <c r="B71" s="33" t="s">
        <v>156</v>
      </c>
      <c r="C71" s="11">
        <v>892.9</v>
      </c>
      <c r="D71" s="9">
        <f>D72</f>
        <v>0</v>
      </c>
      <c r="E71" s="9">
        <f t="shared" si="2"/>
        <v>892.9</v>
      </c>
      <c r="F71" s="11">
        <v>977.8</v>
      </c>
      <c r="G71" s="9">
        <f>G72</f>
        <v>0</v>
      </c>
      <c r="H71" s="9">
        <f t="shared" si="1"/>
        <v>977.8</v>
      </c>
    </row>
    <row r="72" spans="1:8" s="16" customFormat="1" ht="30.75" customHeight="1" hidden="1">
      <c r="A72" s="18" t="s">
        <v>157</v>
      </c>
      <c r="B72" s="30" t="s">
        <v>158</v>
      </c>
      <c r="C72" s="9">
        <v>892.9</v>
      </c>
      <c r="D72" s="9"/>
      <c r="E72" s="9">
        <f t="shared" si="2"/>
        <v>892.9</v>
      </c>
      <c r="F72" s="9">
        <v>977.8</v>
      </c>
      <c r="G72" s="9"/>
      <c r="H72" s="9">
        <f t="shared" si="1"/>
        <v>977.8</v>
      </c>
    </row>
    <row r="73" spans="1:8" s="16" customFormat="1" ht="52.5" customHeight="1" hidden="1">
      <c r="A73" s="18" t="s">
        <v>159</v>
      </c>
      <c r="B73" s="34" t="s">
        <v>50</v>
      </c>
      <c r="C73" s="9">
        <v>0</v>
      </c>
      <c r="D73" s="9">
        <f>D74</f>
        <v>0</v>
      </c>
      <c r="E73" s="9">
        <f t="shared" si="2"/>
        <v>0</v>
      </c>
      <c r="F73" s="9">
        <v>0</v>
      </c>
      <c r="G73" s="9">
        <f>G74</f>
        <v>0</v>
      </c>
      <c r="H73" s="9">
        <f t="shared" si="1"/>
        <v>0</v>
      </c>
    </row>
    <row r="74" spans="1:8" s="16" customFormat="1" ht="54" customHeight="1" hidden="1">
      <c r="A74" s="19" t="s">
        <v>160</v>
      </c>
      <c r="B74" s="30" t="s">
        <v>51</v>
      </c>
      <c r="C74" s="9">
        <v>0</v>
      </c>
      <c r="D74" s="9">
        <v>0</v>
      </c>
      <c r="E74" s="9">
        <f t="shared" si="2"/>
        <v>0</v>
      </c>
      <c r="F74" s="9">
        <v>0</v>
      </c>
      <c r="G74" s="9">
        <v>0</v>
      </c>
      <c r="H74" s="9">
        <f t="shared" si="1"/>
        <v>0</v>
      </c>
    </row>
    <row r="75" spans="1:8" s="16" customFormat="1" ht="63.75" hidden="1">
      <c r="A75" s="8" t="s">
        <v>296</v>
      </c>
      <c r="B75" s="34" t="s">
        <v>52</v>
      </c>
      <c r="C75" s="9">
        <v>12974</v>
      </c>
      <c r="D75" s="9">
        <f>D78+D76</f>
        <v>0</v>
      </c>
      <c r="E75" s="9">
        <f aca="true" t="shared" si="3" ref="E75:E106">C75+D75</f>
        <v>12974</v>
      </c>
      <c r="F75" s="9">
        <v>12974</v>
      </c>
      <c r="G75" s="9">
        <f>G78+G76</f>
        <v>0</v>
      </c>
      <c r="H75" s="9">
        <f t="shared" si="1"/>
        <v>12974</v>
      </c>
    </row>
    <row r="76" spans="1:8" s="16" customFormat="1" ht="38.25" hidden="1">
      <c r="A76" s="10" t="s">
        <v>161</v>
      </c>
      <c r="B76" s="35" t="s">
        <v>162</v>
      </c>
      <c r="C76" s="11">
        <v>0</v>
      </c>
      <c r="D76" s="9">
        <f>D77</f>
        <v>0</v>
      </c>
      <c r="E76" s="9">
        <f t="shared" si="3"/>
        <v>0</v>
      </c>
      <c r="F76" s="11">
        <v>0</v>
      </c>
      <c r="G76" s="9">
        <f>G77</f>
        <v>0</v>
      </c>
      <c r="H76" s="9">
        <f aca="true" t="shared" si="4" ref="H76:H139">F76+G76</f>
        <v>0</v>
      </c>
    </row>
    <row r="77" spans="1:8" s="16" customFormat="1" ht="38.25" hidden="1">
      <c r="A77" s="8" t="s">
        <v>163</v>
      </c>
      <c r="B77" s="34" t="s">
        <v>164</v>
      </c>
      <c r="C77" s="9">
        <v>0</v>
      </c>
      <c r="D77" s="9"/>
      <c r="E77" s="9">
        <f t="shared" si="3"/>
        <v>0</v>
      </c>
      <c r="F77" s="9">
        <v>0</v>
      </c>
      <c r="G77" s="9"/>
      <c r="H77" s="9">
        <f t="shared" si="4"/>
        <v>0</v>
      </c>
    </row>
    <row r="78" spans="1:8" s="16" customFormat="1" ht="52.5" customHeight="1" hidden="1">
      <c r="A78" s="20" t="s">
        <v>165</v>
      </c>
      <c r="B78" s="35" t="s">
        <v>53</v>
      </c>
      <c r="C78" s="15">
        <v>12974</v>
      </c>
      <c r="D78" s="12">
        <f>D79</f>
        <v>0</v>
      </c>
      <c r="E78" s="9">
        <f t="shared" si="3"/>
        <v>12974</v>
      </c>
      <c r="F78" s="15">
        <v>12974</v>
      </c>
      <c r="G78" s="12">
        <f>G79</f>
        <v>0</v>
      </c>
      <c r="H78" s="9">
        <f t="shared" si="4"/>
        <v>12974</v>
      </c>
    </row>
    <row r="79" spans="1:8" s="16" customFormat="1" ht="41.25" customHeight="1" hidden="1">
      <c r="A79" s="21" t="s">
        <v>166</v>
      </c>
      <c r="B79" s="37" t="s">
        <v>79</v>
      </c>
      <c r="C79" s="12">
        <v>12974</v>
      </c>
      <c r="D79" s="12"/>
      <c r="E79" s="9">
        <f t="shared" si="3"/>
        <v>12974</v>
      </c>
      <c r="F79" s="12">
        <v>12974</v>
      </c>
      <c r="G79" s="12"/>
      <c r="H79" s="9">
        <f t="shared" si="4"/>
        <v>12974</v>
      </c>
    </row>
    <row r="80" spans="1:8" s="16" customFormat="1" ht="25.5" hidden="1">
      <c r="A80" s="8" t="s">
        <v>297</v>
      </c>
      <c r="B80" s="38" t="s">
        <v>167</v>
      </c>
      <c r="C80" s="9">
        <v>27567.300000000003</v>
      </c>
      <c r="D80" s="9">
        <f>D81+D88</f>
        <v>0</v>
      </c>
      <c r="E80" s="9">
        <f t="shared" si="3"/>
        <v>27567.300000000003</v>
      </c>
      <c r="F80" s="9">
        <v>28753.2</v>
      </c>
      <c r="G80" s="9">
        <f>G81+G88</f>
        <v>0</v>
      </c>
      <c r="H80" s="9">
        <f t="shared" si="4"/>
        <v>28753.2</v>
      </c>
    </row>
    <row r="81" spans="1:8" s="16" customFormat="1" ht="12.75" hidden="1">
      <c r="A81" s="42" t="s">
        <v>298</v>
      </c>
      <c r="B81" s="37" t="s">
        <v>168</v>
      </c>
      <c r="C81" s="9">
        <v>27557.4</v>
      </c>
      <c r="D81" s="9"/>
      <c r="E81" s="9">
        <f t="shared" si="3"/>
        <v>27557.4</v>
      </c>
      <c r="F81" s="9">
        <v>28741.8</v>
      </c>
      <c r="G81" s="9"/>
      <c r="H81" s="9">
        <f t="shared" si="4"/>
        <v>28741.8</v>
      </c>
    </row>
    <row r="82" spans="1:8" s="16" customFormat="1" ht="17.25" customHeight="1" hidden="1">
      <c r="A82" s="21" t="s">
        <v>236</v>
      </c>
      <c r="B82" s="37" t="s">
        <v>237</v>
      </c>
      <c r="C82" s="12">
        <v>1396</v>
      </c>
      <c r="D82" s="12"/>
      <c r="E82" s="9">
        <f t="shared" si="3"/>
        <v>1396</v>
      </c>
      <c r="F82" s="12">
        <v>1456</v>
      </c>
      <c r="G82" s="12"/>
      <c r="H82" s="9">
        <f t="shared" si="4"/>
        <v>1456</v>
      </c>
    </row>
    <row r="83" spans="1:8" s="16" customFormat="1" ht="15.75" customHeight="1" hidden="1">
      <c r="A83" s="21" t="s">
        <v>238</v>
      </c>
      <c r="B83" s="37" t="s">
        <v>239</v>
      </c>
      <c r="C83" s="12">
        <v>0</v>
      </c>
      <c r="D83" s="12"/>
      <c r="E83" s="9">
        <f t="shared" si="3"/>
        <v>0</v>
      </c>
      <c r="F83" s="12">
        <v>0</v>
      </c>
      <c r="G83" s="12"/>
      <c r="H83" s="9">
        <f t="shared" si="4"/>
        <v>0</v>
      </c>
    </row>
    <row r="84" spans="1:8" s="16" customFormat="1" ht="12.75" hidden="1">
      <c r="A84" s="21" t="s">
        <v>240</v>
      </c>
      <c r="B84" s="37" t="s">
        <v>241</v>
      </c>
      <c r="C84" s="12">
        <v>7659</v>
      </c>
      <c r="D84" s="12"/>
      <c r="E84" s="9">
        <f t="shared" si="3"/>
        <v>7659</v>
      </c>
      <c r="F84" s="12">
        <v>7988</v>
      </c>
      <c r="G84" s="12"/>
      <c r="H84" s="9">
        <f t="shared" si="4"/>
        <v>7988</v>
      </c>
    </row>
    <row r="85" spans="1:8" s="16" customFormat="1" ht="12.75" hidden="1">
      <c r="A85" s="21" t="s">
        <v>242</v>
      </c>
      <c r="B85" s="37" t="s">
        <v>243</v>
      </c>
      <c r="C85" s="12">
        <v>18493</v>
      </c>
      <c r="D85" s="12"/>
      <c r="E85" s="9">
        <f t="shared" si="3"/>
        <v>18493</v>
      </c>
      <c r="F85" s="12">
        <v>19288</v>
      </c>
      <c r="G85" s="12"/>
      <c r="H85" s="9">
        <f t="shared" si="4"/>
        <v>19288</v>
      </c>
    </row>
    <row r="86" spans="1:8" s="16" customFormat="1" ht="15.75" customHeight="1" hidden="1">
      <c r="A86" s="21" t="s">
        <v>169</v>
      </c>
      <c r="B86" s="37" t="s">
        <v>80</v>
      </c>
      <c r="C86" s="12">
        <v>0</v>
      </c>
      <c r="D86" s="12"/>
      <c r="E86" s="9">
        <f t="shared" si="3"/>
        <v>0</v>
      </c>
      <c r="F86" s="12">
        <v>0</v>
      </c>
      <c r="G86" s="12"/>
      <c r="H86" s="9">
        <f t="shared" si="4"/>
        <v>0</v>
      </c>
    </row>
    <row r="87" spans="1:8" s="16" customFormat="1" ht="27" customHeight="1" hidden="1">
      <c r="A87" s="21" t="s">
        <v>244</v>
      </c>
      <c r="B87" s="37" t="s">
        <v>245</v>
      </c>
      <c r="C87" s="12">
        <v>9.4</v>
      </c>
      <c r="D87" s="12"/>
      <c r="E87" s="9">
        <f t="shared" si="3"/>
        <v>9.4</v>
      </c>
      <c r="F87" s="12">
        <v>9.8</v>
      </c>
      <c r="G87" s="12"/>
      <c r="H87" s="9">
        <f t="shared" si="4"/>
        <v>9.8</v>
      </c>
    </row>
    <row r="88" spans="1:8" s="16" customFormat="1" ht="12.75" hidden="1">
      <c r="A88" s="8" t="s">
        <v>299</v>
      </c>
      <c r="B88" s="30" t="s">
        <v>170</v>
      </c>
      <c r="C88" s="9">
        <v>9.9</v>
      </c>
      <c r="D88" s="9">
        <f>D89</f>
        <v>0</v>
      </c>
      <c r="E88" s="9">
        <f t="shared" si="3"/>
        <v>9.9</v>
      </c>
      <c r="F88" s="9">
        <v>11.4</v>
      </c>
      <c r="G88" s="9">
        <f>G89</f>
        <v>0</v>
      </c>
      <c r="H88" s="9">
        <f t="shared" si="4"/>
        <v>11.4</v>
      </c>
    </row>
    <row r="89" spans="1:8" s="13" customFormat="1" ht="15.75" customHeight="1" hidden="1">
      <c r="A89" s="8" t="s">
        <v>171</v>
      </c>
      <c r="B89" s="30" t="s">
        <v>105</v>
      </c>
      <c r="C89" s="9">
        <v>9.9</v>
      </c>
      <c r="D89" s="9"/>
      <c r="E89" s="9">
        <f t="shared" si="3"/>
        <v>9.9</v>
      </c>
      <c r="F89" s="9">
        <v>11.4</v>
      </c>
      <c r="G89" s="9"/>
      <c r="H89" s="9">
        <f t="shared" si="4"/>
        <v>11.4</v>
      </c>
    </row>
    <row r="90" spans="1:8" s="13" customFormat="1" ht="25.5" hidden="1">
      <c r="A90" s="8" t="s">
        <v>300</v>
      </c>
      <c r="B90" s="30" t="s">
        <v>172</v>
      </c>
      <c r="C90" s="9">
        <v>37419.5</v>
      </c>
      <c r="D90" s="9">
        <f>D91+D93</f>
        <v>0</v>
      </c>
      <c r="E90" s="9">
        <f t="shared" si="3"/>
        <v>37419.5</v>
      </c>
      <c r="F90" s="9">
        <v>37470.6</v>
      </c>
      <c r="G90" s="9">
        <f>G91+G93</f>
        <v>0</v>
      </c>
      <c r="H90" s="9">
        <f t="shared" si="4"/>
        <v>37470.6</v>
      </c>
    </row>
    <row r="91" spans="1:8" s="16" customFormat="1" ht="12.75" hidden="1">
      <c r="A91" s="24" t="s">
        <v>301</v>
      </c>
      <c r="B91" s="34" t="s">
        <v>173</v>
      </c>
      <c r="C91" s="9">
        <v>36881</v>
      </c>
      <c r="D91" s="9">
        <f>D92</f>
        <v>0</v>
      </c>
      <c r="E91" s="9">
        <f t="shared" si="3"/>
        <v>36881</v>
      </c>
      <c r="F91" s="9">
        <v>36881</v>
      </c>
      <c r="G91" s="9">
        <f>G92</f>
        <v>0</v>
      </c>
      <c r="H91" s="9">
        <f t="shared" si="4"/>
        <v>36881</v>
      </c>
    </row>
    <row r="92" spans="1:8" s="16" customFormat="1" ht="25.5" hidden="1">
      <c r="A92" s="8" t="s">
        <v>174</v>
      </c>
      <c r="B92" s="30" t="s">
        <v>106</v>
      </c>
      <c r="C92" s="9">
        <v>36881</v>
      </c>
      <c r="D92" s="9"/>
      <c r="E92" s="9">
        <f t="shared" si="3"/>
        <v>36881</v>
      </c>
      <c r="F92" s="9">
        <v>36881</v>
      </c>
      <c r="G92" s="9"/>
      <c r="H92" s="9">
        <f t="shared" si="4"/>
        <v>36881</v>
      </c>
    </row>
    <row r="93" spans="1:8" s="16" customFormat="1" ht="12.75" hidden="1">
      <c r="A93" s="24" t="s">
        <v>302</v>
      </c>
      <c r="B93" s="34" t="s">
        <v>57</v>
      </c>
      <c r="C93" s="12">
        <v>538.5</v>
      </c>
      <c r="D93" s="12">
        <f>D94+D96</f>
        <v>0</v>
      </c>
      <c r="E93" s="9">
        <f t="shared" si="3"/>
        <v>538.5</v>
      </c>
      <c r="F93" s="12">
        <v>589.6</v>
      </c>
      <c r="G93" s="12">
        <f>G94+G96</f>
        <v>0</v>
      </c>
      <c r="H93" s="9">
        <f t="shared" si="4"/>
        <v>589.6</v>
      </c>
    </row>
    <row r="94" spans="1:8" s="13" customFormat="1" ht="25.5" hidden="1">
      <c r="A94" s="10" t="s">
        <v>101</v>
      </c>
      <c r="B94" s="33" t="s">
        <v>102</v>
      </c>
      <c r="C94" s="11">
        <v>538.5</v>
      </c>
      <c r="D94" s="9">
        <f>D95</f>
        <v>0</v>
      </c>
      <c r="E94" s="9">
        <f t="shared" si="3"/>
        <v>538.5</v>
      </c>
      <c r="F94" s="11">
        <v>589.6</v>
      </c>
      <c r="G94" s="9">
        <f>G95</f>
        <v>0</v>
      </c>
      <c r="H94" s="9">
        <f t="shared" si="4"/>
        <v>589.6</v>
      </c>
    </row>
    <row r="95" spans="1:8" s="16" customFormat="1" ht="38.25" hidden="1">
      <c r="A95" s="8" t="s">
        <v>103</v>
      </c>
      <c r="B95" s="30" t="s">
        <v>246</v>
      </c>
      <c r="C95" s="9">
        <v>538.5</v>
      </c>
      <c r="D95" s="9"/>
      <c r="E95" s="9">
        <f t="shared" si="3"/>
        <v>538.5</v>
      </c>
      <c r="F95" s="9">
        <v>589.6</v>
      </c>
      <c r="G95" s="9"/>
      <c r="H95" s="9">
        <f t="shared" si="4"/>
        <v>589.6</v>
      </c>
    </row>
    <row r="96" spans="1:8" s="13" customFormat="1" ht="15" customHeight="1" hidden="1">
      <c r="A96" s="10" t="s">
        <v>175</v>
      </c>
      <c r="B96" s="33" t="s">
        <v>176</v>
      </c>
      <c r="C96" s="11">
        <v>0</v>
      </c>
      <c r="D96" s="9">
        <f>D97</f>
        <v>0</v>
      </c>
      <c r="E96" s="9">
        <f t="shared" si="3"/>
        <v>0</v>
      </c>
      <c r="F96" s="11">
        <v>0</v>
      </c>
      <c r="G96" s="9">
        <f>G97</f>
        <v>0</v>
      </c>
      <c r="H96" s="9">
        <f t="shared" si="4"/>
        <v>0</v>
      </c>
    </row>
    <row r="97" spans="1:8" s="16" customFormat="1" ht="18.75" customHeight="1" hidden="1">
      <c r="A97" s="8" t="s">
        <v>177</v>
      </c>
      <c r="B97" s="30" t="s">
        <v>107</v>
      </c>
      <c r="C97" s="9">
        <v>0</v>
      </c>
      <c r="D97" s="9"/>
      <c r="E97" s="9">
        <f t="shared" si="3"/>
        <v>0</v>
      </c>
      <c r="F97" s="9">
        <v>0</v>
      </c>
      <c r="G97" s="9"/>
      <c r="H97" s="9">
        <f t="shared" si="4"/>
        <v>0</v>
      </c>
    </row>
    <row r="98" spans="1:8" s="16" customFormat="1" ht="18" customHeight="1" hidden="1">
      <c r="A98" s="8" t="s">
        <v>303</v>
      </c>
      <c r="B98" s="38" t="s">
        <v>178</v>
      </c>
      <c r="C98" s="9">
        <v>22127.4</v>
      </c>
      <c r="D98" s="9">
        <f>D99+D101+D107</f>
        <v>0</v>
      </c>
      <c r="E98" s="9">
        <f t="shared" si="3"/>
        <v>22127.4</v>
      </c>
      <c r="F98" s="9">
        <v>21092.300000000003</v>
      </c>
      <c r="G98" s="9">
        <f>G99+G101+G107</f>
        <v>0</v>
      </c>
      <c r="H98" s="9">
        <f t="shared" si="4"/>
        <v>21092.300000000003</v>
      </c>
    </row>
    <row r="99" spans="1:8" s="16" customFormat="1" ht="12.75" hidden="1">
      <c r="A99" s="19" t="s">
        <v>304</v>
      </c>
      <c r="B99" s="38" t="s">
        <v>179</v>
      </c>
      <c r="C99" s="9">
        <v>0</v>
      </c>
      <c r="D99" s="9">
        <f>D100</f>
        <v>0</v>
      </c>
      <c r="E99" s="9">
        <f t="shared" si="3"/>
        <v>0</v>
      </c>
      <c r="F99" s="9">
        <v>0</v>
      </c>
      <c r="G99" s="9">
        <f>G100</f>
        <v>0</v>
      </c>
      <c r="H99" s="9">
        <f t="shared" si="4"/>
        <v>0</v>
      </c>
    </row>
    <row r="100" spans="1:8" s="16" customFormat="1" ht="17.25" customHeight="1" hidden="1">
      <c r="A100" s="19" t="s">
        <v>180</v>
      </c>
      <c r="B100" s="38" t="s">
        <v>181</v>
      </c>
      <c r="C100" s="9">
        <v>0</v>
      </c>
      <c r="D100" s="9">
        <v>0</v>
      </c>
      <c r="E100" s="9">
        <f t="shared" si="3"/>
        <v>0</v>
      </c>
      <c r="F100" s="9">
        <v>0</v>
      </c>
      <c r="G100" s="9">
        <v>0</v>
      </c>
      <c r="H100" s="9">
        <f t="shared" si="4"/>
        <v>0</v>
      </c>
    </row>
    <row r="101" spans="1:8" s="16" customFormat="1" ht="63.75" hidden="1">
      <c r="A101" s="19" t="s">
        <v>305</v>
      </c>
      <c r="B101" s="38" t="s">
        <v>136</v>
      </c>
      <c r="C101" s="9">
        <v>11250.9</v>
      </c>
      <c r="D101" s="9">
        <f>D102+D105</f>
        <v>0</v>
      </c>
      <c r="E101" s="9">
        <f t="shared" si="3"/>
        <v>11250.9</v>
      </c>
      <c r="F101" s="9">
        <v>10215.8</v>
      </c>
      <c r="G101" s="9">
        <f>G102+G105</f>
        <v>0</v>
      </c>
      <c r="H101" s="9">
        <f t="shared" si="4"/>
        <v>10215.8</v>
      </c>
    </row>
    <row r="102" spans="1:8" s="13" customFormat="1" ht="76.5" hidden="1">
      <c r="A102" s="22" t="s">
        <v>182</v>
      </c>
      <c r="B102" s="39" t="s">
        <v>54</v>
      </c>
      <c r="C102" s="11">
        <v>11250.9</v>
      </c>
      <c r="D102" s="9">
        <f>D104+D103</f>
        <v>0</v>
      </c>
      <c r="E102" s="9">
        <f t="shared" si="3"/>
        <v>11250.9</v>
      </c>
      <c r="F102" s="11">
        <v>10215.8</v>
      </c>
      <c r="G102" s="9">
        <f>G104+G103</f>
        <v>0</v>
      </c>
      <c r="H102" s="9">
        <f t="shared" si="4"/>
        <v>10215.8</v>
      </c>
    </row>
    <row r="103" spans="1:8" s="16" customFormat="1" ht="52.5" customHeight="1" hidden="1">
      <c r="A103" s="19" t="s">
        <v>60</v>
      </c>
      <c r="B103" s="38" t="s">
        <v>59</v>
      </c>
      <c r="C103" s="9">
        <v>0</v>
      </c>
      <c r="D103" s="9"/>
      <c r="E103" s="9">
        <f t="shared" si="3"/>
        <v>0</v>
      </c>
      <c r="F103" s="9">
        <v>0</v>
      </c>
      <c r="G103" s="9"/>
      <c r="H103" s="9">
        <f t="shared" si="4"/>
        <v>0</v>
      </c>
    </row>
    <row r="104" spans="1:8" s="16" customFormat="1" ht="54.75" customHeight="1" hidden="1">
      <c r="A104" s="19" t="s">
        <v>247</v>
      </c>
      <c r="B104" s="38" t="s">
        <v>248</v>
      </c>
      <c r="C104" s="9">
        <v>11250.9</v>
      </c>
      <c r="D104" s="9"/>
      <c r="E104" s="9">
        <f t="shared" si="3"/>
        <v>11250.9</v>
      </c>
      <c r="F104" s="9">
        <v>10215.8</v>
      </c>
      <c r="G104" s="9"/>
      <c r="H104" s="9">
        <f t="shared" si="4"/>
        <v>10215.8</v>
      </c>
    </row>
    <row r="105" spans="1:8" s="13" customFormat="1" ht="76.5" hidden="1">
      <c r="A105" s="22" t="s">
        <v>183</v>
      </c>
      <c r="B105" s="39" t="s">
        <v>55</v>
      </c>
      <c r="C105" s="11">
        <v>0</v>
      </c>
      <c r="D105" s="9">
        <f>D106</f>
        <v>0</v>
      </c>
      <c r="E105" s="9">
        <f t="shared" si="3"/>
        <v>0</v>
      </c>
      <c r="F105" s="11">
        <v>0</v>
      </c>
      <c r="G105" s="9">
        <f>G106</f>
        <v>0</v>
      </c>
      <c r="H105" s="9">
        <f t="shared" si="4"/>
        <v>0</v>
      </c>
    </row>
    <row r="106" spans="1:8" s="16" customFormat="1" ht="54" customHeight="1" hidden="1">
      <c r="A106" s="19" t="s">
        <v>184</v>
      </c>
      <c r="B106" s="38" t="s">
        <v>56</v>
      </c>
      <c r="C106" s="9">
        <v>0</v>
      </c>
      <c r="D106" s="9">
        <v>0</v>
      </c>
      <c r="E106" s="9">
        <f t="shared" si="3"/>
        <v>0</v>
      </c>
      <c r="F106" s="9">
        <v>0</v>
      </c>
      <c r="G106" s="9">
        <v>0</v>
      </c>
      <c r="H106" s="9">
        <f t="shared" si="4"/>
        <v>0</v>
      </c>
    </row>
    <row r="107" spans="1:8" s="16" customFormat="1" ht="27.75" customHeight="1" hidden="1">
      <c r="A107" s="23" t="s">
        <v>306</v>
      </c>
      <c r="B107" s="41" t="s">
        <v>137</v>
      </c>
      <c r="C107" s="12">
        <v>10876.5</v>
      </c>
      <c r="D107" s="12">
        <f>D108</f>
        <v>0</v>
      </c>
      <c r="E107" s="9">
        <f aca="true" t="shared" si="5" ref="E107:E138">C107+D107</f>
        <v>10876.5</v>
      </c>
      <c r="F107" s="12">
        <v>10876.5</v>
      </c>
      <c r="G107" s="12">
        <f>G108</f>
        <v>0</v>
      </c>
      <c r="H107" s="9">
        <f t="shared" si="4"/>
        <v>10876.5</v>
      </c>
    </row>
    <row r="108" spans="1:8" s="13" customFormat="1" ht="25.5" hidden="1">
      <c r="A108" s="20" t="s">
        <v>185</v>
      </c>
      <c r="B108" s="40" t="s">
        <v>186</v>
      </c>
      <c r="C108" s="11">
        <v>10876.5</v>
      </c>
      <c r="D108" s="9">
        <f>D109</f>
        <v>0</v>
      </c>
      <c r="E108" s="9">
        <f t="shared" si="5"/>
        <v>10876.5</v>
      </c>
      <c r="F108" s="11">
        <v>10876.5</v>
      </c>
      <c r="G108" s="9">
        <f>G109</f>
        <v>0</v>
      </c>
      <c r="H108" s="9">
        <f t="shared" si="4"/>
        <v>10876.5</v>
      </c>
    </row>
    <row r="109" spans="1:8" s="16" customFormat="1" ht="38.25" hidden="1">
      <c r="A109" s="23" t="s">
        <v>187</v>
      </c>
      <c r="B109" s="38" t="s">
        <v>108</v>
      </c>
      <c r="C109" s="9">
        <v>10876.5</v>
      </c>
      <c r="D109" s="9"/>
      <c r="E109" s="9">
        <f t="shared" si="5"/>
        <v>10876.5</v>
      </c>
      <c r="F109" s="9">
        <v>10876.5</v>
      </c>
      <c r="G109" s="9"/>
      <c r="H109" s="9">
        <f t="shared" si="4"/>
        <v>10876.5</v>
      </c>
    </row>
    <row r="110" spans="1:8" s="16" customFormat="1" ht="12.75" hidden="1">
      <c r="A110" s="8" t="s">
        <v>307</v>
      </c>
      <c r="B110" s="38" t="s">
        <v>188</v>
      </c>
      <c r="C110" s="9">
        <v>0</v>
      </c>
      <c r="D110" s="9">
        <f>D111</f>
        <v>0</v>
      </c>
      <c r="E110" s="9">
        <f t="shared" si="5"/>
        <v>0</v>
      </c>
      <c r="F110" s="9">
        <v>0</v>
      </c>
      <c r="G110" s="9">
        <f>G111</f>
        <v>0</v>
      </c>
      <c r="H110" s="9">
        <f t="shared" si="4"/>
        <v>0</v>
      </c>
    </row>
    <row r="111" spans="1:8" s="16" customFormat="1" ht="30" customHeight="1" hidden="1">
      <c r="A111" s="19" t="s">
        <v>308</v>
      </c>
      <c r="B111" s="38" t="s">
        <v>189</v>
      </c>
      <c r="C111" s="9">
        <v>0</v>
      </c>
      <c r="D111" s="9">
        <f>D112</f>
        <v>0</v>
      </c>
      <c r="E111" s="9">
        <f t="shared" si="5"/>
        <v>0</v>
      </c>
      <c r="F111" s="9">
        <v>0</v>
      </c>
      <c r="G111" s="9">
        <f>G112</f>
        <v>0</v>
      </c>
      <c r="H111" s="9">
        <f t="shared" si="4"/>
        <v>0</v>
      </c>
    </row>
    <row r="112" spans="1:8" s="16" customFormat="1" ht="28.5" customHeight="1" hidden="1">
      <c r="A112" s="19" t="s">
        <v>190</v>
      </c>
      <c r="B112" s="36" t="s">
        <v>109</v>
      </c>
      <c r="C112" s="9">
        <v>0</v>
      </c>
      <c r="D112" s="9"/>
      <c r="E112" s="9">
        <f t="shared" si="5"/>
        <v>0</v>
      </c>
      <c r="F112" s="9">
        <v>0</v>
      </c>
      <c r="G112" s="9"/>
      <c r="H112" s="9">
        <f t="shared" si="4"/>
        <v>0</v>
      </c>
    </row>
    <row r="113" spans="1:8" s="16" customFormat="1" ht="18.75" customHeight="1" hidden="1">
      <c r="A113" s="8" t="s">
        <v>309</v>
      </c>
      <c r="B113" s="38" t="s">
        <v>191</v>
      </c>
      <c r="C113" s="9">
        <v>8210.500000000002</v>
      </c>
      <c r="D113" s="9">
        <f>D114+D117+D118+D122+D125+D134+D135+D136+D152+D140+D146+D147+D120+D150+D148+D144+D142</f>
        <v>0</v>
      </c>
      <c r="E113" s="9">
        <f t="shared" si="5"/>
        <v>8210.500000000002</v>
      </c>
      <c r="F113" s="9">
        <v>8342.900000000001</v>
      </c>
      <c r="G113" s="9">
        <f>G114+G117+G118+G122+G125+G134+G135+G136+G152+G140+G146+G147+G120+G150+G148+G144+G142</f>
        <v>0</v>
      </c>
      <c r="H113" s="9">
        <f t="shared" si="4"/>
        <v>8342.900000000001</v>
      </c>
    </row>
    <row r="114" spans="1:8" s="16" customFormat="1" ht="17.25" customHeight="1" hidden="1">
      <c r="A114" s="24" t="s">
        <v>310</v>
      </c>
      <c r="B114" s="41" t="s">
        <v>192</v>
      </c>
      <c r="C114" s="12">
        <v>471</v>
      </c>
      <c r="D114" s="12">
        <f>D115+D116</f>
        <v>0</v>
      </c>
      <c r="E114" s="9">
        <f t="shared" si="5"/>
        <v>471</v>
      </c>
      <c r="F114" s="12">
        <v>471</v>
      </c>
      <c r="G114" s="12">
        <f>G115+G116</f>
        <v>0</v>
      </c>
      <c r="H114" s="9">
        <f t="shared" si="4"/>
        <v>471</v>
      </c>
    </row>
    <row r="115" spans="1:8" s="16" customFormat="1" ht="40.5" customHeight="1" hidden="1">
      <c r="A115" s="24" t="s">
        <v>249</v>
      </c>
      <c r="B115" s="38" t="s">
        <v>250</v>
      </c>
      <c r="C115" s="12">
        <v>435</v>
      </c>
      <c r="D115" s="12"/>
      <c r="E115" s="9">
        <f t="shared" si="5"/>
        <v>435</v>
      </c>
      <c r="F115" s="12">
        <v>435</v>
      </c>
      <c r="G115" s="12"/>
      <c r="H115" s="9">
        <f t="shared" si="4"/>
        <v>435</v>
      </c>
    </row>
    <row r="116" spans="1:8" s="16" customFormat="1" ht="41.25" customHeight="1" hidden="1">
      <c r="A116" s="24" t="s">
        <v>251</v>
      </c>
      <c r="B116" s="38" t="s">
        <v>252</v>
      </c>
      <c r="C116" s="12">
        <v>36</v>
      </c>
      <c r="D116" s="12"/>
      <c r="E116" s="9">
        <f t="shared" si="5"/>
        <v>36</v>
      </c>
      <c r="F116" s="12">
        <v>36</v>
      </c>
      <c r="G116" s="12"/>
      <c r="H116" s="9">
        <f t="shared" si="4"/>
        <v>36</v>
      </c>
    </row>
    <row r="117" spans="1:8" s="16" customFormat="1" ht="39.75" customHeight="1" hidden="1">
      <c r="A117" s="24" t="s">
        <v>311</v>
      </c>
      <c r="B117" s="41" t="s">
        <v>253</v>
      </c>
      <c r="C117" s="12">
        <v>510</v>
      </c>
      <c r="D117" s="12"/>
      <c r="E117" s="9">
        <f t="shared" si="5"/>
        <v>510</v>
      </c>
      <c r="F117" s="12">
        <v>510</v>
      </c>
      <c r="G117" s="12"/>
      <c r="H117" s="9">
        <f t="shared" si="4"/>
        <v>510</v>
      </c>
    </row>
    <row r="118" spans="1:8" s="16" customFormat="1" ht="51" hidden="1">
      <c r="A118" s="24" t="s">
        <v>312</v>
      </c>
      <c r="B118" s="41" t="s">
        <v>193</v>
      </c>
      <c r="C118" s="12">
        <v>412</v>
      </c>
      <c r="D118" s="12">
        <f>D119</f>
        <v>0</v>
      </c>
      <c r="E118" s="9">
        <f t="shared" si="5"/>
        <v>412</v>
      </c>
      <c r="F118" s="12">
        <v>412</v>
      </c>
      <c r="G118" s="12">
        <f>G119</f>
        <v>0</v>
      </c>
      <c r="H118" s="9">
        <f t="shared" si="4"/>
        <v>412</v>
      </c>
    </row>
    <row r="119" spans="1:8" s="16" customFormat="1" ht="51" hidden="1">
      <c r="A119" s="24" t="s">
        <v>254</v>
      </c>
      <c r="B119" s="41" t="s">
        <v>255</v>
      </c>
      <c r="C119" s="12">
        <v>412</v>
      </c>
      <c r="D119" s="12"/>
      <c r="E119" s="9">
        <f t="shared" si="5"/>
        <v>412</v>
      </c>
      <c r="F119" s="12">
        <v>412</v>
      </c>
      <c r="G119" s="12"/>
      <c r="H119" s="9">
        <f t="shared" si="4"/>
        <v>412</v>
      </c>
    </row>
    <row r="120" spans="1:8" s="16" customFormat="1" ht="26.25" customHeight="1" hidden="1">
      <c r="A120" s="14" t="s">
        <v>194</v>
      </c>
      <c r="B120" s="40" t="s">
        <v>2</v>
      </c>
      <c r="C120" s="12">
        <v>0</v>
      </c>
      <c r="D120" s="12">
        <f>D121</f>
        <v>0</v>
      </c>
      <c r="E120" s="9">
        <f t="shared" si="5"/>
        <v>0</v>
      </c>
      <c r="F120" s="12">
        <v>0</v>
      </c>
      <c r="G120" s="12">
        <f>G121</f>
        <v>0</v>
      </c>
      <c r="H120" s="9">
        <f t="shared" si="4"/>
        <v>0</v>
      </c>
    </row>
    <row r="121" spans="1:8" s="16" customFormat="1" ht="39" customHeight="1" hidden="1">
      <c r="A121" s="24" t="s">
        <v>256</v>
      </c>
      <c r="B121" s="41" t="s">
        <v>257</v>
      </c>
      <c r="C121" s="12">
        <v>0</v>
      </c>
      <c r="D121" s="12"/>
      <c r="E121" s="9">
        <f t="shared" si="5"/>
        <v>0</v>
      </c>
      <c r="F121" s="12">
        <v>0</v>
      </c>
      <c r="G121" s="12"/>
      <c r="H121" s="9">
        <f t="shared" si="4"/>
        <v>0</v>
      </c>
    </row>
    <row r="122" spans="1:8" s="16" customFormat="1" ht="12.75" customHeight="1" hidden="1">
      <c r="A122" s="14" t="s">
        <v>3</v>
      </c>
      <c r="B122" s="40" t="s">
        <v>4</v>
      </c>
      <c r="C122" s="12">
        <v>0</v>
      </c>
      <c r="D122" s="12">
        <f>D123</f>
        <v>0</v>
      </c>
      <c r="E122" s="9">
        <f t="shared" si="5"/>
        <v>0</v>
      </c>
      <c r="F122" s="12">
        <v>0</v>
      </c>
      <c r="G122" s="12">
        <f>G123</f>
        <v>0</v>
      </c>
      <c r="H122" s="9">
        <f t="shared" si="4"/>
        <v>0</v>
      </c>
    </row>
    <row r="123" spans="1:8" s="16" customFormat="1" ht="39" customHeight="1" hidden="1">
      <c r="A123" s="24" t="s">
        <v>5</v>
      </c>
      <c r="B123" s="41" t="s">
        <v>6</v>
      </c>
      <c r="C123" s="12">
        <v>0</v>
      </c>
      <c r="D123" s="12"/>
      <c r="E123" s="9">
        <f t="shared" si="5"/>
        <v>0</v>
      </c>
      <c r="F123" s="12">
        <v>0</v>
      </c>
      <c r="G123" s="12"/>
      <c r="H123" s="9">
        <f t="shared" si="4"/>
        <v>0</v>
      </c>
    </row>
    <row r="124" spans="1:8" s="16" customFormat="1" ht="39" customHeight="1" hidden="1">
      <c r="A124" s="24" t="s">
        <v>99</v>
      </c>
      <c r="B124" s="41" t="s">
        <v>1</v>
      </c>
      <c r="C124" s="12">
        <v>0</v>
      </c>
      <c r="D124" s="12"/>
      <c r="E124" s="9">
        <f t="shared" si="5"/>
        <v>0</v>
      </c>
      <c r="F124" s="12">
        <v>0</v>
      </c>
      <c r="G124" s="12"/>
      <c r="H124" s="9">
        <f t="shared" si="4"/>
        <v>0</v>
      </c>
    </row>
    <row r="125" spans="1:8" s="16" customFormat="1" ht="53.25" customHeight="1" hidden="1">
      <c r="A125" s="24" t="s">
        <v>313</v>
      </c>
      <c r="B125" s="41" t="s">
        <v>314</v>
      </c>
      <c r="C125" s="12">
        <v>103</v>
      </c>
      <c r="D125" s="12">
        <f>D126+D127+D129+D130+D132+D128</f>
        <v>0</v>
      </c>
      <c r="E125" s="9">
        <f t="shared" si="5"/>
        <v>103</v>
      </c>
      <c r="F125" s="12">
        <v>90</v>
      </c>
      <c r="G125" s="12">
        <f>G126+G127+G129+G130+G132+G128</f>
        <v>0</v>
      </c>
      <c r="H125" s="9">
        <f t="shared" si="4"/>
        <v>90</v>
      </c>
    </row>
    <row r="126" spans="1:8" s="16" customFormat="1" ht="12.75" customHeight="1" hidden="1">
      <c r="A126" s="24" t="s">
        <v>7</v>
      </c>
      <c r="B126" s="41" t="s">
        <v>81</v>
      </c>
      <c r="C126" s="12">
        <v>0</v>
      </c>
      <c r="D126" s="12"/>
      <c r="E126" s="9">
        <f t="shared" si="5"/>
        <v>0</v>
      </c>
      <c r="F126" s="12">
        <v>0</v>
      </c>
      <c r="G126" s="12"/>
      <c r="H126" s="9">
        <f t="shared" si="4"/>
        <v>0</v>
      </c>
    </row>
    <row r="127" spans="1:8" s="13" customFormat="1" ht="25.5" hidden="1">
      <c r="A127" s="24" t="s">
        <v>205</v>
      </c>
      <c r="B127" s="41" t="s">
        <v>258</v>
      </c>
      <c r="C127" s="12">
        <v>0</v>
      </c>
      <c r="D127" s="12"/>
      <c r="E127" s="9">
        <f t="shared" si="5"/>
        <v>0</v>
      </c>
      <c r="F127" s="12">
        <v>0</v>
      </c>
      <c r="G127" s="12"/>
      <c r="H127" s="9">
        <f t="shared" si="4"/>
        <v>0</v>
      </c>
    </row>
    <row r="128" spans="1:8" s="16" customFormat="1" ht="26.25" customHeight="1" hidden="1">
      <c r="A128" s="24" t="s">
        <v>259</v>
      </c>
      <c r="B128" s="41" t="s">
        <v>260</v>
      </c>
      <c r="C128" s="12">
        <v>0</v>
      </c>
      <c r="D128" s="12"/>
      <c r="E128" s="9">
        <f t="shared" si="5"/>
        <v>0</v>
      </c>
      <c r="F128" s="12">
        <v>0</v>
      </c>
      <c r="G128" s="12"/>
      <c r="H128" s="9">
        <f t="shared" si="4"/>
        <v>0</v>
      </c>
    </row>
    <row r="129" spans="1:8" s="16" customFormat="1" ht="16.5" customHeight="1" hidden="1">
      <c r="A129" s="24" t="s">
        <v>261</v>
      </c>
      <c r="B129" s="41" t="s">
        <v>262</v>
      </c>
      <c r="C129" s="12">
        <v>103</v>
      </c>
      <c r="D129" s="12"/>
      <c r="E129" s="9">
        <f t="shared" si="5"/>
        <v>103</v>
      </c>
      <c r="F129" s="12">
        <v>90</v>
      </c>
      <c r="G129" s="12"/>
      <c r="H129" s="9">
        <f t="shared" si="4"/>
        <v>90</v>
      </c>
    </row>
    <row r="130" spans="1:8" s="16" customFormat="1" ht="12.75" customHeight="1" hidden="1">
      <c r="A130" s="24" t="s">
        <v>82</v>
      </c>
      <c r="B130" s="41" t="s">
        <v>83</v>
      </c>
      <c r="C130" s="12">
        <v>0</v>
      </c>
      <c r="D130" s="12"/>
      <c r="E130" s="9">
        <f t="shared" si="5"/>
        <v>0</v>
      </c>
      <c r="F130" s="12">
        <v>0</v>
      </c>
      <c r="G130" s="12"/>
      <c r="H130" s="9">
        <f t="shared" si="4"/>
        <v>0</v>
      </c>
    </row>
    <row r="131" spans="1:8" s="16" customFormat="1" ht="26.25" customHeight="1" hidden="1">
      <c r="A131" s="24" t="s">
        <v>84</v>
      </c>
      <c r="B131" s="41" t="s">
        <v>85</v>
      </c>
      <c r="C131" s="12">
        <v>0</v>
      </c>
      <c r="D131" s="12"/>
      <c r="E131" s="9">
        <f t="shared" si="5"/>
        <v>0</v>
      </c>
      <c r="F131" s="12">
        <v>0</v>
      </c>
      <c r="G131" s="12"/>
      <c r="H131" s="9">
        <f t="shared" si="4"/>
        <v>0</v>
      </c>
    </row>
    <row r="132" spans="1:8" s="16" customFormat="1" ht="12.75" customHeight="1" hidden="1">
      <c r="A132" s="24" t="s">
        <v>86</v>
      </c>
      <c r="B132" s="41" t="s">
        <v>87</v>
      </c>
      <c r="C132" s="12">
        <v>0</v>
      </c>
      <c r="D132" s="12"/>
      <c r="E132" s="9">
        <f t="shared" si="5"/>
        <v>0</v>
      </c>
      <c r="F132" s="12">
        <v>0</v>
      </c>
      <c r="G132" s="12"/>
      <c r="H132" s="9">
        <f t="shared" si="4"/>
        <v>0</v>
      </c>
    </row>
    <row r="133" spans="1:8" s="16" customFormat="1" ht="26.25" customHeight="1" hidden="1">
      <c r="A133" s="24" t="s">
        <v>88</v>
      </c>
      <c r="B133" s="41" t="s">
        <v>89</v>
      </c>
      <c r="C133" s="12">
        <v>0</v>
      </c>
      <c r="D133" s="12"/>
      <c r="E133" s="9">
        <f t="shared" si="5"/>
        <v>0</v>
      </c>
      <c r="F133" s="12">
        <v>0</v>
      </c>
      <c r="G133" s="12"/>
      <c r="H133" s="9">
        <f t="shared" si="4"/>
        <v>0</v>
      </c>
    </row>
    <row r="134" spans="1:8" s="16" customFormat="1" ht="26.25" customHeight="1" hidden="1">
      <c r="A134" s="14" t="s">
        <v>90</v>
      </c>
      <c r="B134" s="40" t="s">
        <v>91</v>
      </c>
      <c r="C134" s="15">
        <v>0</v>
      </c>
      <c r="D134" s="12"/>
      <c r="E134" s="9">
        <f t="shared" si="5"/>
        <v>0</v>
      </c>
      <c r="F134" s="15">
        <v>0</v>
      </c>
      <c r="G134" s="12"/>
      <c r="H134" s="9">
        <f t="shared" si="4"/>
        <v>0</v>
      </c>
    </row>
    <row r="135" spans="1:8" s="16" customFormat="1" ht="51" hidden="1">
      <c r="A135" s="24" t="s">
        <v>315</v>
      </c>
      <c r="B135" s="41" t="s">
        <v>263</v>
      </c>
      <c r="C135" s="12">
        <v>68</v>
      </c>
      <c r="D135" s="12"/>
      <c r="E135" s="9">
        <f t="shared" si="5"/>
        <v>68</v>
      </c>
      <c r="F135" s="12">
        <v>68</v>
      </c>
      <c r="G135" s="12"/>
      <c r="H135" s="9">
        <f t="shared" si="4"/>
        <v>68</v>
      </c>
    </row>
    <row r="136" spans="1:8" s="16" customFormat="1" ht="16.5" customHeight="1" hidden="1">
      <c r="A136" s="24" t="s">
        <v>316</v>
      </c>
      <c r="B136" s="41" t="s">
        <v>92</v>
      </c>
      <c r="C136" s="12">
        <v>500</v>
      </c>
      <c r="D136" s="12">
        <f>D139</f>
        <v>0</v>
      </c>
      <c r="E136" s="9">
        <f t="shared" si="5"/>
        <v>500</v>
      </c>
      <c r="F136" s="12">
        <v>500</v>
      </c>
      <c r="G136" s="12">
        <f>G139</f>
        <v>0</v>
      </c>
      <c r="H136" s="9">
        <f t="shared" si="4"/>
        <v>500</v>
      </c>
    </row>
    <row r="137" spans="1:8" s="16" customFormat="1" ht="30.75" customHeight="1" hidden="1">
      <c r="A137" s="24" t="s">
        <v>93</v>
      </c>
      <c r="B137" s="41" t="s">
        <v>94</v>
      </c>
      <c r="C137" s="12">
        <v>0</v>
      </c>
      <c r="D137" s="12">
        <f>D138</f>
        <v>0</v>
      </c>
      <c r="E137" s="9">
        <f t="shared" si="5"/>
        <v>0</v>
      </c>
      <c r="F137" s="12">
        <v>0</v>
      </c>
      <c r="G137" s="12">
        <f>G138</f>
        <v>0</v>
      </c>
      <c r="H137" s="9">
        <f t="shared" si="4"/>
        <v>0</v>
      </c>
    </row>
    <row r="138" spans="1:8" s="16" customFormat="1" ht="39" customHeight="1" hidden="1">
      <c r="A138" s="24" t="s">
        <v>95</v>
      </c>
      <c r="B138" s="41" t="s">
        <v>96</v>
      </c>
      <c r="C138" s="12">
        <v>0</v>
      </c>
      <c r="D138" s="12"/>
      <c r="E138" s="9">
        <f t="shared" si="5"/>
        <v>0</v>
      </c>
      <c r="F138" s="12">
        <v>0</v>
      </c>
      <c r="G138" s="12"/>
      <c r="H138" s="9">
        <f t="shared" si="4"/>
        <v>0</v>
      </c>
    </row>
    <row r="139" spans="1:8" s="16" customFormat="1" ht="18" customHeight="1" hidden="1">
      <c r="A139" s="24" t="s">
        <v>264</v>
      </c>
      <c r="B139" s="41" t="s">
        <v>265</v>
      </c>
      <c r="C139" s="12">
        <v>500</v>
      </c>
      <c r="D139" s="12"/>
      <c r="E139" s="9">
        <f aca="true" t="shared" si="6" ref="E139:E170">C139+D139</f>
        <v>500</v>
      </c>
      <c r="F139" s="12">
        <v>500</v>
      </c>
      <c r="G139" s="12"/>
      <c r="H139" s="9">
        <f t="shared" si="4"/>
        <v>500</v>
      </c>
    </row>
    <row r="140" spans="1:8" s="16" customFormat="1" ht="41.25" customHeight="1" hidden="1">
      <c r="A140" s="24" t="s">
        <v>317</v>
      </c>
      <c r="B140" s="41" t="s">
        <v>200</v>
      </c>
      <c r="C140" s="15">
        <v>0</v>
      </c>
      <c r="D140" s="12">
        <f>D141</f>
        <v>0</v>
      </c>
      <c r="E140" s="9">
        <f t="shared" si="6"/>
        <v>0</v>
      </c>
      <c r="F140" s="15">
        <v>0</v>
      </c>
      <c r="G140" s="12">
        <f>G141</f>
        <v>0</v>
      </c>
      <c r="H140" s="9">
        <f aca="true" t="shared" si="7" ref="H140:H203">F140+G140</f>
        <v>0</v>
      </c>
    </row>
    <row r="141" spans="1:8" s="16" customFormat="1" ht="45.75" customHeight="1" hidden="1">
      <c r="A141" s="24" t="s">
        <v>97</v>
      </c>
      <c r="B141" s="41" t="s">
        <v>201</v>
      </c>
      <c r="C141" s="12">
        <v>0</v>
      </c>
      <c r="D141" s="12">
        <v>0</v>
      </c>
      <c r="E141" s="9">
        <f t="shared" si="6"/>
        <v>0</v>
      </c>
      <c r="F141" s="12">
        <v>0</v>
      </c>
      <c r="G141" s="12">
        <v>0</v>
      </c>
      <c r="H141" s="9">
        <f t="shared" si="7"/>
        <v>0</v>
      </c>
    </row>
    <row r="142" spans="1:8" s="16" customFormat="1" ht="25.5" hidden="1">
      <c r="A142" s="24" t="s">
        <v>318</v>
      </c>
      <c r="B142" s="41" t="s">
        <v>203</v>
      </c>
      <c r="C142" s="12">
        <v>0.2</v>
      </c>
      <c r="D142" s="12">
        <f>D143</f>
        <v>0</v>
      </c>
      <c r="E142" s="9">
        <f t="shared" si="6"/>
        <v>0.2</v>
      </c>
      <c r="F142" s="12">
        <v>0.2</v>
      </c>
      <c r="G142" s="12">
        <f>G143</f>
        <v>0</v>
      </c>
      <c r="H142" s="9">
        <f>F142+G142</f>
        <v>0.2</v>
      </c>
    </row>
    <row r="143" spans="1:8" s="16" customFormat="1" ht="38.25" hidden="1">
      <c r="A143" s="24" t="s">
        <v>207</v>
      </c>
      <c r="B143" s="41" t="s">
        <v>202</v>
      </c>
      <c r="C143" s="12">
        <v>0.2</v>
      </c>
      <c r="D143" s="12"/>
      <c r="E143" s="9">
        <f t="shared" si="6"/>
        <v>0.2</v>
      </c>
      <c r="F143" s="12">
        <v>0.2</v>
      </c>
      <c r="G143" s="12"/>
      <c r="H143" s="9">
        <f>F143+G143</f>
        <v>0.2</v>
      </c>
    </row>
    <row r="144" spans="1:8" s="16" customFormat="1" ht="32.25" customHeight="1" hidden="1">
      <c r="A144" s="24" t="s">
        <v>319</v>
      </c>
      <c r="B144" s="41" t="s">
        <v>208</v>
      </c>
      <c r="C144" s="12">
        <v>685.2</v>
      </c>
      <c r="D144" s="12">
        <f>D145</f>
        <v>0</v>
      </c>
      <c r="E144" s="9">
        <f t="shared" si="6"/>
        <v>685.2</v>
      </c>
      <c r="F144" s="12">
        <v>685.2</v>
      </c>
      <c r="G144" s="12">
        <f>G145</f>
        <v>0</v>
      </c>
      <c r="H144" s="9">
        <f t="shared" si="7"/>
        <v>685.2</v>
      </c>
    </row>
    <row r="145" spans="1:8" s="16" customFormat="1" ht="45.75" customHeight="1" hidden="1">
      <c r="A145" s="24" t="s">
        <v>210</v>
      </c>
      <c r="B145" s="41" t="s">
        <v>209</v>
      </c>
      <c r="C145" s="9">
        <v>685.2</v>
      </c>
      <c r="D145" s="9"/>
      <c r="E145" s="9">
        <f t="shared" si="6"/>
        <v>685.2</v>
      </c>
      <c r="F145" s="9">
        <v>685.2</v>
      </c>
      <c r="G145" s="9"/>
      <c r="H145" s="9">
        <f t="shared" si="7"/>
        <v>685.2</v>
      </c>
    </row>
    <row r="146" spans="1:8" s="16" customFormat="1" ht="42" customHeight="1" hidden="1">
      <c r="A146" s="24" t="s">
        <v>320</v>
      </c>
      <c r="B146" s="41" t="s">
        <v>266</v>
      </c>
      <c r="C146" s="12">
        <v>107.5</v>
      </c>
      <c r="D146" s="12"/>
      <c r="E146" s="9">
        <f t="shared" si="6"/>
        <v>107.5</v>
      </c>
      <c r="F146" s="12">
        <v>106.9</v>
      </c>
      <c r="G146" s="12"/>
      <c r="H146" s="9">
        <f t="shared" si="7"/>
        <v>106.9</v>
      </c>
    </row>
    <row r="147" spans="1:8" s="16" customFormat="1" ht="30.75" customHeight="1" hidden="1">
      <c r="A147" s="24" t="s">
        <v>321</v>
      </c>
      <c r="B147" s="41" t="s">
        <v>267</v>
      </c>
      <c r="C147" s="12">
        <v>2084.8</v>
      </c>
      <c r="D147" s="12"/>
      <c r="E147" s="9">
        <f t="shared" si="6"/>
        <v>2084.8</v>
      </c>
      <c r="F147" s="12">
        <v>2230.8</v>
      </c>
      <c r="G147" s="12"/>
      <c r="H147" s="9">
        <f t="shared" si="7"/>
        <v>2230.8</v>
      </c>
    </row>
    <row r="148" spans="1:8" s="16" customFormat="1" ht="54.75" customHeight="1" hidden="1">
      <c r="A148" s="24" t="s">
        <v>322</v>
      </c>
      <c r="B148" s="41" t="s">
        <v>72</v>
      </c>
      <c r="C148" s="12">
        <v>0</v>
      </c>
      <c r="D148" s="12">
        <f>D149</f>
        <v>0</v>
      </c>
      <c r="E148" s="9">
        <f t="shared" si="6"/>
        <v>0</v>
      </c>
      <c r="F148" s="12">
        <v>0</v>
      </c>
      <c r="G148" s="12">
        <f>G149</f>
        <v>0</v>
      </c>
      <c r="H148" s="9">
        <f t="shared" si="7"/>
        <v>0</v>
      </c>
    </row>
    <row r="149" spans="1:8" s="16" customFormat="1" ht="76.5" hidden="1">
      <c r="A149" s="24" t="s">
        <v>71</v>
      </c>
      <c r="B149" s="41" t="s">
        <v>70</v>
      </c>
      <c r="C149" s="12">
        <v>0</v>
      </c>
      <c r="D149" s="12"/>
      <c r="E149" s="9">
        <f t="shared" si="6"/>
        <v>0</v>
      </c>
      <c r="F149" s="12">
        <v>0</v>
      </c>
      <c r="G149" s="12"/>
      <c r="H149" s="9">
        <f t="shared" si="7"/>
        <v>0</v>
      </c>
    </row>
    <row r="150" spans="1:8" s="13" customFormat="1" ht="30.75" customHeight="1" hidden="1">
      <c r="A150" s="24" t="s">
        <v>323</v>
      </c>
      <c r="B150" s="41" t="s">
        <v>75</v>
      </c>
      <c r="C150" s="12">
        <v>692.8</v>
      </c>
      <c r="D150" s="12">
        <f>D151</f>
        <v>0</v>
      </c>
      <c r="E150" s="9">
        <f t="shared" si="6"/>
        <v>692.8</v>
      </c>
      <c r="F150" s="12">
        <v>692.8</v>
      </c>
      <c r="G150" s="12">
        <f>G151</f>
        <v>0</v>
      </c>
      <c r="H150" s="9">
        <f t="shared" si="7"/>
        <v>692.8</v>
      </c>
    </row>
    <row r="151" spans="1:8" s="13" customFormat="1" ht="30.75" customHeight="1" hidden="1">
      <c r="A151" s="24" t="s">
        <v>74</v>
      </c>
      <c r="B151" s="41" t="s">
        <v>73</v>
      </c>
      <c r="C151" s="12">
        <v>692.8</v>
      </c>
      <c r="D151" s="12"/>
      <c r="E151" s="9">
        <f t="shared" si="6"/>
        <v>692.8</v>
      </c>
      <c r="F151" s="12">
        <v>692.8</v>
      </c>
      <c r="G151" s="12"/>
      <c r="H151" s="9">
        <f t="shared" si="7"/>
        <v>692.8</v>
      </c>
    </row>
    <row r="152" spans="1:8" s="16" customFormat="1" ht="17.25" customHeight="1" hidden="1">
      <c r="A152" s="24" t="s">
        <v>324</v>
      </c>
      <c r="B152" s="41" t="s">
        <v>8</v>
      </c>
      <c r="C152" s="12">
        <v>2576</v>
      </c>
      <c r="D152" s="12">
        <f>D153</f>
        <v>0</v>
      </c>
      <c r="E152" s="9">
        <f t="shared" si="6"/>
        <v>2576</v>
      </c>
      <c r="F152" s="12">
        <v>2576</v>
      </c>
      <c r="G152" s="12">
        <f>G153</f>
        <v>0</v>
      </c>
      <c r="H152" s="9">
        <f t="shared" si="7"/>
        <v>2576</v>
      </c>
    </row>
    <row r="153" spans="1:8" s="16" customFormat="1" ht="38.25" hidden="1">
      <c r="A153" s="24" t="s">
        <v>9</v>
      </c>
      <c r="B153" s="41" t="s">
        <v>110</v>
      </c>
      <c r="C153" s="12">
        <v>2576</v>
      </c>
      <c r="D153" s="12"/>
      <c r="E153" s="9">
        <f t="shared" si="6"/>
        <v>2576</v>
      </c>
      <c r="F153" s="12">
        <v>2576</v>
      </c>
      <c r="G153" s="12"/>
      <c r="H153" s="9">
        <f t="shared" si="7"/>
        <v>2576</v>
      </c>
    </row>
    <row r="154" spans="1:8" s="16" customFormat="1" ht="15" customHeight="1">
      <c r="A154" s="8" t="s">
        <v>325</v>
      </c>
      <c r="B154" s="30" t="s">
        <v>10</v>
      </c>
      <c r="C154" s="9">
        <v>948.5</v>
      </c>
      <c r="D154" s="9">
        <f>D155+D157</f>
        <v>-213.5</v>
      </c>
      <c r="E154" s="9">
        <f t="shared" si="6"/>
        <v>735</v>
      </c>
      <c r="F154" s="9">
        <v>948.5</v>
      </c>
      <c r="G154" s="9">
        <f>G155+G157</f>
        <v>-213.5</v>
      </c>
      <c r="H154" s="9">
        <f t="shared" si="7"/>
        <v>735</v>
      </c>
    </row>
    <row r="155" spans="1:8" s="16" customFormat="1" ht="16.5" customHeight="1" hidden="1">
      <c r="A155" s="8" t="s">
        <v>11</v>
      </c>
      <c r="B155" s="30" t="s">
        <v>12</v>
      </c>
      <c r="C155" s="9">
        <v>0</v>
      </c>
      <c r="D155" s="9">
        <f>D156</f>
        <v>0</v>
      </c>
      <c r="E155" s="9">
        <f t="shared" si="6"/>
        <v>0</v>
      </c>
      <c r="F155" s="9">
        <v>0</v>
      </c>
      <c r="G155" s="9">
        <f>G156</f>
        <v>0</v>
      </c>
      <c r="H155" s="9">
        <f t="shared" si="7"/>
        <v>0</v>
      </c>
    </row>
    <row r="156" spans="1:8" s="16" customFormat="1" ht="25.5" hidden="1">
      <c r="A156" s="8" t="s">
        <v>13</v>
      </c>
      <c r="B156" s="30" t="s">
        <v>111</v>
      </c>
      <c r="C156" s="9">
        <v>0</v>
      </c>
      <c r="D156" s="9">
        <v>0</v>
      </c>
      <c r="E156" s="9">
        <f t="shared" si="6"/>
        <v>0</v>
      </c>
      <c r="F156" s="9">
        <v>0</v>
      </c>
      <c r="G156" s="9">
        <v>0</v>
      </c>
      <c r="H156" s="9">
        <f t="shared" si="7"/>
        <v>0</v>
      </c>
    </row>
    <row r="157" spans="1:8" s="16" customFormat="1" ht="14.25" customHeight="1">
      <c r="A157" s="8" t="s">
        <v>326</v>
      </c>
      <c r="B157" s="30" t="s">
        <v>14</v>
      </c>
      <c r="C157" s="9">
        <v>948.5</v>
      </c>
      <c r="D157" s="9">
        <f>D158</f>
        <v>-213.5</v>
      </c>
      <c r="E157" s="9">
        <f t="shared" si="6"/>
        <v>735</v>
      </c>
      <c r="F157" s="9">
        <v>948.5</v>
      </c>
      <c r="G157" s="9">
        <f>G158</f>
        <v>-213.5</v>
      </c>
      <c r="H157" s="9">
        <f t="shared" si="7"/>
        <v>735</v>
      </c>
    </row>
    <row r="158" spans="1:8" s="16" customFormat="1" ht="12.75" hidden="1">
      <c r="A158" s="8" t="s">
        <v>15</v>
      </c>
      <c r="B158" s="30" t="s">
        <v>16</v>
      </c>
      <c r="C158" s="9">
        <v>948.5</v>
      </c>
      <c r="D158" s="9">
        <v>-213.5</v>
      </c>
      <c r="E158" s="9">
        <f t="shared" si="6"/>
        <v>735</v>
      </c>
      <c r="F158" s="9">
        <v>948.5</v>
      </c>
      <c r="G158" s="9">
        <v>-213.5</v>
      </c>
      <c r="H158" s="9">
        <f t="shared" si="7"/>
        <v>735</v>
      </c>
    </row>
    <row r="159" spans="1:8" s="16" customFormat="1" ht="16.5" customHeight="1">
      <c r="A159" s="8" t="s">
        <v>327</v>
      </c>
      <c r="B159" s="38" t="s">
        <v>17</v>
      </c>
      <c r="C159" s="9">
        <v>2574317.3</v>
      </c>
      <c r="D159" s="9">
        <f>D160+D193+D202+D197</f>
        <v>203773.6</v>
      </c>
      <c r="E159" s="9">
        <f t="shared" si="6"/>
        <v>2778090.9</v>
      </c>
      <c r="F159" s="9">
        <v>1459081.5999999999</v>
      </c>
      <c r="G159" s="9">
        <f>G160+G193+G202+G197</f>
        <v>62599.1</v>
      </c>
      <c r="H159" s="9">
        <f t="shared" si="7"/>
        <v>1521680.7</v>
      </c>
    </row>
    <row r="160" spans="1:8" s="16" customFormat="1" ht="29.25" customHeight="1">
      <c r="A160" s="18" t="s">
        <v>328</v>
      </c>
      <c r="B160" s="30" t="s">
        <v>392</v>
      </c>
      <c r="C160" s="9">
        <v>2546238.5</v>
      </c>
      <c r="D160" s="9">
        <f>D161+D164+D171+D188</f>
        <v>203773.6</v>
      </c>
      <c r="E160" s="9">
        <f t="shared" si="6"/>
        <v>2750012.1</v>
      </c>
      <c r="F160" s="9">
        <v>1459081.5999999999</v>
      </c>
      <c r="G160" s="9">
        <f>G161+G164+G171+G188</f>
        <v>62599.1</v>
      </c>
      <c r="H160" s="9">
        <f t="shared" si="7"/>
        <v>1521680.7</v>
      </c>
    </row>
    <row r="161" spans="1:8" s="16" customFormat="1" ht="12.75" hidden="1">
      <c r="A161" s="19" t="s">
        <v>329</v>
      </c>
      <c r="B161" s="38" t="s">
        <v>330</v>
      </c>
      <c r="C161" s="9">
        <v>35904.8</v>
      </c>
      <c r="D161" s="9">
        <f>D162</f>
        <v>0</v>
      </c>
      <c r="E161" s="9">
        <f t="shared" si="6"/>
        <v>35904.8</v>
      </c>
      <c r="F161" s="9">
        <v>35510.7</v>
      </c>
      <c r="G161" s="9">
        <f>G162</f>
        <v>0</v>
      </c>
      <c r="H161" s="9">
        <f t="shared" si="7"/>
        <v>35510.7</v>
      </c>
    </row>
    <row r="162" spans="1:8" s="13" customFormat="1" ht="12.75" hidden="1">
      <c r="A162" s="8" t="s">
        <v>331</v>
      </c>
      <c r="B162" s="30" t="s">
        <v>18</v>
      </c>
      <c r="C162" s="9">
        <v>35904.8</v>
      </c>
      <c r="D162" s="9">
        <f>D163</f>
        <v>0</v>
      </c>
      <c r="E162" s="9">
        <f t="shared" si="6"/>
        <v>35904.8</v>
      </c>
      <c r="F162" s="9">
        <v>35510.7</v>
      </c>
      <c r="G162" s="9">
        <f>G163</f>
        <v>0</v>
      </c>
      <c r="H162" s="9">
        <f t="shared" si="7"/>
        <v>35510.7</v>
      </c>
    </row>
    <row r="163" spans="1:8" s="16" customFormat="1" ht="25.5" hidden="1">
      <c r="A163" s="8" t="s">
        <v>332</v>
      </c>
      <c r="B163" s="30" t="s">
        <v>19</v>
      </c>
      <c r="C163" s="9">
        <v>35904.8</v>
      </c>
      <c r="D163" s="9"/>
      <c r="E163" s="9">
        <f t="shared" si="6"/>
        <v>35904.8</v>
      </c>
      <c r="F163" s="9">
        <v>35510.7</v>
      </c>
      <c r="G163" s="9"/>
      <c r="H163" s="9">
        <f t="shared" si="7"/>
        <v>35510.7</v>
      </c>
    </row>
    <row r="164" spans="1:8" s="16" customFormat="1" ht="33" customHeight="1">
      <c r="A164" s="19" t="s">
        <v>333</v>
      </c>
      <c r="B164" s="38" t="s">
        <v>334</v>
      </c>
      <c r="C164" s="9">
        <v>92332.19999999998</v>
      </c>
      <c r="D164" s="9">
        <f>D169+D167+D165</f>
        <v>203773.6</v>
      </c>
      <c r="E164" s="9">
        <f t="shared" si="6"/>
        <v>296105.8</v>
      </c>
      <c r="F164" s="9">
        <v>19300.2</v>
      </c>
      <c r="G164" s="9">
        <f>G169+G167+G165</f>
        <v>62599.1</v>
      </c>
      <c r="H164" s="9">
        <f t="shared" si="7"/>
        <v>81899.3</v>
      </c>
    </row>
    <row r="165" spans="1:8" s="16" customFormat="1" ht="25.5" hidden="1">
      <c r="A165" s="23" t="s">
        <v>335</v>
      </c>
      <c r="B165" s="41" t="s">
        <v>195</v>
      </c>
      <c r="C165" s="12">
        <v>0</v>
      </c>
      <c r="D165" s="12">
        <f>D166</f>
        <v>0</v>
      </c>
      <c r="E165" s="9">
        <f t="shared" si="6"/>
        <v>0</v>
      </c>
      <c r="F165" s="12">
        <v>0</v>
      </c>
      <c r="G165" s="12">
        <f>G166</f>
        <v>0</v>
      </c>
      <c r="H165" s="9">
        <f t="shared" si="7"/>
        <v>0</v>
      </c>
    </row>
    <row r="166" spans="1:8" s="16" customFormat="1" ht="25.5" hidden="1">
      <c r="A166" s="23" t="s">
        <v>336</v>
      </c>
      <c r="B166" s="41" t="s">
        <v>196</v>
      </c>
      <c r="C166" s="12">
        <v>0</v>
      </c>
      <c r="D166" s="12">
        <v>0</v>
      </c>
      <c r="E166" s="9">
        <f t="shared" si="6"/>
        <v>0</v>
      </c>
      <c r="F166" s="12">
        <v>0</v>
      </c>
      <c r="G166" s="12">
        <v>0</v>
      </c>
      <c r="H166" s="9">
        <f t="shared" si="7"/>
        <v>0</v>
      </c>
    </row>
    <row r="167" spans="1:8" s="16" customFormat="1" ht="51" hidden="1">
      <c r="A167" s="23" t="s">
        <v>337</v>
      </c>
      <c r="B167" s="41" t="s">
        <v>268</v>
      </c>
      <c r="C167" s="12">
        <v>0</v>
      </c>
      <c r="D167" s="12">
        <f>D168</f>
        <v>0</v>
      </c>
      <c r="E167" s="9">
        <f t="shared" si="6"/>
        <v>0</v>
      </c>
      <c r="F167" s="12">
        <v>0</v>
      </c>
      <c r="G167" s="12">
        <f>G168</f>
        <v>0</v>
      </c>
      <c r="H167" s="9">
        <f t="shared" si="7"/>
        <v>0</v>
      </c>
    </row>
    <row r="168" spans="1:8" s="13" customFormat="1" ht="38.25" hidden="1">
      <c r="A168" s="23" t="s">
        <v>338</v>
      </c>
      <c r="B168" s="41" t="s">
        <v>269</v>
      </c>
      <c r="C168" s="12">
        <v>0</v>
      </c>
      <c r="D168" s="12">
        <v>0</v>
      </c>
      <c r="E168" s="9">
        <f t="shared" si="6"/>
        <v>0</v>
      </c>
      <c r="F168" s="12">
        <v>0</v>
      </c>
      <c r="G168" s="12">
        <v>0</v>
      </c>
      <c r="H168" s="9">
        <f t="shared" si="7"/>
        <v>0</v>
      </c>
    </row>
    <row r="169" spans="1:8" s="16" customFormat="1" ht="15" customHeight="1" hidden="1">
      <c r="A169" s="19" t="s">
        <v>339</v>
      </c>
      <c r="B169" s="30" t="s">
        <v>98</v>
      </c>
      <c r="C169" s="12">
        <v>92332.19999999998</v>
      </c>
      <c r="D169" s="12">
        <f>D170</f>
        <v>203773.6</v>
      </c>
      <c r="E169" s="9">
        <f t="shared" si="6"/>
        <v>296105.8</v>
      </c>
      <c r="F169" s="12">
        <v>19300.2</v>
      </c>
      <c r="G169" s="12">
        <f>G170</f>
        <v>62599.1</v>
      </c>
      <c r="H169" s="9">
        <f t="shared" si="7"/>
        <v>81899.3</v>
      </c>
    </row>
    <row r="170" spans="1:8" s="16" customFormat="1" ht="17.25" customHeight="1" hidden="1">
      <c r="A170" s="19" t="s">
        <v>340</v>
      </c>
      <c r="B170" s="30" t="s">
        <v>112</v>
      </c>
      <c r="C170" s="12">
        <v>92332.19999999998</v>
      </c>
      <c r="D170" s="12">
        <f>118773.6+85000</f>
        <v>203773.6</v>
      </c>
      <c r="E170" s="9">
        <f t="shared" si="6"/>
        <v>296105.8</v>
      </c>
      <c r="F170" s="12">
        <v>19300.2</v>
      </c>
      <c r="G170" s="12">
        <v>62599.1</v>
      </c>
      <c r="H170" s="9">
        <f t="shared" si="7"/>
        <v>81899.3</v>
      </c>
    </row>
    <row r="171" spans="1:8" s="16" customFormat="1" ht="25.5" hidden="1">
      <c r="A171" s="19" t="s">
        <v>341</v>
      </c>
      <c r="B171" s="34" t="s">
        <v>342</v>
      </c>
      <c r="C171" s="9">
        <v>1404081.5</v>
      </c>
      <c r="D171" s="9">
        <f>D172+D174+D176+D178+D180+D182+D184+D186</f>
        <v>0</v>
      </c>
      <c r="E171" s="9">
        <f aca="true" t="shared" si="8" ref="E171:E202">C171+D171</f>
        <v>1404081.5</v>
      </c>
      <c r="F171" s="9">
        <v>1404270.7</v>
      </c>
      <c r="G171" s="9">
        <f>G172+G174+G176+G178+G180+G182+G184+G186</f>
        <v>0</v>
      </c>
      <c r="H171" s="9">
        <f t="shared" si="7"/>
        <v>1404270.7</v>
      </c>
    </row>
    <row r="172" spans="1:8" s="16" customFormat="1" ht="38.25" hidden="1">
      <c r="A172" s="19" t="s">
        <v>343</v>
      </c>
      <c r="B172" s="30" t="s">
        <v>20</v>
      </c>
      <c r="C172" s="12">
        <v>20310</v>
      </c>
      <c r="D172" s="12">
        <f>D173</f>
        <v>0</v>
      </c>
      <c r="E172" s="9">
        <f t="shared" si="8"/>
        <v>20310</v>
      </c>
      <c r="F172" s="12">
        <v>20310</v>
      </c>
      <c r="G172" s="12">
        <f>G173</f>
        <v>0</v>
      </c>
      <c r="H172" s="9">
        <f t="shared" si="7"/>
        <v>20310</v>
      </c>
    </row>
    <row r="173" spans="1:8" s="16" customFormat="1" ht="25.5" hidden="1">
      <c r="A173" s="19" t="s">
        <v>344</v>
      </c>
      <c r="B173" s="30" t="s">
        <v>21</v>
      </c>
      <c r="C173" s="12">
        <v>20310</v>
      </c>
      <c r="D173" s="12"/>
      <c r="E173" s="9">
        <f t="shared" si="8"/>
        <v>20310</v>
      </c>
      <c r="F173" s="12">
        <v>20310</v>
      </c>
      <c r="G173" s="12"/>
      <c r="H173" s="9">
        <f t="shared" si="7"/>
        <v>20310</v>
      </c>
    </row>
    <row r="174" spans="1:8" s="16" customFormat="1" ht="25.5" hidden="1">
      <c r="A174" s="19" t="s">
        <v>345</v>
      </c>
      <c r="B174" s="30" t="s">
        <v>22</v>
      </c>
      <c r="C174" s="12">
        <v>1323436.4000000001</v>
      </c>
      <c r="D174" s="12">
        <f>D175</f>
        <v>0</v>
      </c>
      <c r="E174" s="9">
        <f t="shared" si="8"/>
        <v>1323436.4000000001</v>
      </c>
      <c r="F174" s="12">
        <v>1323437.2</v>
      </c>
      <c r="G174" s="12">
        <f>G175</f>
        <v>0</v>
      </c>
      <c r="H174" s="9">
        <f t="shared" si="7"/>
        <v>1323437.2</v>
      </c>
    </row>
    <row r="175" spans="1:8" s="16" customFormat="1" ht="25.5" hidden="1">
      <c r="A175" s="19" t="s">
        <v>346</v>
      </c>
      <c r="B175" s="38" t="s">
        <v>114</v>
      </c>
      <c r="C175" s="12">
        <v>1323436.4000000001</v>
      </c>
      <c r="D175" s="12"/>
      <c r="E175" s="9">
        <f t="shared" si="8"/>
        <v>1323436.4000000001</v>
      </c>
      <c r="F175" s="12">
        <v>1323437.2</v>
      </c>
      <c r="G175" s="12"/>
      <c r="H175" s="9">
        <f t="shared" si="7"/>
        <v>1323437.2</v>
      </c>
    </row>
    <row r="176" spans="1:8" s="13" customFormat="1" ht="63.75" hidden="1">
      <c r="A176" s="19" t="s">
        <v>347</v>
      </c>
      <c r="B176" s="30" t="s">
        <v>46</v>
      </c>
      <c r="C176" s="12">
        <v>49334.5</v>
      </c>
      <c r="D176" s="12">
        <f>D177</f>
        <v>0</v>
      </c>
      <c r="E176" s="9">
        <f t="shared" si="8"/>
        <v>49334.5</v>
      </c>
      <c r="F176" s="12">
        <v>49334.5</v>
      </c>
      <c r="G176" s="12">
        <f>G177</f>
        <v>0</v>
      </c>
      <c r="H176" s="9">
        <f t="shared" si="7"/>
        <v>49334.5</v>
      </c>
    </row>
    <row r="177" spans="1:8" s="16" customFormat="1" ht="63.75" hidden="1">
      <c r="A177" s="19" t="s">
        <v>348</v>
      </c>
      <c r="B177" s="30" t="s">
        <v>45</v>
      </c>
      <c r="C177" s="12">
        <v>49334.5</v>
      </c>
      <c r="D177" s="12"/>
      <c r="E177" s="9">
        <f t="shared" si="8"/>
        <v>49334.5</v>
      </c>
      <c r="F177" s="12">
        <v>49334.5</v>
      </c>
      <c r="G177" s="12"/>
      <c r="H177" s="9">
        <f t="shared" si="7"/>
        <v>49334.5</v>
      </c>
    </row>
    <row r="178" spans="1:8" s="16" customFormat="1" ht="51" hidden="1">
      <c r="A178" s="19" t="s">
        <v>349</v>
      </c>
      <c r="B178" s="34" t="s">
        <v>350</v>
      </c>
      <c r="C178" s="12">
        <v>0</v>
      </c>
      <c r="D178" s="12">
        <f>D179</f>
        <v>0</v>
      </c>
      <c r="E178" s="9">
        <f t="shared" si="8"/>
        <v>0</v>
      </c>
      <c r="F178" s="12">
        <v>0</v>
      </c>
      <c r="G178" s="12">
        <f>G179</f>
        <v>0</v>
      </c>
      <c r="H178" s="9">
        <f t="shared" si="7"/>
        <v>0</v>
      </c>
    </row>
    <row r="179" spans="1:8" s="16" customFormat="1" ht="51" hidden="1">
      <c r="A179" s="19" t="s">
        <v>351</v>
      </c>
      <c r="B179" s="34" t="s">
        <v>352</v>
      </c>
      <c r="C179" s="12">
        <v>0</v>
      </c>
      <c r="D179" s="12"/>
      <c r="E179" s="9">
        <f t="shared" si="8"/>
        <v>0</v>
      </c>
      <c r="F179" s="12">
        <v>0</v>
      </c>
      <c r="G179" s="12"/>
      <c r="H179" s="9">
        <f t="shared" si="7"/>
        <v>0</v>
      </c>
    </row>
    <row r="180" spans="1:8" s="16" customFormat="1" ht="89.25" hidden="1">
      <c r="A180" s="19" t="s">
        <v>353</v>
      </c>
      <c r="B180" s="30" t="s">
        <v>354</v>
      </c>
      <c r="C180" s="12">
        <v>0</v>
      </c>
      <c r="D180" s="12">
        <f>D181</f>
        <v>0</v>
      </c>
      <c r="E180" s="9">
        <f t="shared" si="8"/>
        <v>0</v>
      </c>
      <c r="F180" s="12">
        <v>0</v>
      </c>
      <c r="G180" s="12">
        <f>G181</f>
        <v>0</v>
      </c>
      <c r="H180" s="9">
        <f t="shared" si="7"/>
        <v>0</v>
      </c>
    </row>
    <row r="181" spans="1:8" s="13" customFormat="1" ht="89.25" hidden="1">
      <c r="A181" s="19" t="s">
        <v>355</v>
      </c>
      <c r="B181" s="30" t="s">
        <v>356</v>
      </c>
      <c r="C181" s="12">
        <v>0</v>
      </c>
      <c r="D181" s="12"/>
      <c r="E181" s="9">
        <f t="shared" si="8"/>
        <v>0</v>
      </c>
      <c r="F181" s="12">
        <v>0</v>
      </c>
      <c r="G181" s="12"/>
      <c r="H181" s="9">
        <f t="shared" si="7"/>
        <v>0</v>
      </c>
    </row>
    <row r="182" spans="1:8" s="16" customFormat="1" ht="46.5" customHeight="1" hidden="1">
      <c r="A182" s="19" t="s">
        <v>357</v>
      </c>
      <c r="B182" s="30" t="s">
        <v>358</v>
      </c>
      <c r="C182" s="12">
        <v>5544.2</v>
      </c>
      <c r="D182" s="12">
        <f>D183</f>
        <v>0</v>
      </c>
      <c r="E182" s="9">
        <f t="shared" si="8"/>
        <v>5544.2</v>
      </c>
      <c r="F182" s="12">
        <v>5732.6</v>
      </c>
      <c r="G182" s="12">
        <f>G183</f>
        <v>0</v>
      </c>
      <c r="H182" s="9">
        <f t="shared" si="7"/>
        <v>5732.6</v>
      </c>
    </row>
    <row r="183" spans="1:8" s="13" customFormat="1" ht="54.75" customHeight="1" hidden="1">
      <c r="A183" s="19" t="s">
        <v>359</v>
      </c>
      <c r="B183" s="30" t="s">
        <v>360</v>
      </c>
      <c r="C183" s="12">
        <v>5544.2</v>
      </c>
      <c r="D183" s="12"/>
      <c r="E183" s="9">
        <f t="shared" si="8"/>
        <v>5544.2</v>
      </c>
      <c r="F183" s="12">
        <v>5732.6</v>
      </c>
      <c r="G183" s="12"/>
      <c r="H183" s="9">
        <f t="shared" si="7"/>
        <v>5732.6</v>
      </c>
    </row>
    <row r="184" spans="1:8" s="16" customFormat="1" ht="25.5" hidden="1">
      <c r="A184" s="23" t="s">
        <v>361</v>
      </c>
      <c r="B184" s="34" t="s">
        <v>270</v>
      </c>
      <c r="C184" s="12">
        <v>5456.4</v>
      </c>
      <c r="D184" s="12">
        <f>D185</f>
        <v>0</v>
      </c>
      <c r="E184" s="9">
        <f t="shared" si="8"/>
        <v>5456.4</v>
      </c>
      <c r="F184" s="12">
        <v>5456.4</v>
      </c>
      <c r="G184" s="12">
        <f>G185</f>
        <v>0</v>
      </c>
      <c r="H184" s="9">
        <f t="shared" si="7"/>
        <v>5456.4</v>
      </c>
    </row>
    <row r="185" spans="1:8" s="13" customFormat="1" ht="25.5" hidden="1">
      <c r="A185" s="23" t="s">
        <v>362</v>
      </c>
      <c r="B185" s="34" t="s">
        <v>113</v>
      </c>
      <c r="C185" s="12">
        <v>5456.4</v>
      </c>
      <c r="D185" s="12"/>
      <c r="E185" s="9">
        <f t="shared" si="8"/>
        <v>5456.4</v>
      </c>
      <c r="F185" s="12">
        <v>5456.4</v>
      </c>
      <c r="G185" s="12"/>
      <c r="H185" s="9">
        <f t="shared" si="7"/>
        <v>5456.4</v>
      </c>
    </row>
    <row r="186" spans="1:8" s="16" customFormat="1" ht="12.75" hidden="1">
      <c r="A186" s="19" t="s">
        <v>363</v>
      </c>
      <c r="B186" s="30" t="s">
        <v>33</v>
      </c>
      <c r="C186" s="12">
        <v>0</v>
      </c>
      <c r="D186" s="12">
        <f>D187</f>
        <v>0</v>
      </c>
      <c r="E186" s="9">
        <f t="shared" si="8"/>
        <v>0</v>
      </c>
      <c r="F186" s="12">
        <v>0</v>
      </c>
      <c r="G186" s="12">
        <f>G187</f>
        <v>0</v>
      </c>
      <c r="H186" s="9">
        <f t="shared" si="7"/>
        <v>0</v>
      </c>
    </row>
    <row r="187" spans="1:8" s="13" customFormat="1" ht="12.75" hidden="1">
      <c r="A187" s="23" t="s">
        <v>364</v>
      </c>
      <c r="B187" s="41" t="s">
        <v>34</v>
      </c>
      <c r="C187" s="12">
        <v>0</v>
      </c>
      <c r="D187" s="12"/>
      <c r="E187" s="9">
        <f t="shared" si="8"/>
        <v>0</v>
      </c>
      <c r="F187" s="12">
        <v>0</v>
      </c>
      <c r="G187" s="12"/>
      <c r="H187" s="9">
        <f t="shared" si="7"/>
        <v>0</v>
      </c>
    </row>
    <row r="188" spans="1:8" s="16" customFormat="1" ht="12.75" hidden="1">
      <c r="A188" s="23" t="s">
        <v>365</v>
      </c>
      <c r="B188" s="41" t="s">
        <v>35</v>
      </c>
      <c r="C188" s="12">
        <v>1013920</v>
      </c>
      <c r="D188" s="12">
        <f>D189+D191</f>
        <v>0</v>
      </c>
      <c r="E188" s="9">
        <f t="shared" si="8"/>
        <v>1013920</v>
      </c>
      <c r="F188" s="12">
        <v>0</v>
      </c>
      <c r="G188" s="12">
        <f>G189+G191</f>
        <v>0</v>
      </c>
      <c r="H188" s="9">
        <f t="shared" si="7"/>
        <v>0</v>
      </c>
    </row>
    <row r="189" spans="1:8" s="16" customFormat="1" ht="51" hidden="1">
      <c r="A189" s="23" t="s">
        <v>366</v>
      </c>
      <c r="B189" s="41" t="s">
        <v>36</v>
      </c>
      <c r="C189" s="12">
        <v>0</v>
      </c>
      <c r="D189" s="12">
        <f>D190</f>
        <v>0</v>
      </c>
      <c r="E189" s="9">
        <f t="shared" si="8"/>
        <v>0</v>
      </c>
      <c r="F189" s="12">
        <v>0</v>
      </c>
      <c r="G189" s="12">
        <f>G190</f>
        <v>0</v>
      </c>
      <c r="H189" s="9">
        <f t="shared" si="7"/>
        <v>0</v>
      </c>
    </row>
    <row r="190" spans="1:8" s="16" customFormat="1" ht="38.25" hidden="1">
      <c r="A190" s="23" t="s">
        <v>367</v>
      </c>
      <c r="B190" s="41" t="s">
        <v>37</v>
      </c>
      <c r="C190" s="12">
        <v>0</v>
      </c>
      <c r="D190" s="12">
        <v>0</v>
      </c>
      <c r="E190" s="9">
        <f t="shared" si="8"/>
        <v>0</v>
      </c>
      <c r="F190" s="12">
        <v>0</v>
      </c>
      <c r="G190" s="12">
        <v>0</v>
      </c>
      <c r="H190" s="9">
        <f t="shared" si="7"/>
        <v>0</v>
      </c>
    </row>
    <row r="191" spans="1:8" s="16" customFormat="1" ht="12.75" hidden="1">
      <c r="A191" s="23" t="s">
        <v>368</v>
      </c>
      <c r="B191" s="41" t="s">
        <v>38</v>
      </c>
      <c r="C191" s="12">
        <v>1013920</v>
      </c>
      <c r="D191" s="12">
        <f>D192</f>
        <v>0</v>
      </c>
      <c r="E191" s="9">
        <f t="shared" si="8"/>
        <v>1013920</v>
      </c>
      <c r="F191" s="12">
        <v>0</v>
      </c>
      <c r="G191" s="12">
        <f>G192</f>
        <v>0</v>
      </c>
      <c r="H191" s="9">
        <f t="shared" si="7"/>
        <v>0</v>
      </c>
    </row>
    <row r="192" spans="1:8" s="16" customFormat="1" ht="25.5" hidden="1">
      <c r="A192" s="23" t="s">
        <v>369</v>
      </c>
      <c r="B192" s="41" t="s">
        <v>115</v>
      </c>
      <c r="C192" s="12">
        <v>1013920</v>
      </c>
      <c r="D192" s="12"/>
      <c r="E192" s="9">
        <f t="shared" si="8"/>
        <v>1013920</v>
      </c>
      <c r="F192" s="12">
        <v>0</v>
      </c>
      <c r="G192" s="12"/>
      <c r="H192" s="9">
        <f t="shared" si="7"/>
        <v>0</v>
      </c>
    </row>
    <row r="193" spans="1:8" s="13" customFormat="1" ht="12.75" hidden="1">
      <c r="A193" s="18" t="s">
        <v>370</v>
      </c>
      <c r="B193" s="30" t="s">
        <v>39</v>
      </c>
      <c r="C193" s="9">
        <v>28078.8</v>
      </c>
      <c r="D193" s="9">
        <f>D194</f>
        <v>0</v>
      </c>
      <c r="E193" s="9">
        <f t="shared" si="8"/>
        <v>28078.8</v>
      </c>
      <c r="F193" s="9">
        <v>0</v>
      </c>
      <c r="G193" s="9">
        <f>G194</f>
        <v>0</v>
      </c>
      <c r="H193" s="9">
        <f t="shared" si="7"/>
        <v>0</v>
      </c>
    </row>
    <row r="194" spans="1:8" s="16" customFormat="1" ht="25.5" hidden="1">
      <c r="A194" s="8" t="s">
        <v>371</v>
      </c>
      <c r="B194" s="30" t="s">
        <v>40</v>
      </c>
      <c r="C194" s="9">
        <v>28078.8</v>
      </c>
      <c r="D194" s="9">
        <f>D196+D195</f>
        <v>0</v>
      </c>
      <c r="E194" s="9">
        <f t="shared" si="8"/>
        <v>28078.8</v>
      </c>
      <c r="F194" s="9">
        <v>0</v>
      </c>
      <c r="G194" s="9">
        <f>G196+G195</f>
        <v>0</v>
      </c>
      <c r="H194" s="9">
        <f t="shared" si="7"/>
        <v>0</v>
      </c>
    </row>
    <row r="195" spans="1:8" s="13" customFormat="1" ht="63.75" hidden="1">
      <c r="A195" s="8" t="s">
        <v>372</v>
      </c>
      <c r="B195" s="30" t="s">
        <v>0</v>
      </c>
      <c r="C195" s="9">
        <v>0</v>
      </c>
      <c r="D195" s="9">
        <v>0</v>
      </c>
      <c r="E195" s="9">
        <f t="shared" si="8"/>
        <v>0</v>
      </c>
      <c r="F195" s="9">
        <v>0</v>
      </c>
      <c r="G195" s="9">
        <v>0</v>
      </c>
      <c r="H195" s="9">
        <f t="shared" si="7"/>
        <v>0</v>
      </c>
    </row>
    <row r="196" spans="1:8" s="16" customFormat="1" ht="25.5" hidden="1">
      <c r="A196" s="8" t="s">
        <v>373</v>
      </c>
      <c r="B196" s="30" t="s">
        <v>40</v>
      </c>
      <c r="C196" s="9">
        <v>28078.8</v>
      </c>
      <c r="D196" s="9"/>
      <c r="E196" s="9">
        <f t="shared" si="8"/>
        <v>28078.8</v>
      </c>
      <c r="F196" s="9">
        <v>0</v>
      </c>
      <c r="G196" s="9"/>
      <c r="H196" s="9">
        <f t="shared" si="7"/>
        <v>0</v>
      </c>
    </row>
    <row r="197" spans="1:8" s="16" customFormat="1" ht="56.25" customHeight="1" hidden="1">
      <c r="A197" s="8" t="s">
        <v>374</v>
      </c>
      <c r="B197" s="41" t="s">
        <v>271</v>
      </c>
      <c r="C197" s="12">
        <v>0</v>
      </c>
      <c r="D197" s="12">
        <f>D198</f>
        <v>0</v>
      </c>
      <c r="E197" s="9">
        <f t="shared" si="8"/>
        <v>0</v>
      </c>
      <c r="F197" s="12">
        <v>0</v>
      </c>
      <c r="G197" s="12">
        <f>G198</f>
        <v>0</v>
      </c>
      <c r="H197" s="9">
        <f t="shared" si="7"/>
        <v>0</v>
      </c>
    </row>
    <row r="198" spans="1:8" s="16" customFormat="1" ht="25.5" hidden="1">
      <c r="A198" s="24" t="s">
        <v>374</v>
      </c>
      <c r="B198" s="41" t="s">
        <v>41</v>
      </c>
      <c r="C198" s="9">
        <v>0</v>
      </c>
      <c r="D198" s="9">
        <f>D199</f>
        <v>0</v>
      </c>
      <c r="E198" s="9">
        <f t="shared" si="8"/>
        <v>0</v>
      </c>
      <c r="F198" s="9">
        <v>0</v>
      </c>
      <c r="G198" s="9">
        <f>G199</f>
        <v>0</v>
      </c>
      <c r="H198" s="9">
        <f t="shared" si="7"/>
        <v>0</v>
      </c>
    </row>
    <row r="199" spans="1:8" s="16" customFormat="1" ht="25.5" hidden="1">
      <c r="A199" s="24" t="s">
        <v>375</v>
      </c>
      <c r="B199" s="41" t="s">
        <v>42</v>
      </c>
      <c r="C199" s="9">
        <v>0</v>
      </c>
      <c r="D199" s="9">
        <f>D200+D201</f>
        <v>0</v>
      </c>
      <c r="E199" s="9">
        <f t="shared" si="8"/>
        <v>0</v>
      </c>
      <c r="F199" s="9">
        <v>0</v>
      </c>
      <c r="G199" s="9">
        <f>G200+G201</f>
        <v>0</v>
      </c>
      <c r="H199" s="9">
        <f t="shared" si="7"/>
        <v>0</v>
      </c>
    </row>
    <row r="200" spans="1:8" s="16" customFormat="1" ht="25.5" hidden="1">
      <c r="A200" s="24" t="s">
        <v>376</v>
      </c>
      <c r="B200" s="41" t="s">
        <v>104</v>
      </c>
      <c r="C200" s="9">
        <v>0</v>
      </c>
      <c r="D200" s="9"/>
      <c r="E200" s="9">
        <f t="shared" si="8"/>
        <v>0</v>
      </c>
      <c r="F200" s="9">
        <v>0</v>
      </c>
      <c r="G200" s="9"/>
      <c r="H200" s="9">
        <f t="shared" si="7"/>
        <v>0</v>
      </c>
    </row>
    <row r="201" spans="1:8" s="13" customFormat="1" ht="25.5" hidden="1">
      <c r="A201" s="24" t="s">
        <v>377</v>
      </c>
      <c r="B201" s="41" t="s">
        <v>116</v>
      </c>
      <c r="C201" s="9">
        <v>0</v>
      </c>
      <c r="D201" s="9"/>
      <c r="E201" s="9">
        <f t="shared" si="8"/>
        <v>0</v>
      </c>
      <c r="F201" s="9">
        <v>0</v>
      </c>
      <c r="G201" s="9"/>
      <c r="H201" s="9">
        <f t="shared" si="7"/>
        <v>0</v>
      </c>
    </row>
    <row r="202" spans="1:8" s="16" customFormat="1" ht="38.25" hidden="1">
      <c r="A202" s="8" t="s">
        <v>378</v>
      </c>
      <c r="B202" s="30" t="s">
        <v>58</v>
      </c>
      <c r="C202" s="12">
        <v>0</v>
      </c>
      <c r="D202" s="12">
        <f>D203</f>
        <v>0</v>
      </c>
      <c r="E202" s="9">
        <f t="shared" si="8"/>
        <v>0</v>
      </c>
      <c r="F202" s="12">
        <v>0</v>
      </c>
      <c r="G202" s="12">
        <f>G203</f>
        <v>0</v>
      </c>
      <c r="H202" s="9">
        <f t="shared" si="7"/>
        <v>0</v>
      </c>
    </row>
    <row r="203" spans="1:8" s="13" customFormat="1" ht="38.25" hidden="1">
      <c r="A203" s="8" t="s">
        <v>379</v>
      </c>
      <c r="B203" s="30" t="s">
        <v>43</v>
      </c>
      <c r="C203" s="9">
        <v>0</v>
      </c>
      <c r="D203" s="9"/>
      <c r="E203" s="9">
        <f>C203+D203</f>
        <v>0</v>
      </c>
      <c r="F203" s="9">
        <v>0</v>
      </c>
      <c r="G203" s="9"/>
      <c r="H203" s="9">
        <f t="shared" si="7"/>
        <v>0</v>
      </c>
    </row>
    <row r="204" spans="1:8" s="16" customFormat="1" ht="28.5" customHeight="1">
      <c r="A204" s="8"/>
      <c r="B204" s="43" t="s">
        <v>44</v>
      </c>
      <c r="C204" s="44">
        <v>4654474.199999999</v>
      </c>
      <c r="D204" s="44">
        <f>D11+D159</f>
        <v>173758</v>
      </c>
      <c r="E204" s="44">
        <f>C204+D204</f>
        <v>4828232.199999999</v>
      </c>
      <c r="F204" s="44">
        <v>3646462.8999999994</v>
      </c>
      <c r="G204" s="44">
        <f>G11+G159</f>
        <v>30353.5</v>
      </c>
      <c r="H204" s="44">
        <f>F204+G204</f>
        <v>3676816.3999999994</v>
      </c>
    </row>
  </sheetData>
  <sheetProtection/>
  <autoFilter ref="A10:F204"/>
  <mergeCells count="6">
    <mergeCell ref="C8:E8"/>
    <mergeCell ref="F8:H8"/>
    <mergeCell ref="A5:H5"/>
    <mergeCell ref="C7:H7"/>
    <mergeCell ref="B7:B9"/>
    <mergeCell ref="A7:A9"/>
  </mergeCells>
  <printOptions horizontalCentered="1"/>
  <pageMargins left="0.984251968503937" right="0.3937007874015748" top="0.3937007874015748" bottom="0.7874015748031497" header="0.31496062992125984" footer="0.31496062992125984"/>
  <pageSetup fitToHeight="2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281</cp:lastModifiedBy>
  <cp:lastPrinted>2017-05-31T06:26:36Z</cp:lastPrinted>
  <dcterms:created xsi:type="dcterms:W3CDTF">2002-03-11T10:22:12Z</dcterms:created>
  <dcterms:modified xsi:type="dcterms:W3CDTF">2017-05-31T06:27:02Z</dcterms:modified>
  <cp:category/>
  <cp:version/>
  <cp:contentType/>
  <cp:contentStatus/>
</cp:coreProperties>
</file>