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Приложение2" sheetId="1" r:id="rId1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'Приложение2'!$A$10:$J$265</definedName>
    <definedName name="_xlnm.Print_Titles" localSheetId="0">'Приложение2'!$8:$10</definedName>
  </definedNames>
  <calcPr fullCalcOnLoad="1"/>
</workbook>
</file>

<file path=xl/sharedStrings.xml><?xml version="1.0" encoding="utf-8"?>
<sst xmlns="http://schemas.openxmlformats.org/spreadsheetml/2006/main" count="522" uniqueCount="519">
  <si>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</si>
  <si>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</si>
  <si>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</si>
  <si>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</si>
  <si>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</si>
  <si>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</si>
  <si>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</si>
  <si>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</si>
  <si>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</si>
  <si>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</si>
  <si>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</si>
  <si>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</si>
  <si>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</si>
  <si>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</si>
  <si>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</si>
  <si>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</si>
  <si>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</si>
  <si>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</si>
  <si>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</si>
  <si>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</si>
  <si>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</si>
  <si>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</si>
  <si>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</si>
  <si>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</si>
  <si>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</si>
  <si>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</si>
  <si>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</si>
  <si>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</si>
  <si>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</si>
  <si>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</si>
  <si>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</si>
  <si>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</si>
  <si>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</si>
  <si>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</si>
  <si>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</si>
  <si>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</si>
  <si>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1 16 23041 04 0000 140</t>
  </si>
  <si>
    <t>2 02 02150 00 0000 151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</si>
  <si>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</si>
  <si>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</si>
  <si>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Субсидии бюджетам  на реализацию программы энергосбережения и повышения энергетической эффективности на период до 2020 года</t>
  </si>
  <si>
    <t>1 09 07032 04 0000 110</t>
  </si>
  <si>
    <t>отклонение</t>
  </si>
  <si>
    <t>к постановлению администрации города</t>
  </si>
  <si>
    <t>Утверждено по бюджету первоначально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</si>
  <si>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</si>
  <si>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</si>
  <si>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</si>
  <si>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</si>
  <si>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</si>
  <si>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</si>
  <si>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</si>
  <si>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</si>
  <si>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</si>
  <si>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</si>
  <si>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Исполнение бюджета города Березники
 по кодам видов доходов, подвидов доходов, классификации операций сектора
государственного управления, относящихся к доходам бюджета
за 9 месяцев 2015 г.
и ожидаемое исполнение бюджета за 2015 год</t>
  </si>
  <si>
    <t>Исполнение за 9 месяцев 2015 года</t>
  </si>
  <si>
    <t>1 16 080100 01 0000 140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</si>
  <si>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</si>
  <si>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доходы от компенсации затрат бюджетов городских округов</t>
  </si>
  <si>
    <t>Ожидаемое исполнение 
за год по состоянию 
на отчетную дату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</si>
  <si>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</si>
  <si>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</si>
  <si>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</si>
  <si>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</si>
  <si>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</si>
  <si>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</si>
  <si>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</si>
  <si>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</si>
  <si>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</si>
  <si>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</si>
  <si>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</si>
  <si>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</si>
  <si>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</si>
  <si>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</si>
  <si>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</si>
  <si>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</si>
  <si>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</si>
  <si>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 xml:space="preserve">Код </t>
  </si>
  <si>
    <t>Факт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</si>
  <si>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</si>
  <si>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</si>
  <si>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</si>
  <si>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</si>
  <si>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</si>
  <si>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</si>
  <si>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</si>
  <si>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</si>
  <si>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</si>
  <si>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</si>
  <si>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</si>
  <si>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</si>
  <si>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</si>
  <si>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</si>
  <si>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</si>
  <si>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</si>
  <si>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</si>
  <si>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</si>
  <si>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</si>
  <si>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</si>
  <si>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</si>
  <si>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</si>
  <si>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</si>
  <si>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</si>
  <si>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</si>
  <si>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Уточненный план</t>
  </si>
  <si>
    <t>1 06 01000 00 0000 110</t>
  </si>
  <si>
    <t>Налог на имущество  физических лиц</t>
  </si>
  <si>
    <t>1 06 01020 04 0000 110</t>
  </si>
  <si>
    <t>% исполнения от
уточненного
плана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</si>
  <si>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</si>
  <si>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</si>
  <si>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</si>
  <si>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</si>
  <si>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</si>
  <si>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</si>
  <si>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</si>
  <si>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</si>
  <si>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</si>
  <si>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</si>
  <si>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</si>
  <si>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</si>
  <si>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</si>
  <si>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</si>
  <si>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</si>
  <si>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</si>
  <si>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</si>
  <si>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</si>
  <si>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</si>
  <si>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</si>
  <si>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</si>
  <si>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</si>
  <si>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</si>
  <si>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</si>
  <si>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</si>
  <si>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</si>
  <si>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</si>
  <si>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</si>
  <si>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</si>
  <si>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</si>
  <si>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</si>
  <si>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</si>
  <si>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</si>
  <si>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</si>
  <si>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</si>
  <si>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</si>
  <si>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</si>
  <si>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</si>
  <si>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</si>
  <si>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</si>
  <si>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</si>
  <si>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</si>
  <si>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</si>
  <si>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</si>
  <si>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</si>
  <si>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</si>
  <si>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</si>
  <si>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</si>
  <si>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</si>
  <si>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</si>
  <si>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</si>
  <si>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</si>
  <si>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</si>
  <si>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</si>
  <si>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</si>
  <si>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</si>
  <si>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</si>
  <si>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</si>
  <si>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</si>
  <si>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</si>
  <si>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</si>
  <si>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</si>
  <si>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</si>
  <si>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</si>
  <si>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</si>
  <si>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</si>
  <si>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</si>
  <si>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</si>
  <si>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</si>
  <si>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</si>
  <si>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</si>
  <si>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</si>
  <si>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</si>
  <si>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</si>
  <si>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</si>
  <si>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</si>
  <si>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</si>
  <si>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</si>
  <si>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1 05 04010 02 0000 110</t>
  </si>
  <si>
    <t>1 05 04000 02 0000 110</t>
  </si>
  <si>
    <t>Денежные  взыскания (штрафы) за нарушение законодательства о налогах и  сборах, предусмотренные статьями 116, 118, статьей119.1,  пунктами 1 и 2 статьи 120, статьями 125,  126,  128,  129, 129.1,  132,  133,  134,  135,  135.1  Налогового кодекса Российской Федерации</t>
  </si>
  <si>
    <t>Денежные   взыскания (штрафы) за  нарушение законодательства Российской Федерации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</si>
  <si>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</si>
  <si>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</si>
  <si>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</si>
  <si>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</si>
  <si>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</si>
  <si>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</si>
  <si>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</si>
  <si>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</si>
  <si>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</si>
  <si>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</si>
  <si>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</si>
  <si>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</si>
  <si>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</si>
  <si>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</si>
  <si>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</si>
  <si>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</si>
  <si>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</si>
  <si>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</si>
  <si>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</si>
  <si>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</si>
  <si>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</si>
  <si>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</si>
  <si>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</si>
  <si>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</si>
  <si>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</si>
  <si>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</si>
  <si>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</si>
  <si>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</si>
  <si>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</si>
  <si>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</si>
  <si>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</si>
  <si>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</si>
  <si>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</si>
  <si>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</si>
  <si>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</si>
  <si>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</si>
  <si>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</si>
  <si>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</si>
  <si>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</si>
  <si>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</si>
  <si>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</si>
  <si>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</si>
  <si>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</si>
  <si>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</si>
  <si>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</si>
  <si>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</si>
  <si>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</si>
  <si>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</si>
  <si>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</si>
  <si>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</si>
  <si>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</si>
  <si>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</si>
  <si>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</si>
  <si>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</si>
  <si>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</si>
  <si>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</si>
  <si>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</si>
  <si>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</si>
  <si>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</si>
  <si>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</si>
  <si>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Наименование  группы, подгруппы, статьи, подстатьи, элемента классификации операций сектора государственного управления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</si>
  <si>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</si>
  <si>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</si>
  <si>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</si>
  <si>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1 16 43000 01 0000 140</t>
  </si>
  <si>
    <t>1 16 45000 01 0000 140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</si>
  <si>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</si>
  <si>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</si>
  <si>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</si>
  <si>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</si>
  <si>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 xml:space="preserve">Приложение 2 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</si>
  <si>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</si>
  <si>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</si>
  <si>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</si>
  <si>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</si>
  <si>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</si>
  <si>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</si>
  <si>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</si>
  <si>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</si>
  <si>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</si>
  <si>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</si>
  <si>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</si>
  <si>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</si>
  <si>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</si>
  <si>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</si>
  <si>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</si>
  <si>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</si>
  <si>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</si>
  <si>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</si>
  <si>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</si>
  <si>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</si>
  <si>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</si>
  <si>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</si>
  <si>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</si>
  <si>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</si>
  <si>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</si>
  <si>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</si>
  <si>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</si>
  <si>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</si>
  <si>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</si>
  <si>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</si>
  <si>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</si>
  <si>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</si>
  <si>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</si>
  <si>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</si>
  <si>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</si>
  <si>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</si>
  <si>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</si>
  <si>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</si>
  <si>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</si>
  <si>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</si>
  <si>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</si>
  <si>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</si>
  <si>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</si>
  <si>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</si>
  <si>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</si>
  <si>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</si>
  <si>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</si>
  <si>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</si>
  <si>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</si>
  <si>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</si>
  <si>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</si>
  <si>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</si>
  <si>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</si>
  <si>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</si>
  <si>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</si>
  <si>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</si>
  <si>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</si>
  <si>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</si>
  <si>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</si>
  <si>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</si>
  <si>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</si>
  <si>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</si>
  <si>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</si>
  <si>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</si>
  <si>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</si>
  <si>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</si>
  <si>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</si>
  <si>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</si>
  <si>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</si>
  <si>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</si>
  <si>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</si>
  <si>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</si>
  <si>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</si>
  <si>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</si>
  <si>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</si>
  <si>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</si>
  <si>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</si>
  <si>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</si>
  <si>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</si>
  <si>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2 02 03029 04 0000 151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</si>
  <si>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</si>
  <si>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</si>
  <si>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</si>
  <si>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</si>
  <si>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</si>
  <si>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</si>
  <si>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</si>
  <si>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</si>
  <si>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</si>
  <si>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</si>
  <si>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</si>
  <si>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</si>
  <si>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</si>
  <si>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</si>
  <si>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</si>
  <si>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</si>
  <si>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</si>
  <si>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</si>
  <si>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</si>
  <si>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</si>
  <si>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</si>
  <si>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</si>
  <si>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</si>
  <si>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</si>
  <si>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</si>
  <si>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</si>
  <si>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</si>
  <si>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</si>
  <si>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</si>
  <si>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</si>
  <si>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</si>
  <si>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</si>
  <si>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</si>
  <si>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</si>
  <si>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</si>
  <si>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</si>
  <si>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</si>
  <si>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</si>
  <si>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</si>
  <si>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</si>
  <si>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</si>
  <si>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</si>
  <si>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</si>
  <si>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</si>
  <si>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</si>
  <si>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</si>
  <si>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</si>
  <si>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</si>
  <si>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</si>
  <si>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</si>
  <si>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</si>
  <si>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</si>
  <si>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</si>
  <si>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</si>
  <si>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</si>
  <si>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</si>
  <si>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</si>
  <si>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</si>
  <si>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</si>
  <si>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</si>
  <si>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</si>
  <si>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</si>
  <si>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</si>
  <si>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</si>
  <si>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</si>
  <si>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</si>
  <si>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</si>
  <si>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</si>
  <si>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</si>
  <si>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</si>
  <si>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</si>
  <si>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</si>
  <si>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</si>
  <si>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</si>
  <si>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</si>
  <si>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</si>
  <si>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</si>
  <si>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</si>
  <si>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</si>
  <si>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</si>
  <si>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</si>
  <si>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</si>
  <si>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</si>
  <si>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</si>
  <si>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</si>
  <si>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</si>
  <si>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</si>
  <si>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</si>
  <si>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</si>
  <si>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</si>
  <si>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</si>
  <si>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</si>
  <si>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</si>
  <si>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</si>
  <si>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</si>
  <si>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</si>
  <si>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</si>
  <si>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</si>
  <si>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</si>
  <si>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1 13 02000 00 0000 130</t>
  </si>
  <si>
    <t>Доходы от компенсации затрат государства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</si>
  <si>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</si>
  <si>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</si>
  <si>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2 02 02009 04 0000 151  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</si>
  <si>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</si>
  <si>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</si>
  <si>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</si>
  <si>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</si>
  <si>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</si>
  <si>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</si>
  <si>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</si>
  <si>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</si>
  <si>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</si>
  <si>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</si>
  <si>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</si>
  <si>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Земельный налог с организаций</t>
  </si>
  <si>
    <t>1 06 06032 00 0000 110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</si>
  <si>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</si>
  <si>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</si>
  <si>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</si>
  <si>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</si>
  <si>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</si>
  <si>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</si>
  <si>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</si>
  <si>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</si>
  <si>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</si>
  <si>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</si>
  <si>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</si>
  <si>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1 16 46000 00 0000 140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</si>
  <si>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</si>
  <si>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</si>
  <si>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</si>
  <si>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</si>
  <si>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</si>
  <si>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</si>
  <si>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дотации бюджетам городских округов</t>
  </si>
  <si>
    <t>2 02 01999 04 0000 151</t>
  </si>
  <si>
    <t>2 02 01999 00 0000 151</t>
  </si>
  <si>
    <t>Прочие дотации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</si>
  <si>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</si>
  <si>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</si>
  <si>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</si>
  <si>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</si>
  <si>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</si>
  <si>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</si>
  <si>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</si>
  <si>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</si>
  <si>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</si>
  <si>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</si>
  <si>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</si>
  <si>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</si>
  <si>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</si>
  <si>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</si>
  <si>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</si>
  <si>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</si>
  <si>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</si>
  <si>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</si>
  <si>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</si>
  <si>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</si>
  <si>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</si>
  <si>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</si>
  <si>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</si>
  <si>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</si>
  <si>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</si>
  <si>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</si>
  <si>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</si>
  <si>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</si>
  <si>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</si>
  <si>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</si>
  <si>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</si>
  <si>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</si>
  <si>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</si>
  <si>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</si>
  <si>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>ФОРМА К-2</t>
  </si>
  <si>
    <t>тыс.руб.</t>
  </si>
  <si>
    <r>
      <t xml:space="preserve">от </t>
    </r>
    <r>
      <rPr>
        <u val="single"/>
        <sz val="12"/>
        <rFont val="Times New Roman"/>
        <family val="1"/>
      </rPr>
      <t>09.11.2015 № 2765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</si>
</sst>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8" fillId="0" borderId="0" xfId="57">
      <alignment/>
      <protection/>
    </xf>
    <xf numFmtId="0" fontId="8" fillId="0" borderId="0" xfId="57" applyFill="1">
      <alignment/>
      <protection/>
    </xf>
    <xf numFmtId="0" fontId="23" fillId="0" borderId="0" xfId="57" applyFont="1">
      <alignment/>
      <protection/>
    </xf>
    <xf numFmtId="0" fontId="25" fillId="0" borderId="0" xfId="57" applyFont="1">
      <alignment/>
      <protection/>
    </xf>
    <xf numFmtId="3" fontId="26" fillId="0" borderId="10" xfId="57" applyNumberFormat="1" applyFont="1" applyBorder="1" applyAlignment="1">
      <alignment horizontal="left" vertical="top"/>
      <protection/>
    </xf>
    <xf numFmtId="166" fontId="27" fillId="0" borderId="10" xfId="57" applyNumberFormat="1" applyFont="1" applyFill="1" applyBorder="1" applyAlignment="1">
      <alignment vertical="top"/>
      <protection/>
    </xf>
    <xf numFmtId="0" fontId="26" fillId="0" borderId="10" xfId="57" applyFont="1" applyBorder="1" applyAlignment="1">
      <alignment horizontal="left" vertical="top"/>
      <protection/>
    </xf>
    <xf numFmtId="0" fontId="28" fillId="0" borderId="0" xfId="57" applyFont="1">
      <alignment/>
      <protection/>
    </xf>
    <xf numFmtId="3" fontId="29" fillId="0" borderId="10" xfId="57" applyNumberFormat="1" applyFont="1" applyBorder="1" applyAlignment="1">
      <alignment horizontal="left" vertical="top"/>
      <protection/>
    </xf>
    <xf numFmtId="166" fontId="22" fillId="0" borderId="10" xfId="57" applyNumberFormat="1" applyFont="1" applyFill="1" applyBorder="1" applyAlignment="1">
      <alignment vertical="top"/>
      <protection/>
    </xf>
    <xf numFmtId="3" fontId="30" fillId="0" borderId="10" xfId="57" applyNumberFormat="1" applyFont="1" applyBorder="1" applyAlignment="1">
      <alignment horizontal="left" vertical="top"/>
      <protection/>
    </xf>
    <xf numFmtId="166" fontId="31" fillId="0" borderId="10" xfId="57" applyNumberFormat="1" applyFont="1" applyFill="1" applyBorder="1" applyAlignment="1">
      <alignment vertical="top"/>
      <protection/>
    </xf>
    <xf numFmtId="166" fontId="22" fillId="0" borderId="10" xfId="57" applyNumberFormat="1" applyFont="1" applyFill="1" applyBorder="1" applyAlignment="1">
      <alignment vertical="top"/>
      <protection/>
    </xf>
    <xf numFmtId="0" fontId="20" fillId="0" borderId="0" xfId="57" applyFont="1">
      <alignment/>
      <protection/>
    </xf>
    <xf numFmtId="3" fontId="30" fillId="0" borderId="10" xfId="57" applyNumberFormat="1" applyFont="1" applyBorder="1" applyAlignment="1">
      <alignment horizontal="left" vertical="top"/>
      <protection/>
    </xf>
    <xf numFmtId="166" fontId="31" fillId="0" borderId="10" xfId="57" applyNumberFormat="1" applyFont="1" applyFill="1" applyBorder="1" applyAlignment="1">
      <alignment vertical="top"/>
      <protection/>
    </xf>
    <xf numFmtId="0" fontId="8" fillId="0" borderId="0" xfId="57" applyFont="1">
      <alignment/>
      <protection/>
    </xf>
    <xf numFmtId="3" fontId="26" fillId="0" borderId="10" xfId="57" applyNumberFormat="1" applyFont="1" applyBorder="1" applyAlignment="1">
      <alignment vertical="top"/>
      <protection/>
    </xf>
    <xf numFmtId="3" fontId="30" fillId="0" borderId="10" xfId="57" applyNumberFormat="1" applyFont="1" applyBorder="1" applyAlignment="1">
      <alignment vertical="top"/>
      <protection/>
    </xf>
    <xf numFmtId="3" fontId="29" fillId="0" borderId="10" xfId="57" applyNumberFormat="1" applyFont="1" applyBorder="1" applyAlignment="1">
      <alignment vertical="top"/>
      <protection/>
    </xf>
    <xf numFmtId="0" fontId="29" fillId="0" borderId="10" xfId="57" applyFont="1" applyBorder="1" applyAlignment="1">
      <alignment horizontal="left" vertical="top"/>
      <protection/>
    </xf>
    <xf numFmtId="0" fontId="30" fillId="0" borderId="10" xfId="57" applyFont="1" applyBorder="1" applyAlignment="1">
      <alignment horizontal="left" vertical="top"/>
      <protection/>
    </xf>
    <xf numFmtId="0" fontId="29" fillId="0" borderId="10" xfId="57" applyFont="1" applyFill="1" applyBorder="1" applyAlignment="1">
      <alignment horizontal="left" vertical="top"/>
      <protection/>
    </xf>
    <xf numFmtId="0" fontId="30" fillId="0" borderId="10" xfId="57" applyFont="1" applyBorder="1" applyAlignment="1">
      <alignment horizontal="left" vertical="top"/>
      <protection/>
    </xf>
    <xf numFmtId="0" fontId="29" fillId="0" borderId="10" xfId="57" applyFont="1" applyBorder="1" applyAlignment="1">
      <alignment horizontal="left" vertical="top"/>
      <protection/>
    </xf>
    <xf numFmtId="3" fontId="29" fillId="0" borderId="10" xfId="57" applyNumberFormat="1" applyFont="1" applyBorder="1" applyAlignment="1">
      <alignment horizontal="left" vertical="top"/>
      <protection/>
    </xf>
    <xf numFmtId="166" fontId="27" fillId="0" borderId="10" xfId="57" applyNumberFormat="1" applyFont="1" applyFill="1" applyBorder="1" applyAlignment="1">
      <alignment vertical="top"/>
      <protection/>
    </xf>
    <xf numFmtId="166" fontId="27" fillId="0" borderId="10" xfId="57" applyNumberFormat="1" applyFont="1" applyFill="1" applyBorder="1" applyAlignment="1">
      <alignment/>
      <protection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wrapText="1"/>
    </xf>
    <xf numFmtId="3" fontId="26" fillId="0" borderId="10" xfId="57" applyNumberFormat="1" applyFont="1" applyFill="1" applyBorder="1" applyAlignment="1">
      <alignment horizontal="left" vertical="top"/>
      <protection/>
    </xf>
    <xf numFmtId="0" fontId="27" fillId="0" borderId="10" xfId="0" applyFont="1" applyFill="1" applyBorder="1" applyAlignment="1">
      <alignment horizontal="left" vertical="top" wrapText="1"/>
    </xf>
    <xf numFmtId="3" fontId="29" fillId="0" borderId="10" xfId="57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4" fillId="0" borderId="10" xfId="57" applyNumberFormat="1" applyFont="1" applyFill="1" applyBorder="1" applyAlignment="1">
      <alignment horizontal="center" vertical="center" wrapText="1"/>
      <protection/>
    </xf>
    <xf numFmtId="0" fontId="25" fillId="0" borderId="0" xfId="57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19" fillId="0" borderId="0" xfId="57" applyFont="1">
      <alignment/>
      <protection/>
    </xf>
    <xf numFmtId="3" fontId="24" fillId="0" borderId="10" xfId="56" applyNumberFormat="1" applyFont="1" applyFill="1" applyBorder="1" applyAlignment="1">
      <alignment horizontal="center" vertical="center" wrapText="1"/>
      <protection/>
    </xf>
    <xf numFmtId="166" fontId="8" fillId="0" borderId="0" xfId="57" applyNumberFormat="1">
      <alignment/>
      <protection/>
    </xf>
    <xf numFmtId="166" fontId="8" fillId="0" borderId="0" xfId="57" applyNumberFormat="1" applyFill="1">
      <alignment/>
      <protection/>
    </xf>
    <xf numFmtId="3" fontId="26" fillId="0" borderId="10" xfId="57" applyNumberFormat="1" applyFont="1" applyBorder="1" applyAlignment="1">
      <alignment horizontal="left" vertical="top"/>
      <protection/>
    </xf>
    <xf numFmtId="0" fontId="27" fillId="0" borderId="10" xfId="0" applyFont="1" applyFill="1" applyBorder="1" applyAlignment="1">
      <alignment vertical="top" wrapText="1"/>
    </xf>
    <xf numFmtId="0" fontId="26" fillId="0" borderId="10" xfId="57" applyFont="1" applyFill="1" applyBorder="1" applyAlignment="1">
      <alignment horizontal="left" vertical="top"/>
      <protection/>
    </xf>
    <xf numFmtId="0" fontId="27" fillId="0" borderId="10" xfId="0" applyFont="1" applyFill="1" applyBorder="1" applyAlignment="1">
      <alignment vertical="top" wrapText="1"/>
    </xf>
    <xf numFmtId="0" fontId="26" fillId="0" borderId="10" xfId="57" applyFont="1" applyBorder="1" applyAlignment="1">
      <alignment horizontal="left" vertical="top"/>
      <protection/>
    </xf>
    <xf numFmtId="0" fontId="8" fillId="7" borderId="0" xfId="57" applyFill="1">
      <alignment/>
      <protection/>
    </xf>
    <xf numFmtId="3" fontId="24" fillId="7" borderId="10" xfId="56" applyNumberFormat="1" applyFont="1" applyFill="1" applyBorder="1" applyAlignment="1">
      <alignment horizontal="center" vertical="center" wrapText="1"/>
      <protection/>
    </xf>
    <xf numFmtId="3" fontId="24" fillId="7" borderId="10" xfId="57" applyNumberFormat="1" applyFont="1" applyFill="1" applyBorder="1" applyAlignment="1">
      <alignment horizontal="center" vertical="center" wrapText="1"/>
      <protection/>
    </xf>
    <xf numFmtId="166" fontId="27" fillId="7" borderId="10" xfId="57" applyNumberFormat="1" applyFont="1" applyFill="1" applyBorder="1" applyAlignment="1">
      <alignment vertical="top"/>
      <protection/>
    </xf>
    <xf numFmtId="166" fontId="22" fillId="7" borderId="10" xfId="57" applyNumberFormat="1" applyFont="1" applyFill="1" applyBorder="1" applyAlignment="1">
      <alignment vertical="top"/>
      <protection/>
    </xf>
    <xf numFmtId="166" fontId="22" fillId="7" borderId="10" xfId="57" applyNumberFormat="1" applyFont="1" applyFill="1" applyBorder="1" applyAlignment="1">
      <alignment vertical="top"/>
      <protection/>
    </xf>
    <xf numFmtId="166" fontId="31" fillId="7" borderId="10" xfId="57" applyNumberFormat="1" applyFont="1" applyFill="1" applyBorder="1" applyAlignment="1">
      <alignment vertical="top"/>
      <protection/>
    </xf>
    <xf numFmtId="166" fontId="31" fillId="7" borderId="10" xfId="57" applyNumberFormat="1" applyFont="1" applyFill="1" applyBorder="1" applyAlignment="1">
      <alignment vertical="top"/>
      <protection/>
    </xf>
    <xf numFmtId="166" fontId="27" fillId="7" borderId="10" xfId="57" applyNumberFormat="1" applyFont="1" applyFill="1" applyBorder="1" applyAlignment="1">
      <alignment vertical="top"/>
      <protection/>
    </xf>
    <xf numFmtId="166" fontId="27" fillId="7" borderId="10" xfId="57" applyNumberFormat="1" applyFont="1" applyFill="1" applyBorder="1" applyAlignment="1">
      <alignment/>
      <protection/>
    </xf>
    <xf numFmtId="0" fontId="32" fillId="0" borderId="0" xfId="57" applyFont="1">
      <alignment/>
      <protection/>
    </xf>
    <xf numFmtId="0" fontId="32" fillId="0" borderId="0" xfId="57" applyFont="1" applyFill="1">
      <alignment/>
      <protection/>
    </xf>
    <xf numFmtId="0" fontId="32" fillId="0" borderId="0" xfId="57" applyFont="1" applyBorder="1">
      <alignment/>
      <protection/>
    </xf>
    <xf numFmtId="0" fontId="32" fillId="0" borderId="0" xfId="57" applyFont="1" applyFill="1" applyBorder="1">
      <alignment/>
      <protection/>
    </xf>
    <xf numFmtId="0" fontId="32" fillId="7" borderId="0" xfId="57" applyFont="1" applyFill="1">
      <alignment/>
      <protection/>
    </xf>
    <xf numFmtId="0" fontId="32" fillId="0" borderId="0" xfId="57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3" fontId="24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3" fontId="24" fillId="0" borderId="10" xfId="57" applyNumberFormat="1" applyFont="1" applyFill="1" applyBorder="1" applyAlignment="1">
      <alignment horizontal="center" vertical="center" wrapText="1"/>
      <protection/>
    </xf>
    <xf numFmtId="0" fontId="32" fillId="0" borderId="0" xfId="57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32" fillId="0" borderId="11" xfId="57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</cellXfs>
  <cellStyles count="57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сп9м-в2005г." xfId="56"/>
    <cellStyle name="Обычный_Покварталь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" sqref="C3:I3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28125" style="2" customWidth="1"/>
    <col min="4" max="4" width="10.57421875" style="2" customWidth="1"/>
    <col min="5" max="5" width="10.8515625" style="59" hidden="1" customWidth="1"/>
    <col min="6" max="6" width="10.7109375" style="2" customWidth="1"/>
    <col min="7" max="7" width="10.421875" style="59" hidden="1" customWidth="1"/>
    <col min="8" max="8" width="9.8515625" style="2" customWidth="1"/>
    <col min="9" max="9" width="10.8515625" style="2" customWidth="1"/>
    <col min="10" max="10" width="10.57421875" style="1" hidden="1" customWidth="1"/>
    <col min="11" max="16384" width="9.140625" style="1" customWidth="1"/>
  </cols>
  <sheetData>
    <row r="1" spans="1:9" ht="15">
      <c r="A1" s="69"/>
      <c r="B1" s="69"/>
      <c r="C1" s="80" t="s">
        <v>262</v>
      </c>
      <c r="D1" s="81"/>
      <c r="E1" s="81"/>
      <c r="F1" s="81"/>
      <c r="G1" s="81"/>
      <c r="H1" s="81"/>
      <c r="I1" s="81"/>
    </row>
    <row r="2" spans="1:9" ht="15">
      <c r="A2" s="69"/>
      <c r="B2" s="69"/>
      <c r="C2" s="80" t="s">
        <v>43</v>
      </c>
      <c r="D2" s="81"/>
      <c r="E2" s="81"/>
      <c r="F2" s="81"/>
      <c r="G2" s="81"/>
      <c r="H2" s="81"/>
      <c r="I2" s="81"/>
    </row>
    <row r="3" spans="1:9" ht="15">
      <c r="A3" s="69"/>
      <c r="B3" s="69"/>
      <c r="C3" s="80" t="s">
        <v>518</v>
      </c>
      <c r="D3" s="81"/>
      <c r="E3" s="81"/>
      <c r="F3" s="81"/>
      <c r="G3" s="81"/>
      <c r="H3" s="81"/>
      <c r="I3" s="81"/>
    </row>
    <row r="4" spans="1:9" ht="15">
      <c r="A4" s="69"/>
      <c r="B4" s="69"/>
      <c r="C4" s="74"/>
      <c r="D4" s="75"/>
      <c r="E4" s="75"/>
      <c r="F4" s="75"/>
      <c r="G4" s="75"/>
      <c r="H4" s="75"/>
      <c r="I4" s="75"/>
    </row>
    <row r="5" spans="1:9" ht="15.75" customHeight="1">
      <c r="A5" s="69"/>
      <c r="B5" s="69"/>
      <c r="C5" s="80" t="s">
        <v>516</v>
      </c>
      <c r="D5" s="81"/>
      <c r="E5" s="81"/>
      <c r="F5" s="81"/>
      <c r="G5" s="81"/>
      <c r="H5" s="81"/>
      <c r="I5" s="81"/>
    </row>
    <row r="6" spans="1:9" s="3" customFormat="1" ht="90.75" customHeight="1">
      <c r="A6" s="78" t="s">
        <v>55</v>
      </c>
      <c r="B6" s="78"/>
      <c r="C6" s="78"/>
      <c r="D6" s="78"/>
      <c r="E6" s="78"/>
      <c r="F6" s="78"/>
      <c r="G6" s="78"/>
      <c r="H6" s="78"/>
      <c r="I6" s="78"/>
    </row>
    <row r="7" spans="1:9" ht="12.75" customHeight="1">
      <c r="A7" s="71"/>
      <c r="B7" s="71"/>
      <c r="C7" s="72"/>
      <c r="D7" s="70"/>
      <c r="E7" s="73"/>
      <c r="F7" s="82" t="s">
        <v>517</v>
      </c>
      <c r="G7" s="83"/>
      <c r="H7" s="83"/>
      <c r="I7" s="83"/>
    </row>
    <row r="8" spans="1:9" ht="12.75" customHeight="1">
      <c r="A8" s="79" t="s">
        <v>78</v>
      </c>
      <c r="B8" s="79" t="s">
        <v>252</v>
      </c>
      <c r="C8" s="76" t="s">
        <v>56</v>
      </c>
      <c r="D8" s="76"/>
      <c r="E8" s="76"/>
      <c r="F8" s="76"/>
      <c r="G8" s="76"/>
      <c r="H8" s="76"/>
      <c r="I8" s="77" t="s">
        <v>60</v>
      </c>
    </row>
    <row r="9" spans="1:9" s="2" customFormat="1" ht="51.75" customHeight="1">
      <c r="A9" s="79"/>
      <c r="B9" s="79"/>
      <c r="C9" s="51" t="s">
        <v>44</v>
      </c>
      <c r="D9" s="51" t="s">
        <v>105</v>
      </c>
      <c r="E9" s="60"/>
      <c r="F9" s="51" t="s">
        <v>79</v>
      </c>
      <c r="G9" s="60" t="s">
        <v>42</v>
      </c>
      <c r="H9" s="51" t="s">
        <v>109</v>
      </c>
      <c r="I9" s="77"/>
    </row>
    <row r="10" spans="1:9" s="48" customFormat="1" ht="9.75">
      <c r="A10" s="47">
        <v>1</v>
      </c>
      <c r="B10" s="47">
        <v>2</v>
      </c>
      <c r="C10" s="47">
        <v>3</v>
      </c>
      <c r="D10" s="47">
        <v>4</v>
      </c>
      <c r="E10" s="61"/>
      <c r="F10" s="47">
        <v>5</v>
      </c>
      <c r="G10" s="61"/>
      <c r="H10" s="47">
        <v>6</v>
      </c>
      <c r="I10" s="47">
        <v>7</v>
      </c>
    </row>
    <row r="11" spans="1:10" s="4" customFormat="1" ht="12.75">
      <c r="A11" s="5" t="s">
        <v>80</v>
      </c>
      <c r="B11" s="29" t="s">
        <v>81</v>
      </c>
      <c r="C11" s="6">
        <f>C12+C24+C33+C47+C57+C71+C95+C113+C125+C128+C166+C105+C18</f>
        <v>1462062.2</v>
      </c>
      <c r="D11" s="6">
        <f>D12+D24+D33+D47+D57+D71+D95+D113+D125+D128+D166+D105+D18</f>
        <v>1363837.0999999999</v>
      </c>
      <c r="E11" s="62">
        <f>D11-C11</f>
        <v>-98225.1000000001</v>
      </c>
      <c r="F11" s="6">
        <f>F12+F24+F33+F47+F57+F71+F95+F113+F125+F128+F166+F105+F18</f>
        <v>1312881.1</v>
      </c>
      <c r="G11" s="62">
        <f aca="true" t="shared" si="0" ref="G11:G75">F11-D11</f>
        <v>-50955.99999999977</v>
      </c>
      <c r="H11" s="6">
        <f aca="true" t="shared" si="1" ref="H11:H80">F11/D11*100</f>
        <v>96.26377666364995</v>
      </c>
      <c r="I11" s="6">
        <f>I12+I24+I33+I47+I57+I71+I95+I113+I125+I128+I166+I105+I18</f>
        <v>1862764.0000000002</v>
      </c>
      <c r="J11" s="6">
        <f>J12+J24+J33+J47+J57+J71+J95+J113+J125+J128+J166+J105+J18</f>
        <v>0</v>
      </c>
    </row>
    <row r="12" spans="1:10" s="4" customFormat="1" ht="12.75">
      <c r="A12" s="7" t="s">
        <v>82</v>
      </c>
      <c r="B12" s="30" t="s">
        <v>83</v>
      </c>
      <c r="C12" s="6">
        <f>C13</f>
        <v>724196</v>
      </c>
      <c r="D12" s="6">
        <f>D13</f>
        <v>712888</v>
      </c>
      <c r="E12" s="62">
        <f aca="true" t="shared" si="2" ref="E12:E75">D12-C12</f>
        <v>-11308</v>
      </c>
      <c r="F12" s="6">
        <f>F13</f>
        <v>685669.8</v>
      </c>
      <c r="G12" s="62">
        <f t="shared" si="0"/>
        <v>-27218.199999999953</v>
      </c>
      <c r="H12" s="6">
        <f t="shared" si="1"/>
        <v>96.18198090022557</v>
      </c>
      <c r="I12" s="6">
        <f>I13</f>
        <v>956628</v>
      </c>
      <c r="J12" s="6">
        <f>J13</f>
        <v>0</v>
      </c>
    </row>
    <row r="13" spans="1:10" s="8" customFormat="1" ht="12.75">
      <c r="A13" s="5" t="s">
        <v>84</v>
      </c>
      <c r="B13" s="29" t="s">
        <v>85</v>
      </c>
      <c r="C13" s="6">
        <f>C14+C15+C17+C16</f>
        <v>724196</v>
      </c>
      <c r="D13" s="6">
        <f>D14+D15+D17+D16</f>
        <v>712888</v>
      </c>
      <c r="E13" s="62">
        <f t="shared" si="2"/>
        <v>-11308</v>
      </c>
      <c r="F13" s="6">
        <f>F14+F15+F17+F16</f>
        <v>685669.8</v>
      </c>
      <c r="G13" s="62">
        <f t="shared" si="0"/>
        <v>-27218.199999999953</v>
      </c>
      <c r="H13" s="6">
        <f t="shared" si="1"/>
        <v>96.18198090022557</v>
      </c>
      <c r="I13" s="6">
        <f>I14+I15+I17+I16</f>
        <v>956628</v>
      </c>
      <c r="J13" s="6">
        <f>J14+J15+J17+J16</f>
        <v>0</v>
      </c>
    </row>
    <row r="14" spans="1:10" ht="40.5" customHeight="1">
      <c r="A14" s="9" t="s">
        <v>86</v>
      </c>
      <c r="B14" s="31" t="s">
        <v>417</v>
      </c>
      <c r="C14" s="10">
        <v>706723</v>
      </c>
      <c r="D14" s="10">
        <v>694447</v>
      </c>
      <c r="E14" s="63">
        <f t="shared" si="2"/>
        <v>-12276</v>
      </c>
      <c r="F14" s="10">
        <v>666147.1</v>
      </c>
      <c r="G14" s="63">
        <f t="shared" si="0"/>
        <v>-28299.900000000023</v>
      </c>
      <c r="H14" s="10">
        <f t="shared" si="1"/>
        <v>95.92482939662781</v>
      </c>
      <c r="I14" s="10">
        <v>935627</v>
      </c>
      <c r="J14" s="10"/>
    </row>
    <row r="15" spans="1:10" ht="66">
      <c r="A15" s="9" t="s">
        <v>87</v>
      </c>
      <c r="B15" s="31" t="s">
        <v>420</v>
      </c>
      <c r="C15" s="10">
        <v>2011</v>
      </c>
      <c r="D15" s="10">
        <v>2011</v>
      </c>
      <c r="E15" s="63">
        <f t="shared" si="2"/>
        <v>0</v>
      </c>
      <c r="F15" s="10">
        <v>2108.9</v>
      </c>
      <c r="G15" s="63">
        <f t="shared" si="0"/>
        <v>97.90000000000009</v>
      </c>
      <c r="H15" s="10">
        <f t="shared" si="1"/>
        <v>104.8682247637991</v>
      </c>
      <c r="I15" s="10">
        <v>2451</v>
      </c>
      <c r="J15" s="10"/>
    </row>
    <row r="16" spans="1:10" ht="27.75" customHeight="1">
      <c r="A16" s="9" t="s">
        <v>88</v>
      </c>
      <c r="B16" s="31" t="s">
        <v>89</v>
      </c>
      <c r="C16" s="10">
        <v>14760</v>
      </c>
      <c r="D16" s="10">
        <v>14760</v>
      </c>
      <c r="E16" s="63">
        <f t="shared" si="2"/>
        <v>0</v>
      </c>
      <c r="F16" s="10">
        <v>17015.3</v>
      </c>
      <c r="G16" s="63">
        <f t="shared" si="0"/>
        <v>2255.2999999999993</v>
      </c>
      <c r="H16" s="10">
        <f t="shared" si="1"/>
        <v>115.27981029810297</v>
      </c>
      <c r="I16" s="10">
        <v>18000</v>
      </c>
      <c r="J16" s="10"/>
    </row>
    <row r="17" spans="1:10" ht="54.75" customHeight="1">
      <c r="A17" s="9" t="s">
        <v>90</v>
      </c>
      <c r="B17" s="31" t="s">
        <v>421</v>
      </c>
      <c r="C17" s="10">
        <v>702</v>
      </c>
      <c r="D17" s="10">
        <v>1670</v>
      </c>
      <c r="E17" s="63">
        <f t="shared" si="2"/>
        <v>968</v>
      </c>
      <c r="F17" s="10">
        <v>398.5</v>
      </c>
      <c r="G17" s="63">
        <f t="shared" si="0"/>
        <v>-1271.5</v>
      </c>
      <c r="H17" s="10">
        <f t="shared" si="1"/>
        <v>23.862275449101798</v>
      </c>
      <c r="I17" s="10">
        <v>550</v>
      </c>
      <c r="J17" s="10"/>
    </row>
    <row r="18" spans="1:10" s="50" customFormat="1" ht="26.25">
      <c r="A18" s="43" t="s">
        <v>357</v>
      </c>
      <c r="B18" s="44" t="s">
        <v>358</v>
      </c>
      <c r="C18" s="6">
        <f aca="true" t="shared" si="3" ref="C18:J18">C19</f>
        <v>5835.700000000001</v>
      </c>
      <c r="D18" s="6">
        <f t="shared" si="3"/>
        <v>4181.4</v>
      </c>
      <c r="E18" s="62">
        <f t="shared" si="2"/>
        <v>-1654.300000000001</v>
      </c>
      <c r="F18" s="6">
        <f t="shared" si="3"/>
        <v>3958.2999999999997</v>
      </c>
      <c r="G18" s="62">
        <f t="shared" si="0"/>
        <v>-223.0999999999999</v>
      </c>
      <c r="H18" s="6">
        <f t="shared" si="1"/>
        <v>94.66446644664467</v>
      </c>
      <c r="I18" s="6">
        <f t="shared" si="3"/>
        <v>5619.6</v>
      </c>
      <c r="J18" s="6">
        <f t="shared" si="3"/>
        <v>0</v>
      </c>
    </row>
    <row r="19" spans="1:10" s="50" customFormat="1" ht="26.25">
      <c r="A19" s="43" t="s">
        <v>359</v>
      </c>
      <c r="B19" s="55" t="s">
        <v>360</v>
      </c>
      <c r="C19" s="6">
        <f>C20+C21+C22+C23</f>
        <v>5835.700000000001</v>
      </c>
      <c r="D19" s="6">
        <f>D20+D21+D22+D23</f>
        <v>4181.4</v>
      </c>
      <c r="E19" s="62">
        <f t="shared" si="2"/>
        <v>-1654.300000000001</v>
      </c>
      <c r="F19" s="6">
        <f>F20+F21+F22+F23</f>
        <v>3958.2999999999997</v>
      </c>
      <c r="G19" s="62">
        <f t="shared" si="0"/>
        <v>-223.0999999999999</v>
      </c>
      <c r="H19" s="6">
        <f t="shared" si="1"/>
        <v>94.66446644664467</v>
      </c>
      <c r="I19" s="6">
        <f>I20+I21+I22+I23</f>
        <v>5619.6</v>
      </c>
      <c r="J19" s="6">
        <f>J20+J21+J22+J23</f>
        <v>0</v>
      </c>
    </row>
    <row r="20" spans="1:10" ht="39">
      <c r="A20" s="45" t="s">
        <v>361</v>
      </c>
      <c r="B20" s="49" t="s">
        <v>362</v>
      </c>
      <c r="C20" s="10">
        <v>2074</v>
      </c>
      <c r="D20" s="10">
        <v>1410.1</v>
      </c>
      <c r="E20" s="63">
        <f t="shared" si="2"/>
        <v>-663.9000000000001</v>
      </c>
      <c r="F20" s="10">
        <v>1358.5</v>
      </c>
      <c r="G20" s="63">
        <f t="shared" si="0"/>
        <v>-51.59999999999991</v>
      </c>
      <c r="H20" s="10">
        <f t="shared" si="1"/>
        <v>96.34068505779733</v>
      </c>
      <c r="I20" s="10">
        <v>1889.9</v>
      </c>
      <c r="J20" s="10"/>
    </row>
    <row r="21" spans="1:10" ht="52.5">
      <c r="A21" s="45" t="s">
        <v>363</v>
      </c>
      <c r="B21" s="49" t="s">
        <v>364</v>
      </c>
      <c r="C21" s="10">
        <v>42.9</v>
      </c>
      <c r="D21" s="10">
        <v>30.4</v>
      </c>
      <c r="E21" s="63">
        <f t="shared" si="2"/>
        <v>-12.5</v>
      </c>
      <c r="F21" s="10">
        <v>36.9</v>
      </c>
      <c r="G21" s="63">
        <f t="shared" si="0"/>
        <v>6.5</v>
      </c>
      <c r="H21" s="10">
        <f t="shared" si="1"/>
        <v>121.38157894736842</v>
      </c>
      <c r="I21" s="10">
        <v>40.9</v>
      </c>
      <c r="J21" s="10"/>
    </row>
    <row r="22" spans="1:10" ht="39">
      <c r="A22" s="45" t="s">
        <v>365</v>
      </c>
      <c r="B22" s="49" t="s">
        <v>366</v>
      </c>
      <c r="C22" s="10">
        <v>3718.8</v>
      </c>
      <c r="D22" s="10">
        <v>2740.9</v>
      </c>
      <c r="E22" s="63">
        <f t="shared" si="2"/>
        <v>-977.9000000000001</v>
      </c>
      <c r="F22" s="10">
        <v>2725.5</v>
      </c>
      <c r="G22" s="63">
        <f t="shared" si="0"/>
        <v>-15.400000000000091</v>
      </c>
      <c r="H22" s="10">
        <f t="shared" si="1"/>
        <v>99.43814075668575</v>
      </c>
      <c r="I22" s="10">
        <v>3688.8</v>
      </c>
      <c r="J22" s="10"/>
    </row>
    <row r="23" spans="1:10" ht="39">
      <c r="A23" s="45" t="s">
        <v>367</v>
      </c>
      <c r="B23" s="49" t="s">
        <v>368</v>
      </c>
      <c r="C23" s="10">
        <v>0</v>
      </c>
      <c r="D23" s="10">
        <v>0</v>
      </c>
      <c r="E23" s="63">
        <f t="shared" si="2"/>
        <v>0</v>
      </c>
      <c r="F23" s="10">
        <v>-162.6</v>
      </c>
      <c r="G23" s="63">
        <f t="shared" si="0"/>
        <v>-162.6</v>
      </c>
      <c r="H23" s="10"/>
      <c r="I23" s="10">
        <v>0</v>
      </c>
      <c r="J23" s="10"/>
    </row>
    <row r="24" spans="1:10" ht="18" customHeight="1">
      <c r="A24" s="5" t="s">
        <v>91</v>
      </c>
      <c r="B24" s="30" t="s">
        <v>92</v>
      </c>
      <c r="C24" s="6">
        <f>C25+C28+C31</f>
        <v>74931</v>
      </c>
      <c r="D24" s="6">
        <f>D25+D28+D31</f>
        <v>74931</v>
      </c>
      <c r="E24" s="62">
        <f t="shared" si="2"/>
        <v>0</v>
      </c>
      <c r="F24" s="6">
        <f>F25+F28+F31</f>
        <v>77586.40000000001</v>
      </c>
      <c r="G24" s="62">
        <f t="shared" si="0"/>
        <v>2655.4000000000087</v>
      </c>
      <c r="H24" s="6">
        <f t="shared" si="1"/>
        <v>103.54379362346693</v>
      </c>
      <c r="I24" s="6">
        <f>I25+I28+I31</f>
        <v>101492.4</v>
      </c>
      <c r="J24" s="6">
        <f>J25+J28+J31</f>
        <v>0</v>
      </c>
    </row>
    <row r="25" spans="1:10" s="50" customFormat="1" ht="14.25" customHeight="1">
      <c r="A25" s="5" t="s">
        <v>93</v>
      </c>
      <c r="B25" s="29" t="s">
        <v>94</v>
      </c>
      <c r="C25" s="6">
        <f>C26+C27</f>
        <v>73795</v>
      </c>
      <c r="D25" s="6">
        <f>D26+D27</f>
        <v>73795</v>
      </c>
      <c r="E25" s="62">
        <f t="shared" si="2"/>
        <v>0</v>
      </c>
      <c r="F25" s="6">
        <f>F26+F27</f>
        <v>76087.90000000001</v>
      </c>
      <c r="G25" s="62">
        <f t="shared" si="0"/>
        <v>2292.9000000000087</v>
      </c>
      <c r="H25" s="6">
        <f t="shared" si="1"/>
        <v>103.1071210786639</v>
      </c>
      <c r="I25" s="6">
        <f>I26+I27</f>
        <v>98985</v>
      </c>
      <c r="J25" s="6">
        <f>J26+J27</f>
        <v>0</v>
      </c>
    </row>
    <row r="26" spans="1:10" ht="17.25" customHeight="1">
      <c r="A26" s="9" t="s">
        <v>95</v>
      </c>
      <c r="B26" s="31" t="s">
        <v>94</v>
      </c>
      <c r="C26" s="13">
        <v>73795</v>
      </c>
      <c r="D26" s="13">
        <v>73795</v>
      </c>
      <c r="E26" s="64">
        <f t="shared" si="2"/>
        <v>0</v>
      </c>
      <c r="F26" s="13">
        <v>76076.8</v>
      </c>
      <c r="G26" s="64">
        <f t="shared" si="0"/>
        <v>2281.800000000003</v>
      </c>
      <c r="H26" s="13">
        <f t="shared" si="1"/>
        <v>103.09207940917406</v>
      </c>
      <c r="I26" s="13">
        <v>98966.5</v>
      </c>
      <c r="J26" s="13"/>
    </row>
    <row r="27" spans="1:10" ht="26.25">
      <c r="A27" s="9" t="s">
        <v>96</v>
      </c>
      <c r="B27" s="31" t="s">
        <v>97</v>
      </c>
      <c r="C27" s="13">
        <v>0</v>
      </c>
      <c r="D27" s="13">
        <v>0</v>
      </c>
      <c r="E27" s="64">
        <f t="shared" si="2"/>
        <v>0</v>
      </c>
      <c r="F27" s="13">
        <v>11.1</v>
      </c>
      <c r="G27" s="64">
        <f t="shared" si="0"/>
        <v>11.1</v>
      </c>
      <c r="H27" s="13"/>
      <c r="I27" s="13">
        <v>18.5</v>
      </c>
      <c r="J27" s="13"/>
    </row>
    <row r="28" spans="1:10" s="50" customFormat="1" ht="12.75">
      <c r="A28" s="5" t="s">
        <v>98</v>
      </c>
      <c r="B28" s="29" t="s">
        <v>99</v>
      </c>
      <c r="C28" s="6">
        <f>C29+C30</f>
        <v>6</v>
      </c>
      <c r="D28" s="6">
        <f>D29+D30</f>
        <v>6</v>
      </c>
      <c r="E28" s="62">
        <f t="shared" si="2"/>
        <v>0</v>
      </c>
      <c r="F28" s="6">
        <f>F29+F30</f>
        <v>7.4</v>
      </c>
      <c r="G28" s="62">
        <f t="shared" si="0"/>
        <v>1.4000000000000004</v>
      </c>
      <c r="H28" s="6">
        <f t="shared" si="1"/>
        <v>123.33333333333334</v>
      </c>
      <c r="I28" s="6">
        <f>I29+I30</f>
        <v>7.4</v>
      </c>
      <c r="J28" s="6">
        <f>J29+J30</f>
        <v>0</v>
      </c>
    </row>
    <row r="29" spans="1:10" s="17" customFormat="1" ht="12.75">
      <c r="A29" s="9" t="s">
        <v>100</v>
      </c>
      <c r="B29" s="31" t="s">
        <v>99</v>
      </c>
      <c r="C29" s="10">
        <v>6</v>
      </c>
      <c r="D29" s="10">
        <v>6</v>
      </c>
      <c r="E29" s="63">
        <f t="shared" si="2"/>
        <v>0</v>
      </c>
      <c r="F29" s="10">
        <v>7.4</v>
      </c>
      <c r="G29" s="63">
        <f t="shared" si="0"/>
        <v>1.4000000000000004</v>
      </c>
      <c r="H29" s="10">
        <f t="shared" si="1"/>
        <v>123.33333333333334</v>
      </c>
      <c r="I29" s="10">
        <v>7.4</v>
      </c>
      <c r="J29" s="10">
        <v>0</v>
      </c>
    </row>
    <row r="30" spans="1:10" ht="12.75" hidden="1">
      <c r="A30" s="9" t="s">
        <v>101</v>
      </c>
      <c r="B30" s="31" t="s">
        <v>102</v>
      </c>
      <c r="C30" s="12">
        <v>0</v>
      </c>
      <c r="D30" s="12">
        <v>0</v>
      </c>
      <c r="E30" s="65">
        <f t="shared" si="2"/>
        <v>0</v>
      </c>
      <c r="F30" s="12">
        <v>0</v>
      </c>
      <c r="G30" s="65">
        <f t="shared" si="0"/>
        <v>0</v>
      </c>
      <c r="H30" s="12" t="e">
        <f t="shared" si="1"/>
        <v>#DIV/0!</v>
      </c>
      <c r="I30" s="12">
        <v>0</v>
      </c>
      <c r="J30" s="12">
        <v>0</v>
      </c>
    </row>
    <row r="31" spans="1:10" s="50" customFormat="1" ht="12.75">
      <c r="A31" s="5" t="s">
        <v>189</v>
      </c>
      <c r="B31" s="29" t="s">
        <v>45</v>
      </c>
      <c r="C31" s="6">
        <f>C32</f>
        <v>1130</v>
      </c>
      <c r="D31" s="6">
        <f>D32</f>
        <v>1130</v>
      </c>
      <c r="E31" s="62">
        <f t="shared" si="2"/>
        <v>0</v>
      </c>
      <c r="F31" s="6">
        <f>F32</f>
        <v>1491.1</v>
      </c>
      <c r="G31" s="62">
        <f t="shared" si="0"/>
        <v>361.0999999999999</v>
      </c>
      <c r="H31" s="6">
        <f t="shared" si="1"/>
        <v>131.95575221238937</v>
      </c>
      <c r="I31" s="6">
        <f>I32</f>
        <v>2500</v>
      </c>
      <c r="J31" s="6">
        <f>J32</f>
        <v>0</v>
      </c>
    </row>
    <row r="32" spans="1:10" s="17" customFormat="1" ht="26.25">
      <c r="A32" s="9" t="s">
        <v>188</v>
      </c>
      <c r="B32" s="31" t="s">
        <v>46</v>
      </c>
      <c r="C32" s="10">
        <v>1130</v>
      </c>
      <c r="D32" s="10">
        <v>1130</v>
      </c>
      <c r="E32" s="63">
        <f t="shared" si="2"/>
        <v>0</v>
      </c>
      <c r="F32" s="10">
        <v>1491.1</v>
      </c>
      <c r="G32" s="63">
        <f t="shared" si="0"/>
        <v>361.0999999999999</v>
      </c>
      <c r="H32" s="10">
        <f t="shared" si="1"/>
        <v>131.95575221238937</v>
      </c>
      <c r="I32" s="10">
        <v>2500</v>
      </c>
      <c r="J32" s="10"/>
    </row>
    <row r="33" spans="1:10" s="14" customFormat="1" ht="12.75">
      <c r="A33" s="5" t="s">
        <v>103</v>
      </c>
      <c r="B33" s="30" t="s">
        <v>104</v>
      </c>
      <c r="C33" s="6">
        <f>C34+C42+C39+C36</f>
        <v>396452</v>
      </c>
      <c r="D33" s="6">
        <f>D34+D42+D39+D36</f>
        <v>267681.5</v>
      </c>
      <c r="E33" s="62">
        <f t="shared" si="2"/>
        <v>-128770.5</v>
      </c>
      <c r="F33" s="6">
        <f>F34+F42+F39+F36</f>
        <v>246004.90000000002</v>
      </c>
      <c r="G33" s="62">
        <f t="shared" si="0"/>
        <v>-21676.599999999977</v>
      </c>
      <c r="H33" s="6">
        <f t="shared" si="1"/>
        <v>91.9020925988535</v>
      </c>
      <c r="I33" s="6">
        <f>I34+I42+I39+I36</f>
        <v>348095.9</v>
      </c>
      <c r="J33" s="6">
        <f>J34+J42+J39+J36</f>
        <v>0</v>
      </c>
    </row>
    <row r="34" spans="1:10" s="50" customFormat="1" ht="12.75">
      <c r="A34" s="5" t="s">
        <v>106</v>
      </c>
      <c r="B34" s="29" t="s">
        <v>107</v>
      </c>
      <c r="C34" s="6">
        <f>C35</f>
        <v>13660</v>
      </c>
      <c r="D34" s="6">
        <f>D35</f>
        <v>13660</v>
      </c>
      <c r="E34" s="62">
        <f t="shared" si="2"/>
        <v>0</v>
      </c>
      <c r="F34" s="6">
        <f>F35</f>
        <v>11167.9</v>
      </c>
      <c r="G34" s="62">
        <f t="shared" si="0"/>
        <v>-2492.1000000000004</v>
      </c>
      <c r="H34" s="6">
        <f t="shared" si="1"/>
        <v>81.75622254758419</v>
      </c>
      <c r="I34" s="6">
        <f>I35</f>
        <v>16900</v>
      </c>
      <c r="J34" s="6">
        <f>J35</f>
        <v>0</v>
      </c>
    </row>
    <row r="35" spans="1:10" ht="26.25">
      <c r="A35" s="9" t="s">
        <v>108</v>
      </c>
      <c r="B35" s="31" t="s">
        <v>110</v>
      </c>
      <c r="C35" s="10">
        <v>13660</v>
      </c>
      <c r="D35" s="10">
        <v>13660</v>
      </c>
      <c r="E35" s="63">
        <f t="shared" si="2"/>
        <v>0</v>
      </c>
      <c r="F35" s="10">
        <v>11167.9</v>
      </c>
      <c r="G35" s="63">
        <f t="shared" si="0"/>
        <v>-2492.1000000000004</v>
      </c>
      <c r="H35" s="10">
        <f t="shared" si="1"/>
        <v>81.75622254758419</v>
      </c>
      <c r="I35" s="10">
        <v>16900</v>
      </c>
      <c r="J35" s="10"/>
    </row>
    <row r="36" spans="1:10" ht="12.75" hidden="1">
      <c r="A36" s="15" t="s">
        <v>111</v>
      </c>
      <c r="B36" s="33" t="s">
        <v>112</v>
      </c>
      <c r="C36" s="16">
        <f>C37+C38</f>
        <v>0</v>
      </c>
      <c r="D36" s="16">
        <f>D37+D38</f>
        <v>0</v>
      </c>
      <c r="E36" s="66">
        <f t="shared" si="2"/>
        <v>0</v>
      </c>
      <c r="F36" s="16">
        <f>F37+F38</f>
        <v>0</v>
      </c>
      <c r="G36" s="66">
        <f t="shared" si="0"/>
        <v>0</v>
      </c>
      <c r="H36" s="16" t="e">
        <f t="shared" si="1"/>
        <v>#DIV/0!</v>
      </c>
      <c r="I36" s="16">
        <f>I37+I38</f>
        <v>0</v>
      </c>
      <c r="J36" s="16">
        <f>J37+J38</f>
        <v>0</v>
      </c>
    </row>
    <row r="37" spans="1:10" ht="26.25" hidden="1">
      <c r="A37" s="9" t="s">
        <v>113</v>
      </c>
      <c r="B37" s="31" t="s">
        <v>114</v>
      </c>
      <c r="C37" s="10">
        <v>0</v>
      </c>
      <c r="D37" s="10">
        <v>0</v>
      </c>
      <c r="E37" s="63">
        <f t="shared" si="2"/>
        <v>0</v>
      </c>
      <c r="F37" s="10">
        <v>0</v>
      </c>
      <c r="G37" s="63">
        <f t="shared" si="0"/>
        <v>0</v>
      </c>
      <c r="H37" s="10" t="e">
        <f t="shared" si="1"/>
        <v>#DIV/0!</v>
      </c>
      <c r="I37" s="10">
        <v>0</v>
      </c>
      <c r="J37" s="10">
        <v>0</v>
      </c>
    </row>
    <row r="38" spans="1:10" ht="26.25" hidden="1">
      <c r="A38" s="9" t="s">
        <v>115</v>
      </c>
      <c r="B38" s="31" t="s">
        <v>116</v>
      </c>
      <c r="C38" s="10"/>
      <c r="D38" s="10"/>
      <c r="E38" s="63">
        <f t="shared" si="2"/>
        <v>0</v>
      </c>
      <c r="F38" s="10"/>
      <c r="G38" s="63">
        <f t="shared" si="0"/>
        <v>0</v>
      </c>
      <c r="H38" s="10" t="e">
        <f t="shared" si="1"/>
        <v>#DIV/0!</v>
      </c>
      <c r="I38" s="10"/>
      <c r="J38" s="10"/>
    </row>
    <row r="39" spans="1:10" s="50" customFormat="1" ht="12.75">
      <c r="A39" s="54" t="s">
        <v>117</v>
      </c>
      <c r="B39" s="36" t="s">
        <v>118</v>
      </c>
      <c r="C39" s="27">
        <f>C40+C41</f>
        <v>79635</v>
      </c>
      <c r="D39" s="27">
        <f>D40+D41</f>
        <v>89635</v>
      </c>
      <c r="E39" s="67">
        <f t="shared" si="2"/>
        <v>10000</v>
      </c>
      <c r="F39" s="27">
        <f>F40+F41</f>
        <v>89088.2</v>
      </c>
      <c r="G39" s="67">
        <f t="shared" si="0"/>
        <v>-546.8000000000029</v>
      </c>
      <c r="H39" s="27">
        <f t="shared" si="1"/>
        <v>99.38997043565571</v>
      </c>
      <c r="I39" s="27">
        <f>I40+I41</f>
        <v>125645.9</v>
      </c>
      <c r="J39" s="27">
        <f>J40+J41</f>
        <v>0</v>
      </c>
    </row>
    <row r="40" spans="1:10" ht="12.75">
      <c r="A40" s="9" t="s">
        <v>119</v>
      </c>
      <c r="B40" s="31" t="s">
        <v>120</v>
      </c>
      <c r="C40" s="10">
        <v>19050</v>
      </c>
      <c r="D40" s="10">
        <v>19050</v>
      </c>
      <c r="E40" s="63">
        <f t="shared" si="2"/>
        <v>0</v>
      </c>
      <c r="F40" s="10">
        <v>20676</v>
      </c>
      <c r="G40" s="63">
        <f t="shared" si="0"/>
        <v>1626</v>
      </c>
      <c r="H40" s="10">
        <f t="shared" si="1"/>
        <v>108.53543307086615</v>
      </c>
      <c r="I40" s="10">
        <v>25932</v>
      </c>
      <c r="J40" s="10"/>
    </row>
    <row r="41" spans="1:10" ht="12.75">
      <c r="A41" s="9" t="s">
        <v>121</v>
      </c>
      <c r="B41" s="31" t="s">
        <v>122</v>
      </c>
      <c r="C41" s="13">
        <v>60585</v>
      </c>
      <c r="D41" s="13">
        <v>70585</v>
      </c>
      <c r="E41" s="64">
        <f t="shared" si="2"/>
        <v>10000</v>
      </c>
      <c r="F41" s="13">
        <v>68412.2</v>
      </c>
      <c r="G41" s="64">
        <f t="shared" si="0"/>
        <v>-2172.800000000003</v>
      </c>
      <c r="H41" s="13">
        <f t="shared" si="1"/>
        <v>96.92172557908904</v>
      </c>
      <c r="I41" s="13">
        <v>99713.9</v>
      </c>
      <c r="J41" s="13"/>
    </row>
    <row r="42" spans="1:10" s="50" customFormat="1" ht="12.75">
      <c r="A42" s="54" t="s">
        <v>123</v>
      </c>
      <c r="B42" s="36" t="s">
        <v>124</v>
      </c>
      <c r="C42" s="6">
        <f>C43+C45</f>
        <v>303157</v>
      </c>
      <c r="D42" s="6">
        <f>D43+D45</f>
        <v>164386.5</v>
      </c>
      <c r="E42" s="62">
        <f t="shared" si="2"/>
        <v>-138770.5</v>
      </c>
      <c r="F42" s="6">
        <f>F43+F45</f>
        <v>145748.80000000002</v>
      </c>
      <c r="G42" s="62">
        <f t="shared" si="0"/>
        <v>-18637.699999999983</v>
      </c>
      <c r="H42" s="6">
        <f t="shared" si="1"/>
        <v>88.662268495284</v>
      </c>
      <c r="I42" s="6">
        <f>I43+I45</f>
        <v>205550</v>
      </c>
      <c r="J42" s="6">
        <f>J43+J45</f>
        <v>0</v>
      </c>
    </row>
    <row r="43" spans="1:10" s="14" customFormat="1" ht="12.75">
      <c r="A43" s="11" t="s">
        <v>459</v>
      </c>
      <c r="B43" s="32" t="s">
        <v>458</v>
      </c>
      <c r="C43" s="12">
        <f>C44</f>
        <v>286217</v>
      </c>
      <c r="D43" s="12">
        <f>D44</f>
        <v>147446.5</v>
      </c>
      <c r="E43" s="65">
        <f t="shared" si="2"/>
        <v>-138770.5</v>
      </c>
      <c r="F43" s="12">
        <f>F44</f>
        <v>125849.1</v>
      </c>
      <c r="G43" s="65">
        <f t="shared" si="0"/>
        <v>-21597.399999999994</v>
      </c>
      <c r="H43" s="12">
        <f t="shared" si="1"/>
        <v>85.35238205043864</v>
      </c>
      <c r="I43" s="12">
        <f>I44</f>
        <v>180050</v>
      </c>
      <c r="J43" s="12">
        <f>J44</f>
        <v>0</v>
      </c>
    </row>
    <row r="44" spans="1:10" ht="26.25">
      <c r="A44" s="9" t="s">
        <v>460</v>
      </c>
      <c r="B44" s="35" t="s">
        <v>461</v>
      </c>
      <c r="C44" s="10">
        <v>286217</v>
      </c>
      <c r="D44" s="10">
        <v>147446.5</v>
      </c>
      <c r="E44" s="63">
        <f t="shared" si="2"/>
        <v>-138770.5</v>
      </c>
      <c r="F44" s="10">
        <v>125849.1</v>
      </c>
      <c r="G44" s="63">
        <f t="shared" si="0"/>
        <v>-21597.399999999994</v>
      </c>
      <c r="H44" s="10">
        <f t="shared" si="1"/>
        <v>85.35238205043864</v>
      </c>
      <c r="I44" s="10">
        <v>180050</v>
      </c>
      <c r="J44" s="10"/>
    </row>
    <row r="45" spans="1:10" s="14" customFormat="1" ht="12.75">
      <c r="A45" s="11" t="s">
        <v>462</v>
      </c>
      <c r="B45" s="32" t="s">
        <v>463</v>
      </c>
      <c r="C45" s="12">
        <f>C46</f>
        <v>16940</v>
      </c>
      <c r="D45" s="12">
        <f>D46</f>
        <v>16940</v>
      </c>
      <c r="E45" s="65">
        <f t="shared" si="2"/>
        <v>0</v>
      </c>
      <c r="F45" s="12">
        <f>F46</f>
        <v>19899.7</v>
      </c>
      <c r="G45" s="65">
        <f t="shared" si="0"/>
        <v>2959.7000000000007</v>
      </c>
      <c r="H45" s="12">
        <f t="shared" si="1"/>
        <v>117.47166469893745</v>
      </c>
      <c r="I45" s="12">
        <f>I46</f>
        <v>25500</v>
      </c>
      <c r="J45" s="12">
        <f>J46</f>
        <v>0</v>
      </c>
    </row>
    <row r="46" spans="1:10" ht="26.25">
      <c r="A46" s="9" t="s">
        <v>464</v>
      </c>
      <c r="B46" s="35" t="s">
        <v>465</v>
      </c>
      <c r="C46" s="10">
        <v>16940</v>
      </c>
      <c r="D46" s="10">
        <v>16940</v>
      </c>
      <c r="E46" s="63">
        <f t="shared" si="2"/>
        <v>0</v>
      </c>
      <c r="F46" s="10">
        <v>19899.7</v>
      </c>
      <c r="G46" s="63">
        <f t="shared" si="0"/>
        <v>2959.7000000000007</v>
      </c>
      <c r="H46" s="10">
        <f t="shared" si="1"/>
        <v>117.47166469893745</v>
      </c>
      <c r="I46" s="10">
        <v>25500</v>
      </c>
      <c r="J46" s="10"/>
    </row>
    <row r="47" spans="1:10" ht="12.75">
      <c r="A47" s="5" t="s">
        <v>127</v>
      </c>
      <c r="B47" s="30" t="s">
        <v>128</v>
      </c>
      <c r="C47" s="6">
        <f>C48+C50</f>
        <v>9528.2</v>
      </c>
      <c r="D47" s="6">
        <f>D48+D50</f>
        <v>12657</v>
      </c>
      <c r="E47" s="62">
        <f t="shared" si="2"/>
        <v>3128.7999999999993</v>
      </c>
      <c r="F47" s="6">
        <f>F48+F50</f>
        <v>12944.800000000001</v>
      </c>
      <c r="G47" s="62">
        <f t="shared" si="0"/>
        <v>287.8000000000011</v>
      </c>
      <c r="H47" s="6">
        <f t="shared" si="1"/>
        <v>102.27384056253457</v>
      </c>
      <c r="I47" s="6">
        <f>I48+I50</f>
        <v>21479.8</v>
      </c>
      <c r="J47" s="6">
        <f>J48+J50</f>
        <v>0</v>
      </c>
    </row>
    <row r="48" spans="1:10" s="50" customFormat="1" ht="27" customHeight="1">
      <c r="A48" s="5" t="s">
        <v>129</v>
      </c>
      <c r="B48" s="30" t="s">
        <v>130</v>
      </c>
      <c r="C48" s="27">
        <f>C49</f>
        <v>9400</v>
      </c>
      <c r="D48" s="27">
        <f>D49</f>
        <v>12420</v>
      </c>
      <c r="E48" s="67">
        <f t="shared" si="2"/>
        <v>3020</v>
      </c>
      <c r="F48" s="27">
        <f>F49</f>
        <v>12728.2</v>
      </c>
      <c r="G48" s="67">
        <f t="shared" si="0"/>
        <v>308.2000000000007</v>
      </c>
      <c r="H48" s="27">
        <f t="shared" si="1"/>
        <v>102.48148148148148</v>
      </c>
      <c r="I48" s="27">
        <f>I49</f>
        <v>21230</v>
      </c>
      <c r="J48" s="27">
        <f>J49</f>
        <v>0</v>
      </c>
    </row>
    <row r="49" spans="1:10" ht="26.25">
      <c r="A49" s="9" t="s">
        <v>131</v>
      </c>
      <c r="B49" s="31" t="s">
        <v>132</v>
      </c>
      <c r="C49" s="10">
        <v>9400</v>
      </c>
      <c r="D49" s="10">
        <v>12420</v>
      </c>
      <c r="E49" s="63">
        <f t="shared" si="2"/>
        <v>3020</v>
      </c>
      <c r="F49" s="10">
        <v>12728.2</v>
      </c>
      <c r="G49" s="63">
        <f t="shared" si="0"/>
        <v>308.2000000000007</v>
      </c>
      <c r="H49" s="10">
        <f t="shared" si="1"/>
        <v>102.48148148148148</v>
      </c>
      <c r="I49" s="10">
        <v>21230</v>
      </c>
      <c r="J49" s="10"/>
    </row>
    <row r="50" spans="1:10" s="50" customFormat="1" ht="28.5" customHeight="1">
      <c r="A50" s="5" t="s">
        <v>133</v>
      </c>
      <c r="B50" s="29" t="s">
        <v>134</v>
      </c>
      <c r="C50" s="6">
        <f>C53+C54+C55+C52+C51</f>
        <v>128.2</v>
      </c>
      <c r="D50" s="6">
        <f>D53+D54+D55+D52+D51</f>
        <v>237</v>
      </c>
      <c r="E50" s="62">
        <f t="shared" si="2"/>
        <v>108.80000000000001</v>
      </c>
      <c r="F50" s="6">
        <f>F53+F54+F55+F52+F51</f>
        <v>216.6</v>
      </c>
      <c r="G50" s="62">
        <f t="shared" si="0"/>
        <v>-20.400000000000006</v>
      </c>
      <c r="H50" s="6">
        <f t="shared" si="1"/>
        <v>91.39240506329114</v>
      </c>
      <c r="I50" s="6">
        <f>I53+I54+I55+I52+I51</f>
        <v>249.8</v>
      </c>
      <c r="J50" s="6">
        <f>J53+J54+J55+J52+J51</f>
        <v>0</v>
      </c>
    </row>
    <row r="51" spans="1:10" ht="52.5" customHeight="1" hidden="1">
      <c r="A51" s="9" t="s">
        <v>280</v>
      </c>
      <c r="B51" s="31" t="s">
        <v>279</v>
      </c>
      <c r="C51" s="12"/>
      <c r="D51" s="12"/>
      <c r="E51" s="65">
        <f t="shared" si="2"/>
        <v>0</v>
      </c>
      <c r="F51" s="12"/>
      <c r="G51" s="65">
        <f t="shared" si="0"/>
        <v>0</v>
      </c>
      <c r="H51" s="12" t="e">
        <f t="shared" si="1"/>
        <v>#DIV/0!</v>
      </c>
      <c r="I51" s="12"/>
      <c r="J51" s="12"/>
    </row>
    <row r="52" spans="1:10" ht="52.5" hidden="1">
      <c r="A52" s="9" t="s">
        <v>135</v>
      </c>
      <c r="B52" s="31" t="s">
        <v>422</v>
      </c>
      <c r="C52" s="12">
        <v>0</v>
      </c>
      <c r="D52" s="12">
        <v>0</v>
      </c>
      <c r="E52" s="65">
        <f t="shared" si="2"/>
        <v>0</v>
      </c>
      <c r="F52" s="12">
        <v>0</v>
      </c>
      <c r="G52" s="65">
        <f t="shared" si="0"/>
        <v>0</v>
      </c>
      <c r="H52" s="12" t="e">
        <f t="shared" si="1"/>
        <v>#DIV/0!</v>
      </c>
      <c r="I52" s="12">
        <v>0</v>
      </c>
      <c r="J52" s="12">
        <v>0</v>
      </c>
    </row>
    <row r="53" spans="1:10" ht="40.5" customHeight="1" hidden="1">
      <c r="A53" s="9" t="s">
        <v>136</v>
      </c>
      <c r="B53" s="31" t="s">
        <v>137</v>
      </c>
      <c r="C53" s="10">
        <v>0</v>
      </c>
      <c r="D53" s="10">
        <v>0</v>
      </c>
      <c r="E53" s="63">
        <f t="shared" si="2"/>
        <v>0</v>
      </c>
      <c r="F53" s="10">
        <v>0</v>
      </c>
      <c r="G53" s="63">
        <f t="shared" si="0"/>
        <v>0</v>
      </c>
      <c r="H53" s="10" t="e">
        <f t="shared" si="1"/>
        <v>#DIV/0!</v>
      </c>
      <c r="I53" s="10">
        <v>0</v>
      </c>
      <c r="J53" s="10">
        <v>0</v>
      </c>
    </row>
    <row r="54" spans="1:10" ht="17.25" customHeight="1">
      <c r="A54" s="9" t="s">
        <v>138</v>
      </c>
      <c r="B54" s="31" t="s">
        <v>139</v>
      </c>
      <c r="C54" s="10">
        <v>45</v>
      </c>
      <c r="D54" s="10">
        <v>85</v>
      </c>
      <c r="E54" s="63">
        <f t="shared" si="2"/>
        <v>40</v>
      </c>
      <c r="F54" s="10">
        <v>120</v>
      </c>
      <c r="G54" s="63">
        <f t="shared" si="0"/>
        <v>35</v>
      </c>
      <c r="H54" s="10">
        <f t="shared" si="1"/>
        <v>141.1764705882353</v>
      </c>
      <c r="I54" s="10">
        <v>125</v>
      </c>
      <c r="J54" s="10"/>
    </row>
    <row r="55" spans="1:10" s="14" customFormat="1" ht="42.75" customHeight="1">
      <c r="A55" s="11" t="s">
        <v>140</v>
      </c>
      <c r="B55" s="32" t="s">
        <v>141</v>
      </c>
      <c r="C55" s="12">
        <f>C56</f>
        <v>83.2</v>
      </c>
      <c r="D55" s="12">
        <f>D56</f>
        <v>152</v>
      </c>
      <c r="E55" s="65">
        <f t="shared" si="2"/>
        <v>68.8</v>
      </c>
      <c r="F55" s="12">
        <f>F56</f>
        <v>96.6</v>
      </c>
      <c r="G55" s="65">
        <f t="shared" si="0"/>
        <v>-55.400000000000006</v>
      </c>
      <c r="H55" s="12">
        <f t="shared" si="1"/>
        <v>63.55263157894736</v>
      </c>
      <c r="I55" s="12">
        <f>I56</f>
        <v>124.8</v>
      </c>
      <c r="J55" s="12">
        <f>J56</f>
        <v>0</v>
      </c>
    </row>
    <row r="56" spans="1:10" ht="55.5" customHeight="1">
      <c r="A56" s="9" t="s">
        <v>142</v>
      </c>
      <c r="B56" s="31" t="s">
        <v>423</v>
      </c>
      <c r="C56" s="10">
        <v>83.2</v>
      </c>
      <c r="D56" s="10">
        <v>152</v>
      </c>
      <c r="E56" s="63">
        <f t="shared" si="2"/>
        <v>68.8</v>
      </c>
      <c r="F56" s="10">
        <v>96.6</v>
      </c>
      <c r="G56" s="63">
        <f t="shared" si="0"/>
        <v>-55.400000000000006</v>
      </c>
      <c r="H56" s="10">
        <f t="shared" si="1"/>
        <v>63.55263157894736</v>
      </c>
      <c r="I56" s="10">
        <v>124.8</v>
      </c>
      <c r="J56" s="10"/>
    </row>
    <row r="57" spans="1:10" ht="30" customHeight="1" hidden="1">
      <c r="A57" s="5" t="s">
        <v>143</v>
      </c>
      <c r="B57" s="30" t="s">
        <v>144</v>
      </c>
      <c r="C57" s="6">
        <f>C58+C60+C64</f>
        <v>0</v>
      </c>
      <c r="D57" s="6">
        <f>D58+D60+D64</f>
        <v>0</v>
      </c>
      <c r="E57" s="62">
        <f t="shared" si="2"/>
        <v>0</v>
      </c>
      <c r="F57" s="6">
        <f>F58+F60+F64</f>
        <v>0</v>
      </c>
      <c r="G57" s="62">
        <f t="shared" si="0"/>
        <v>0</v>
      </c>
      <c r="H57" s="6" t="e">
        <f t="shared" si="1"/>
        <v>#DIV/0!</v>
      </c>
      <c r="I57" s="6">
        <f>I58+I60+I64</f>
        <v>0</v>
      </c>
      <c r="J57" s="6">
        <f>J58+J60+J64</f>
        <v>0</v>
      </c>
    </row>
    <row r="58" spans="1:10" s="17" customFormat="1" ht="30" customHeight="1" hidden="1">
      <c r="A58" s="15" t="s">
        <v>145</v>
      </c>
      <c r="B58" s="33" t="s">
        <v>146</v>
      </c>
      <c r="C58" s="16"/>
      <c r="D58" s="16"/>
      <c r="E58" s="66">
        <f t="shared" si="2"/>
        <v>0</v>
      </c>
      <c r="F58" s="16"/>
      <c r="G58" s="66">
        <f t="shared" si="0"/>
        <v>0</v>
      </c>
      <c r="H58" s="16" t="e">
        <f t="shared" si="1"/>
        <v>#DIV/0!</v>
      </c>
      <c r="I58" s="16"/>
      <c r="J58" s="16"/>
    </row>
    <row r="59" spans="1:10" ht="26.25" hidden="1">
      <c r="A59" s="15" t="s">
        <v>147</v>
      </c>
      <c r="B59" s="35" t="s">
        <v>148</v>
      </c>
      <c r="C59" s="16"/>
      <c r="D59" s="16"/>
      <c r="E59" s="66">
        <f t="shared" si="2"/>
        <v>0</v>
      </c>
      <c r="F59" s="16"/>
      <c r="G59" s="66">
        <f t="shared" si="0"/>
        <v>0</v>
      </c>
      <c r="H59" s="16" t="e">
        <f t="shared" si="1"/>
        <v>#DIV/0!</v>
      </c>
      <c r="I59" s="16"/>
      <c r="J59" s="16"/>
    </row>
    <row r="60" spans="1:10" ht="18" customHeight="1" hidden="1">
      <c r="A60" s="11" t="s">
        <v>149</v>
      </c>
      <c r="B60" s="32" t="s">
        <v>150</v>
      </c>
      <c r="C60" s="12">
        <f>C61+C62</f>
        <v>0</v>
      </c>
      <c r="D60" s="12">
        <f>D61+D62</f>
        <v>0</v>
      </c>
      <c r="E60" s="65">
        <f t="shared" si="2"/>
        <v>0</v>
      </c>
      <c r="F60" s="12">
        <f>F61+F62</f>
        <v>0</v>
      </c>
      <c r="G60" s="65">
        <f t="shared" si="0"/>
        <v>0</v>
      </c>
      <c r="H60" s="12" t="e">
        <f t="shared" si="1"/>
        <v>#DIV/0!</v>
      </c>
      <c r="I60" s="12">
        <f>I61+I62</f>
        <v>0</v>
      </c>
      <c r="J60" s="12">
        <f>J61+J62</f>
        <v>0</v>
      </c>
    </row>
    <row r="61" spans="1:10" ht="16.5" customHeight="1" hidden="1">
      <c r="A61" s="9" t="s">
        <v>151</v>
      </c>
      <c r="B61" s="31" t="s">
        <v>152</v>
      </c>
      <c r="C61" s="10"/>
      <c r="D61" s="10"/>
      <c r="E61" s="63">
        <f t="shared" si="2"/>
        <v>0</v>
      </c>
      <c r="F61" s="10"/>
      <c r="G61" s="63">
        <f t="shared" si="0"/>
        <v>0</v>
      </c>
      <c r="H61" s="10" t="e">
        <f t="shared" si="1"/>
        <v>#DIV/0!</v>
      </c>
      <c r="I61" s="10"/>
      <c r="J61" s="10"/>
    </row>
    <row r="62" spans="1:10" ht="16.5" customHeight="1" hidden="1">
      <c r="A62" s="9" t="s">
        <v>153</v>
      </c>
      <c r="B62" s="31" t="s">
        <v>154</v>
      </c>
      <c r="C62" s="10">
        <f>C63</f>
        <v>0</v>
      </c>
      <c r="D62" s="10">
        <f>D63</f>
        <v>0</v>
      </c>
      <c r="E62" s="63">
        <f t="shared" si="2"/>
        <v>0</v>
      </c>
      <c r="F62" s="10">
        <f>F63</f>
        <v>0</v>
      </c>
      <c r="G62" s="63">
        <f t="shared" si="0"/>
        <v>0</v>
      </c>
      <c r="H62" s="10" t="e">
        <f t="shared" si="1"/>
        <v>#DIV/0!</v>
      </c>
      <c r="I62" s="10">
        <f>I63</f>
        <v>0</v>
      </c>
      <c r="J62" s="10">
        <f>J63</f>
        <v>0</v>
      </c>
    </row>
    <row r="63" spans="1:10" ht="27.75" customHeight="1" hidden="1">
      <c r="A63" s="9" t="s">
        <v>281</v>
      </c>
      <c r="B63" s="31" t="s">
        <v>155</v>
      </c>
      <c r="C63" s="10">
        <v>0</v>
      </c>
      <c r="D63" s="10">
        <v>0</v>
      </c>
      <c r="E63" s="63">
        <f t="shared" si="2"/>
        <v>0</v>
      </c>
      <c r="F63" s="10">
        <v>0</v>
      </c>
      <c r="G63" s="63">
        <f t="shared" si="0"/>
        <v>0</v>
      </c>
      <c r="H63" s="10" t="e">
        <f t="shared" si="1"/>
        <v>#DIV/0!</v>
      </c>
      <c r="I63" s="10">
        <v>0</v>
      </c>
      <c r="J63" s="10">
        <v>0</v>
      </c>
    </row>
    <row r="64" spans="1:10" ht="12.75" hidden="1">
      <c r="A64" s="11" t="s">
        <v>156</v>
      </c>
      <c r="B64" s="32" t="s">
        <v>157</v>
      </c>
      <c r="C64" s="12">
        <f>C65+C67+C69</f>
        <v>0</v>
      </c>
      <c r="D64" s="12">
        <f>D65+D67+D69</f>
        <v>0</v>
      </c>
      <c r="E64" s="65">
        <f t="shared" si="2"/>
        <v>0</v>
      </c>
      <c r="F64" s="12">
        <f>F65+F67+F69</f>
        <v>0</v>
      </c>
      <c r="G64" s="65">
        <f t="shared" si="0"/>
        <v>0</v>
      </c>
      <c r="H64" s="12" t="e">
        <f t="shared" si="1"/>
        <v>#DIV/0!</v>
      </c>
      <c r="I64" s="12">
        <f>I65+I67+I69</f>
        <v>0</v>
      </c>
      <c r="J64" s="12">
        <f>J65+J67+J69</f>
        <v>0</v>
      </c>
    </row>
    <row r="65" spans="1:10" ht="12.75" hidden="1">
      <c r="A65" s="9" t="s">
        <v>158</v>
      </c>
      <c r="B65" s="31" t="s">
        <v>159</v>
      </c>
      <c r="C65" s="10">
        <f>C66</f>
        <v>0</v>
      </c>
      <c r="D65" s="10">
        <f>D66</f>
        <v>0</v>
      </c>
      <c r="E65" s="63">
        <f t="shared" si="2"/>
        <v>0</v>
      </c>
      <c r="F65" s="10">
        <f>F66</f>
        <v>0</v>
      </c>
      <c r="G65" s="63">
        <f t="shared" si="0"/>
        <v>0</v>
      </c>
      <c r="H65" s="10" t="e">
        <f t="shared" si="1"/>
        <v>#DIV/0!</v>
      </c>
      <c r="I65" s="10">
        <f>I66</f>
        <v>0</v>
      </c>
      <c r="J65" s="10">
        <f>J66</f>
        <v>0</v>
      </c>
    </row>
    <row r="66" spans="1:10" ht="12.75" hidden="1">
      <c r="A66" s="9" t="s">
        <v>160</v>
      </c>
      <c r="B66" s="31" t="s">
        <v>161</v>
      </c>
      <c r="C66" s="10">
        <v>0</v>
      </c>
      <c r="D66" s="10">
        <v>0</v>
      </c>
      <c r="E66" s="63">
        <f t="shared" si="2"/>
        <v>0</v>
      </c>
      <c r="F66" s="10">
        <v>0</v>
      </c>
      <c r="G66" s="63">
        <f t="shared" si="0"/>
        <v>0</v>
      </c>
      <c r="H66" s="10" t="e">
        <f t="shared" si="1"/>
        <v>#DIV/0!</v>
      </c>
      <c r="I66" s="10">
        <v>0</v>
      </c>
      <c r="J66" s="10">
        <v>0</v>
      </c>
    </row>
    <row r="67" spans="1:10" ht="26.25" hidden="1">
      <c r="A67" s="9" t="s">
        <v>162</v>
      </c>
      <c r="B67" s="31" t="s">
        <v>163</v>
      </c>
      <c r="C67" s="10">
        <f>C68</f>
        <v>0</v>
      </c>
      <c r="D67" s="10">
        <f>D68</f>
        <v>0</v>
      </c>
      <c r="E67" s="63">
        <f t="shared" si="2"/>
        <v>0</v>
      </c>
      <c r="F67" s="10">
        <f>F68</f>
        <v>0</v>
      </c>
      <c r="G67" s="63">
        <f t="shared" si="0"/>
        <v>0</v>
      </c>
      <c r="H67" s="10" t="e">
        <f t="shared" si="1"/>
        <v>#DIV/0!</v>
      </c>
      <c r="I67" s="10">
        <f>I68</f>
        <v>0</v>
      </c>
      <c r="J67" s="10">
        <f>J68</f>
        <v>0</v>
      </c>
    </row>
    <row r="68" spans="1:10" ht="39" hidden="1">
      <c r="A68" s="9" t="s">
        <v>41</v>
      </c>
      <c r="B68" s="31" t="s">
        <v>166</v>
      </c>
      <c r="C68" s="10">
        <v>0</v>
      </c>
      <c r="D68" s="10">
        <v>0</v>
      </c>
      <c r="E68" s="63">
        <f t="shared" si="2"/>
        <v>0</v>
      </c>
      <c r="F68" s="10">
        <v>0</v>
      </c>
      <c r="G68" s="63">
        <f t="shared" si="0"/>
        <v>0</v>
      </c>
      <c r="H68" s="10" t="e">
        <f t="shared" si="1"/>
        <v>#DIV/0!</v>
      </c>
      <c r="I68" s="10">
        <v>0</v>
      </c>
      <c r="J68" s="10">
        <v>0</v>
      </c>
    </row>
    <row r="69" spans="1:10" ht="14.25" customHeight="1" hidden="1">
      <c r="A69" s="9" t="s">
        <v>167</v>
      </c>
      <c r="B69" s="31" t="s">
        <v>168</v>
      </c>
      <c r="C69" s="10">
        <f>C70</f>
        <v>0</v>
      </c>
      <c r="D69" s="10">
        <f>D70</f>
        <v>0</v>
      </c>
      <c r="E69" s="63">
        <f t="shared" si="2"/>
        <v>0</v>
      </c>
      <c r="F69" s="10">
        <f>F70</f>
        <v>0</v>
      </c>
      <c r="G69" s="63">
        <f t="shared" si="0"/>
        <v>0</v>
      </c>
      <c r="H69" s="10" t="e">
        <f t="shared" si="1"/>
        <v>#DIV/0!</v>
      </c>
      <c r="I69" s="10">
        <f>I70</f>
        <v>0</v>
      </c>
      <c r="J69" s="10">
        <f>J70</f>
        <v>0</v>
      </c>
    </row>
    <row r="70" spans="1:10" ht="23.25" customHeight="1" hidden="1">
      <c r="A70" s="9" t="s">
        <v>169</v>
      </c>
      <c r="B70" s="31" t="s">
        <v>170</v>
      </c>
      <c r="C70" s="10">
        <v>0</v>
      </c>
      <c r="D70" s="10">
        <v>0</v>
      </c>
      <c r="E70" s="63">
        <f t="shared" si="2"/>
        <v>0</v>
      </c>
      <c r="F70" s="10">
        <v>0</v>
      </c>
      <c r="G70" s="63">
        <f t="shared" si="0"/>
        <v>0</v>
      </c>
      <c r="H70" s="10" t="e">
        <f t="shared" si="1"/>
        <v>#DIV/0!</v>
      </c>
      <c r="I70" s="10">
        <v>0</v>
      </c>
      <c r="J70" s="10">
        <v>0</v>
      </c>
    </row>
    <row r="71" spans="1:10" ht="26.25">
      <c r="A71" s="5" t="s">
        <v>171</v>
      </c>
      <c r="B71" s="30" t="s">
        <v>172</v>
      </c>
      <c r="C71" s="6">
        <f>C74+C76+C85+C88+C90+C72</f>
        <v>182832.30000000002</v>
      </c>
      <c r="D71" s="6">
        <f>D74+D76+D85+D88+D90+D72</f>
        <v>188555.90000000002</v>
      </c>
      <c r="E71" s="62">
        <f t="shared" si="2"/>
        <v>5723.600000000006</v>
      </c>
      <c r="F71" s="6">
        <f>F74+F76+F85+F88+F90+F72</f>
        <v>189318.39999999997</v>
      </c>
      <c r="G71" s="62">
        <f t="shared" si="0"/>
        <v>762.4999999999418</v>
      </c>
      <c r="H71" s="6">
        <f t="shared" si="1"/>
        <v>100.40438936145723</v>
      </c>
      <c r="I71" s="6">
        <f>I74+I76+I85+I88+I90+I72</f>
        <v>264906.3</v>
      </c>
      <c r="J71" s="6">
        <f>J74+J76+J85+J88+J90+J72</f>
        <v>0</v>
      </c>
    </row>
    <row r="72" spans="1:10" ht="40.5" customHeight="1">
      <c r="A72" s="43" t="s">
        <v>456</v>
      </c>
      <c r="B72" s="44" t="s">
        <v>457</v>
      </c>
      <c r="C72" s="6">
        <f>C73</f>
        <v>0</v>
      </c>
      <c r="D72" s="6">
        <f>D73</f>
        <v>0</v>
      </c>
      <c r="E72" s="62">
        <f t="shared" si="2"/>
        <v>0</v>
      </c>
      <c r="F72" s="6">
        <f>F73</f>
        <v>0</v>
      </c>
      <c r="G72" s="62">
        <f t="shared" si="0"/>
        <v>0</v>
      </c>
      <c r="H72" s="6"/>
      <c r="I72" s="6">
        <f>I73</f>
        <v>444</v>
      </c>
      <c r="J72" s="6">
        <f>J73</f>
        <v>0</v>
      </c>
    </row>
    <row r="73" spans="1:10" s="17" customFormat="1" ht="30.75" customHeight="1">
      <c r="A73" s="45" t="s">
        <v>482</v>
      </c>
      <c r="B73" s="46" t="s">
        <v>164</v>
      </c>
      <c r="C73" s="10">
        <v>0</v>
      </c>
      <c r="D73" s="10">
        <v>0</v>
      </c>
      <c r="E73" s="63">
        <f t="shared" si="2"/>
        <v>0</v>
      </c>
      <c r="F73" s="10">
        <v>0</v>
      </c>
      <c r="G73" s="63">
        <f t="shared" si="0"/>
        <v>0</v>
      </c>
      <c r="H73" s="10"/>
      <c r="I73" s="10">
        <v>444</v>
      </c>
      <c r="J73" s="10"/>
    </row>
    <row r="74" spans="1:10" ht="12.75" hidden="1">
      <c r="A74" s="5" t="s">
        <v>173</v>
      </c>
      <c r="B74" s="29" t="s">
        <v>174</v>
      </c>
      <c r="C74" s="6">
        <f>C75</f>
        <v>0</v>
      </c>
      <c r="D74" s="6">
        <f>D75</f>
        <v>0</v>
      </c>
      <c r="E74" s="62">
        <f t="shared" si="2"/>
        <v>0</v>
      </c>
      <c r="F74" s="6">
        <f>F75</f>
        <v>0</v>
      </c>
      <c r="G74" s="62">
        <f t="shared" si="0"/>
        <v>0</v>
      </c>
      <c r="H74" s="6" t="e">
        <f t="shared" si="1"/>
        <v>#DIV/0!</v>
      </c>
      <c r="I74" s="6">
        <f>I75</f>
        <v>0</v>
      </c>
      <c r="J74" s="6">
        <f>J75</f>
        <v>0</v>
      </c>
    </row>
    <row r="75" spans="1:10" ht="26.25" hidden="1">
      <c r="A75" s="9" t="s">
        <v>175</v>
      </c>
      <c r="B75" s="31" t="s">
        <v>176</v>
      </c>
      <c r="C75" s="10"/>
      <c r="D75" s="10"/>
      <c r="E75" s="63">
        <f t="shared" si="2"/>
        <v>0</v>
      </c>
      <c r="F75" s="10"/>
      <c r="G75" s="63">
        <f t="shared" si="0"/>
        <v>0</v>
      </c>
      <c r="H75" s="10" t="e">
        <f t="shared" si="1"/>
        <v>#DIV/0!</v>
      </c>
      <c r="I75" s="10"/>
      <c r="J75" s="10"/>
    </row>
    <row r="76" spans="1:10" ht="54.75" customHeight="1">
      <c r="A76" s="5" t="s">
        <v>177</v>
      </c>
      <c r="B76" s="29" t="s">
        <v>424</v>
      </c>
      <c r="C76" s="6">
        <f>C77+C79+C81+C83</f>
        <v>171598.90000000002</v>
      </c>
      <c r="D76" s="6">
        <f>D77+D79+D81+D83</f>
        <v>176909.90000000002</v>
      </c>
      <c r="E76" s="62">
        <f aca="true" t="shared" si="4" ref="E76:E140">D76-C76</f>
        <v>5311</v>
      </c>
      <c r="F76" s="6">
        <f>F77+F79+F81+F83</f>
        <v>180520.09999999998</v>
      </c>
      <c r="G76" s="62">
        <f aca="true" t="shared" si="5" ref="G76:G140">F76-D76</f>
        <v>3610.1999999999534</v>
      </c>
      <c r="H76" s="6">
        <f t="shared" si="1"/>
        <v>102.04069981386002</v>
      </c>
      <c r="I76" s="6">
        <f>I77+I79+I81+I83</f>
        <v>238802.4</v>
      </c>
      <c r="J76" s="6">
        <f>J77+J79+J81+J83</f>
        <v>0</v>
      </c>
    </row>
    <row r="77" spans="1:10" ht="40.5" customHeight="1">
      <c r="A77" s="11" t="s">
        <v>178</v>
      </c>
      <c r="B77" s="32" t="s">
        <v>179</v>
      </c>
      <c r="C77" s="12">
        <f>C78</f>
        <v>124000</v>
      </c>
      <c r="D77" s="12">
        <f>D78</f>
        <v>131500</v>
      </c>
      <c r="E77" s="65">
        <f t="shared" si="4"/>
        <v>7500</v>
      </c>
      <c r="F77" s="12">
        <f>F78</f>
        <v>137039.5</v>
      </c>
      <c r="G77" s="65">
        <f t="shared" si="5"/>
        <v>5539.5</v>
      </c>
      <c r="H77" s="12">
        <f t="shared" si="1"/>
        <v>104.21254752851712</v>
      </c>
      <c r="I77" s="12">
        <f>I78</f>
        <v>180800</v>
      </c>
      <c r="J77" s="12">
        <f>J78</f>
        <v>0</v>
      </c>
    </row>
    <row r="78" spans="1:10" ht="52.5">
      <c r="A78" s="9" t="s">
        <v>180</v>
      </c>
      <c r="B78" s="31" t="s">
        <v>425</v>
      </c>
      <c r="C78" s="13">
        <v>124000</v>
      </c>
      <c r="D78" s="13">
        <v>131500</v>
      </c>
      <c r="E78" s="64">
        <f t="shared" si="4"/>
        <v>7500</v>
      </c>
      <c r="F78" s="13">
        <v>137039.5</v>
      </c>
      <c r="G78" s="64">
        <f t="shared" si="5"/>
        <v>5539.5</v>
      </c>
      <c r="H78" s="13">
        <f t="shared" si="1"/>
        <v>104.21254752851712</v>
      </c>
      <c r="I78" s="13">
        <v>180800</v>
      </c>
      <c r="J78" s="13"/>
    </row>
    <row r="79" spans="1:10" ht="53.25" customHeight="1">
      <c r="A79" s="15" t="s">
        <v>181</v>
      </c>
      <c r="B79" s="33" t="s">
        <v>426</v>
      </c>
      <c r="C79" s="12">
        <f>C80</f>
        <v>8316</v>
      </c>
      <c r="D79" s="12">
        <f>D80</f>
        <v>8316</v>
      </c>
      <c r="E79" s="65">
        <f t="shared" si="4"/>
        <v>0</v>
      </c>
      <c r="F79" s="12">
        <f>F80</f>
        <v>8857.4</v>
      </c>
      <c r="G79" s="65">
        <f t="shared" si="5"/>
        <v>541.3999999999996</v>
      </c>
      <c r="H79" s="12">
        <f t="shared" si="1"/>
        <v>106.5103415103415</v>
      </c>
      <c r="I79" s="12">
        <f>I80</f>
        <v>11572</v>
      </c>
      <c r="J79" s="12">
        <f>J80</f>
        <v>0</v>
      </c>
    </row>
    <row r="80" spans="1:10" ht="41.25" customHeight="1">
      <c r="A80" s="9" t="s">
        <v>182</v>
      </c>
      <c r="B80" s="31" t="s">
        <v>488</v>
      </c>
      <c r="C80" s="10">
        <v>8316</v>
      </c>
      <c r="D80" s="10">
        <v>8316</v>
      </c>
      <c r="E80" s="63">
        <f t="shared" si="4"/>
        <v>0</v>
      </c>
      <c r="F80" s="10">
        <v>8857.4</v>
      </c>
      <c r="G80" s="63">
        <f t="shared" si="5"/>
        <v>541.3999999999996</v>
      </c>
      <c r="H80" s="10">
        <f t="shared" si="1"/>
        <v>106.5103415103415</v>
      </c>
      <c r="I80" s="10">
        <v>11572</v>
      </c>
      <c r="J80" s="10"/>
    </row>
    <row r="81" spans="1:10" ht="52.5">
      <c r="A81" s="11" t="s">
        <v>183</v>
      </c>
      <c r="B81" s="32" t="s">
        <v>454</v>
      </c>
      <c r="C81" s="12">
        <f>C82</f>
        <v>1538.1</v>
      </c>
      <c r="D81" s="12">
        <f>D82</f>
        <v>1538.1</v>
      </c>
      <c r="E81" s="65">
        <f t="shared" si="4"/>
        <v>0</v>
      </c>
      <c r="F81" s="12">
        <f>F82</f>
        <v>768</v>
      </c>
      <c r="G81" s="65">
        <f t="shared" si="5"/>
        <v>-770.0999999999999</v>
      </c>
      <c r="H81" s="12">
        <f aca="true" t="shared" si="6" ref="H81:H145">F81/D81*100</f>
        <v>49.93173395748001</v>
      </c>
      <c r="I81" s="12">
        <f>I82</f>
        <v>975.4</v>
      </c>
      <c r="J81" s="12">
        <f>J82</f>
        <v>0</v>
      </c>
    </row>
    <row r="82" spans="1:10" ht="39">
      <c r="A82" s="9" t="s">
        <v>184</v>
      </c>
      <c r="B82" s="31" t="s">
        <v>489</v>
      </c>
      <c r="C82" s="10">
        <v>1538.1</v>
      </c>
      <c r="D82" s="10">
        <v>1538.1</v>
      </c>
      <c r="E82" s="63">
        <f t="shared" si="4"/>
        <v>0</v>
      </c>
      <c r="F82" s="10">
        <v>768</v>
      </c>
      <c r="G82" s="63">
        <f t="shared" si="5"/>
        <v>-770.0999999999999</v>
      </c>
      <c r="H82" s="10">
        <f t="shared" si="6"/>
        <v>49.93173395748001</v>
      </c>
      <c r="I82" s="10">
        <v>975.4</v>
      </c>
      <c r="J82" s="10"/>
    </row>
    <row r="83" spans="1:10" ht="26.25">
      <c r="A83" s="11" t="s">
        <v>466</v>
      </c>
      <c r="B83" s="32" t="s">
        <v>467</v>
      </c>
      <c r="C83" s="10">
        <f>C84</f>
        <v>37744.8</v>
      </c>
      <c r="D83" s="10">
        <f>D84</f>
        <v>35555.8</v>
      </c>
      <c r="E83" s="63">
        <f t="shared" si="4"/>
        <v>-2189</v>
      </c>
      <c r="F83" s="10">
        <f>F84</f>
        <v>33855.2</v>
      </c>
      <c r="G83" s="63">
        <f t="shared" si="5"/>
        <v>-1700.6000000000058</v>
      </c>
      <c r="H83" s="10">
        <f t="shared" si="6"/>
        <v>95.21709538246922</v>
      </c>
      <c r="I83" s="10">
        <f>I84</f>
        <v>45455</v>
      </c>
      <c r="J83" s="10"/>
    </row>
    <row r="84" spans="1:10" ht="26.25">
      <c r="A84" s="9" t="s">
        <v>468</v>
      </c>
      <c r="B84" s="31" t="s">
        <v>469</v>
      </c>
      <c r="C84" s="10">
        <v>37744.8</v>
      </c>
      <c r="D84" s="10">
        <v>35555.8</v>
      </c>
      <c r="E84" s="63">
        <f t="shared" si="4"/>
        <v>-2189</v>
      </c>
      <c r="F84" s="10">
        <v>33855.2</v>
      </c>
      <c r="G84" s="63">
        <f t="shared" si="5"/>
        <v>-1700.6000000000058</v>
      </c>
      <c r="H84" s="10">
        <f t="shared" si="6"/>
        <v>95.21709538246922</v>
      </c>
      <c r="I84" s="10">
        <v>45455</v>
      </c>
      <c r="J84" s="10"/>
    </row>
    <row r="85" spans="1:10" ht="16.5" customHeight="1">
      <c r="A85" s="18" t="s">
        <v>185</v>
      </c>
      <c r="B85" s="29" t="s">
        <v>186</v>
      </c>
      <c r="C85" s="6">
        <f>C86</f>
        <v>0</v>
      </c>
      <c r="D85" s="6">
        <f>D86</f>
        <v>0</v>
      </c>
      <c r="E85" s="62">
        <f t="shared" si="4"/>
        <v>0</v>
      </c>
      <c r="F85" s="6">
        <f>F86</f>
        <v>0</v>
      </c>
      <c r="G85" s="62">
        <f t="shared" si="5"/>
        <v>0</v>
      </c>
      <c r="H85" s="6"/>
      <c r="I85" s="6">
        <f>I86</f>
        <v>11365.2</v>
      </c>
      <c r="J85" s="6">
        <f>J86</f>
        <v>0</v>
      </c>
    </row>
    <row r="86" spans="1:10" ht="30" customHeight="1">
      <c r="A86" s="19" t="s">
        <v>187</v>
      </c>
      <c r="B86" s="32" t="s">
        <v>192</v>
      </c>
      <c r="C86" s="12">
        <f>C87</f>
        <v>0</v>
      </c>
      <c r="D86" s="12">
        <f>D87</f>
        <v>0</v>
      </c>
      <c r="E86" s="65">
        <f t="shared" si="4"/>
        <v>0</v>
      </c>
      <c r="F86" s="12">
        <f>F87</f>
        <v>0</v>
      </c>
      <c r="G86" s="65">
        <f t="shared" si="5"/>
        <v>0</v>
      </c>
      <c r="H86" s="12"/>
      <c r="I86" s="12">
        <f>I87</f>
        <v>11365.2</v>
      </c>
      <c r="J86" s="12">
        <f>J87</f>
        <v>0</v>
      </c>
    </row>
    <row r="87" spans="1:10" ht="39">
      <c r="A87" s="20" t="s">
        <v>195</v>
      </c>
      <c r="B87" s="31" t="s">
        <v>196</v>
      </c>
      <c r="C87" s="10">
        <v>0</v>
      </c>
      <c r="D87" s="10">
        <v>0</v>
      </c>
      <c r="E87" s="63">
        <f t="shared" si="4"/>
        <v>0</v>
      </c>
      <c r="F87" s="10">
        <v>0</v>
      </c>
      <c r="G87" s="63">
        <f t="shared" si="5"/>
        <v>0</v>
      </c>
      <c r="H87" s="10"/>
      <c r="I87" s="10">
        <v>11365.2</v>
      </c>
      <c r="J87" s="10"/>
    </row>
    <row r="88" spans="1:10" ht="52.5" hidden="1">
      <c r="A88" s="18" t="s">
        <v>197</v>
      </c>
      <c r="B88" s="36" t="s">
        <v>427</v>
      </c>
      <c r="C88" s="10">
        <f>C89</f>
        <v>0</v>
      </c>
      <c r="D88" s="10">
        <f>D89</f>
        <v>0</v>
      </c>
      <c r="E88" s="63">
        <f t="shared" si="4"/>
        <v>0</v>
      </c>
      <c r="F88" s="10">
        <f>F89</f>
        <v>0</v>
      </c>
      <c r="G88" s="63">
        <f t="shared" si="5"/>
        <v>0</v>
      </c>
      <c r="H88" s="10" t="e">
        <f t="shared" si="6"/>
        <v>#DIV/0!</v>
      </c>
      <c r="I88" s="10">
        <f>I89</f>
        <v>0</v>
      </c>
      <c r="J88" s="10">
        <f>J89</f>
        <v>0</v>
      </c>
    </row>
    <row r="89" spans="1:10" ht="54" customHeight="1" hidden="1">
      <c r="A89" s="21" t="s">
        <v>198</v>
      </c>
      <c r="B89" s="31" t="s">
        <v>428</v>
      </c>
      <c r="C89" s="10">
        <v>0</v>
      </c>
      <c r="D89" s="10">
        <v>0</v>
      </c>
      <c r="E89" s="63">
        <f t="shared" si="4"/>
        <v>0</v>
      </c>
      <c r="F89" s="10">
        <v>0</v>
      </c>
      <c r="G89" s="63">
        <f t="shared" si="5"/>
        <v>0</v>
      </c>
      <c r="H89" s="10" t="e">
        <f t="shared" si="6"/>
        <v>#DIV/0!</v>
      </c>
      <c r="I89" s="10">
        <v>0</v>
      </c>
      <c r="J89" s="10">
        <v>0</v>
      </c>
    </row>
    <row r="90" spans="1:10" ht="52.5">
      <c r="A90" s="5" t="s">
        <v>199</v>
      </c>
      <c r="B90" s="36" t="s">
        <v>429</v>
      </c>
      <c r="C90" s="6">
        <f>C93+C91</f>
        <v>11233.400000000001</v>
      </c>
      <c r="D90" s="6">
        <f>D93+D91</f>
        <v>11646</v>
      </c>
      <c r="E90" s="62">
        <f t="shared" si="4"/>
        <v>412.59999999999854</v>
      </c>
      <c r="F90" s="6">
        <f>F93+F91</f>
        <v>8798.300000000001</v>
      </c>
      <c r="G90" s="62">
        <f t="shared" si="5"/>
        <v>-2847.699999999999</v>
      </c>
      <c r="H90" s="6">
        <f t="shared" si="6"/>
        <v>75.54782758028509</v>
      </c>
      <c r="I90" s="6">
        <f>I93+I91</f>
        <v>14294.699999999999</v>
      </c>
      <c r="J90" s="6">
        <f>J93+J91</f>
        <v>0</v>
      </c>
    </row>
    <row r="91" spans="1:10" ht="26.25">
      <c r="A91" s="11" t="s">
        <v>200</v>
      </c>
      <c r="B91" s="33" t="s">
        <v>201</v>
      </c>
      <c r="C91" s="12">
        <f>C92</f>
        <v>142.2</v>
      </c>
      <c r="D91" s="12">
        <f>D92</f>
        <v>409</v>
      </c>
      <c r="E91" s="65">
        <f t="shared" si="4"/>
        <v>266.8</v>
      </c>
      <c r="F91" s="12">
        <f>F92</f>
        <v>397.7</v>
      </c>
      <c r="G91" s="65">
        <f t="shared" si="5"/>
        <v>-11.300000000000011</v>
      </c>
      <c r="H91" s="12">
        <f t="shared" si="6"/>
        <v>97.23716381418093</v>
      </c>
      <c r="I91" s="12">
        <f>I92</f>
        <v>456.8</v>
      </c>
      <c r="J91" s="12">
        <f>J92</f>
        <v>0</v>
      </c>
    </row>
    <row r="92" spans="1:10" ht="26.25">
      <c r="A92" s="9" t="s">
        <v>202</v>
      </c>
      <c r="B92" s="35" t="s">
        <v>203</v>
      </c>
      <c r="C92" s="10">
        <v>142.2</v>
      </c>
      <c r="D92" s="10">
        <v>409</v>
      </c>
      <c r="E92" s="63">
        <f t="shared" si="4"/>
        <v>266.8</v>
      </c>
      <c r="F92" s="10">
        <v>397.7</v>
      </c>
      <c r="G92" s="63">
        <f t="shared" si="5"/>
        <v>-11.300000000000011</v>
      </c>
      <c r="H92" s="10">
        <f t="shared" si="6"/>
        <v>97.23716381418093</v>
      </c>
      <c r="I92" s="10">
        <v>456.8</v>
      </c>
      <c r="J92" s="10"/>
    </row>
    <row r="93" spans="1:10" ht="52.5" customHeight="1">
      <c r="A93" s="22" t="s">
        <v>204</v>
      </c>
      <c r="B93" s="33" t="s">
        <v>430</v>
      </c>
      <c r="C93" s="16">
        <f>C94</f>
        <v>11091.2</v>
      </c>
      <c r="D93" s="16">
        <f>D94</f>
        <v>11237</v>
      </c>
      <c r="E93" s="66">
        <f t="shared" si="4"/>
        <v>145.79999999999927</v>
      </c>
      <c r="F93" s="16">
        <f>F94</f>
        <v>8400.6</v>
      </c>
      <c r="G93" s="66">
        <f t="shared" si="5"/>
        <v>-2836.3999999999996</v>
      </c>
      <c r="H93" s="16">
        <f t="shared" si="6"/>
        <v>74.7583874699653</v>
      </c>
      <c r="I93" s="16">
        <f>I94</f>
        <v>13837.9</v>
      </c>
      <c r="J93" s="16">
        <f>J94</f>
        <v>0</v>
      </c>
    </row>
    <row r="94" spans="1:10" ht="41.25" customHeight="1">
      <c r="A94" s="23" t="s">
        <v>205</v>
      </c>
      <c r="B94" s="37" t="s">
        <v>490</v>
      </c>
      <c r="C94" s="13">
        <v>11091.2</v>
      </c>
      <c r="D94" s="13">
        <v>11237</v>
      </c>
      <c r="E94" s="64">
        <f t="shared" si="4"/>
        <v>145.79999999999927</v>
      </c>
      <c r="F94" s="13">
        <v>8400.6</v>
      </c>
      <c r="G94" s="64">
        <f t="shared" si="5"/>
        <v>-2836.3999999999996</v>
      </c>
      <c r="H94" s="13">
        <f t="shared" si="6"/>
        <v>74.7583874699653</v>
      </c>
      <c r="I94" s="13">
        <v>13837.9</v>
      </c>
      <c r="J94" s="13"/>
    </row>
    <row r="95" spans="1:10" ht="12.75">
      <c r="A95" s="5" t="s">
        <v>206</v>
      </c>
      <c r="B95" s="30" t="s">
        <v>207</v>
      </c>
      <c r="C95" s="6">
        <f>C96+C103</f>
        <v>18395.2</v>
      </c>
      <c r="D95" s="6">
        <f>D96+D103</f>
        <v>16321.699999999999</v>
      </c>
      <c r="E95" s="62">
        <f t="shared" si="4"/>
        <v>-2073.500000000002</v>
      </c>
      <c r="F95" s="6">
        <f>F96+F103</f>
        <v>15129.4</v>
      </c>
      <c r="G95" s="62">
        <f t="shared" si="5"/>
        <v>-1192.2999999999993</v>
      </c>
      <c r="H95" s="6">
        <f t="shared" si="6"/>
        <v>92.69500113346037</v>
      </c>
      <c r="I95" s="6">
        <f>I96+I103</f>
        <v>19929.3</v>
      </c>
      <c r="J95" s="6">
        <f>J96+J103</f>
        <v>0</v>
      </c>
    </row>
    <row r="96" spans="1:10" s="50" customFormat="1" ht="12.75">
      <c r="A96" s="56" t="s">
        <v>208</v>
      </c>
      <c r="B96" s="57" t="s">
        <v>209</v>
      </c>
      <c r="C96" s="6">
        <f>C97+C98+C99+C100+C101+C102</f>
        <v>18392.3</v>
      </c>
      <c r="D96" s="6">
        <f>D97+D98+D99+D100+D101+D102</f>
        <v>16317.3</v>
      </c>
      <c r="E96" s="62">
        <f t="shared" si="4"/>
        <v>-2075</v>
      </c>
      <c r="F96" s="6">
        <f>F97+F98+F99+F100+F101+F102</f>
        <v>15126.5</v>
      </c>
      <c r="G96" s="62">
        <f t="shared" si="5"/>
        <v>-1190.7999999999993</v>
      </c>
      <c r="H96" s="6">
        <f t="shared" si="6"/>
        <v>92.70222401990526</v>
      </c>
      <c r="I96" s="6">
        <f>I97+I98+I99+I100+I101+I102</f>
        <v>19923.3</v>
      </c>
      <c r="J96" s="6">
        <f>J97+J98+J99+J100+J101+J102</f>
        <v>0</v>
      </c>
    </row>
    <row r="97" spans="1:10" ht="17.25" customHeight="1">
      <c r="A97" s="23" t="s">
        <v>210</v>
      </c>
      <c r="B97" s="37" t="s">
        <v>491</v>
      </c>
      <c r="C97" s="13">
        <v>788.8</v>
      </c>
      <c r="D97" s="13">
        <v>737.8</v>
      </c>
      <c r="E97" s="64">
        <f t="shared" si="4"/>
        <v>-51</v>
      </c>
      <c r="F97" s="13">
        <v>740.9</v>
      </c>
      <c r="G97" s="64">
        <f t="shared" si="5"/>
        <v>3.1000000000000227</v>
      </c>
      <c r="H97" s="13">
        <f t="shared" si="6"/>
        <v>100.42016806722688</v>
      </c>
      <c r="I97" s="13">
        <v>970</v>
      </c>
      <c r="J97" s="13"/>
    </row>
    <row r="98" spans="1:10" ht="15.75" customHeight="1">
      <c r="A98" s="23" t="s">
        <v>211</v>
      </c>
      <c r="B98" s="37" t="s">
        <v>492</v>
      </c>
      <c r="C98" s="13">
        <v>84.6</v>
      </c>
      <c r="D98" s="13">
        <v>84.6</v>
      </c>
      <c r="E98" s="64">
        <f t="shared" si="4"/>
        <v>0</v>
      </c>
      <c r="F98" s="13">
        <v>73.9</v>
      </c>
      <c r="G98" s="64">
        <f t="shared" si="5"/>
        <v>-10.699999999999989</v>
      </c>
      <c r="H98" s="13">
        <f t="shared" si="6"/>
        <v>87.35224586288417</v>
      </c>
      <c r="I98" s="13">
        <v>82</v>
      </c>
      <c r="J98" s="13"/>
    </row>
    <row r="99" spans="1:10" ht="12.75">
      <c r="A99" s="23" t="s">
        <v>212</v>
      </c>
      <c r="B99" s="37" t="s">
        <v>213</v>
      </c>
      <c r="C99" s="13">
        <v>7123.7</v>
      </c>
      <c r="D99" s="13">
        <v>5891</v>
      </c>
      <c r="E99" s="64">
        <f t="shared" si="4"/>
        <v>-1232.6999999999998</v>
      </c>
      <c r="F99" s="13">
        <v>5481.2</v>
      </c>
      <c r="G99" s="64">
        <f t="shared" si="5"/>
        <v>-409.8000000000002</v>
      </c>
      <c r="H99" s="13">
        <f t="shared" si="6"/>
        <v>93.04362586997114</v>
      </c>
      <c r="I99" s="13">
        <v>7257.5</v>
      </c>
      <c r="J99" s="13"/>
    </row>
    <row r="100" spans="1:10" ht="12.75">
      <c r="A100" s="23" t="s">
        <v>214</v>
      </c>
      <c r="B100" s="37" t="s">
        <v>493</v>
      </c>
      <c r="C100" s="13">
        <v>10391.8</v>
      </c>
      <c r="D100" s="13">
        <v>9600.5</v>
      </c>
      <c r="E100" s="64">
        <f t="shared" si="4"/>
        <v>-791.2999999999993</v>
      </c>
      <c r="F100" s="13">
        <v>8822.8</v>
      </c>
      <c r="G100" s="64">
        <f t="shared" si="5"/>
        <v>-777.7000000000007</v>
      </c>
      <c r="H100" s="13">
        <f t="shared" si="6"/>
        <v>91.89938024061246</v>
      </c>
      <c r="I100" s="13">
        <v>11600</v>
      </c>
      <c r="J100" s="13"/>
    </row>
    <row r="101" spans="1:10" ht="15.75" customHeight="1" hidden="1">
      <c r="A101" s="23" t="s">
        <v>215</v>
      </c>
      <c r="B101" s="37" t="s">
        <v>494</v>
      </c>
      <c r="C101" s="13"/>
      <c r="D101" s="13"/>
      <c r="E101" s="64">
        <f t="shared" si="4"/>
        <v>0</v>
      </c>
      <c r="F101" s="13"/>
      <c r="G101" s="64">
        <f t="shared" si="5"/>
        <v>0</v>
      </c>
      <c r="H101" s="13" t="e">
        <f t="shared" si="6"/>
        <v>#DIV/0!</v>
      </c>
      <c r="I101" s="13"/>
      <c r="J101" s="13"/>
    </row>
    <row r="102" spans="1:10" ht="27" customHeight="1">
      <c r="A102" s="23" t="s">
        <v>193</v>
      </c>
      <c r="B102" s="37" t="s">
        <v>194</v>
      </c>
      <c r="C102" s="13">
        <v>3.4</v>
      </c>
      <c r="D102" s="13">
        <v>3.4</v>
      </c>
      <c r="E102" s="64">
        <f t="shared" si="4"/>
        <v>0</v>
      </c>
      <c r="F102" s="13">
        <v>7.7</v>
      </c>
      <c r="G102" s="64">
        <f t="shared" si="5"/>
        <v>4.300000000000001</v>
      </c>
      <c r="H102" s="13">
        <f t="shared" si="6"/>
        <v>226.47058823529412</v>
      </c>
      <c r="I102" s="13">
        <v>13.8</v>
      </c>
      <c r="J102" s="13"/>
    </row>
    <row r="103" spans="1:10" s="50" customFormat="1" ht="12.75">
      <c r="A103" s="5" t="s">
        <v>216</v>
      </c>
      <c r="B103" s="29" t="s">
        <v>217</v>
      </c>
      <c r="C103" s="6">
        <f>C104</f>
        <v>2.9</v>
      </c>
      <c r="D103" s="6">
        <f>D104</f>
        <v>4.4</v>
      </c>
      <c r="E103" s="62">
        <f t="shared" si="4"/>
        <v>1.5000000000000004</v>
      </c>
      <c r="F103" s="6">
        <f>F104</f>
        <v>2.9</v>
      </c>
      <c r="G103" s="62">
        <f t="shared" si="5"/>
        <v>-1.5000000000000004</v>
      </c>
      <c r="H103" s="6">
        <f t="shared" si="6"/>
        <v>65.9090909090909</v>
      </c>
      <c r="I103" s="6">
        <f>I104</f>
        <v>6</v>
      </c>
      <c r="J103" s="6">
        <f>J104</f>
        <v>0</v>
      </c>
    </row>
    <row r="104" spans="1:10" s="14" customFormat="1" ht="15.75" customHeight="1">
      <c r="A104" s="9" t="s">
        <v>218</v>
      </c>
      <c r="B104" s="31" t="s">
        <v>53</v>
      </c>
      <c r="C104" s="10">
        <v>2.9</v>
      </c>
      <c r="D104" s="10">
        <v>4.4</v>
      </c>
      <c r="E104" s="63">
        <f t="shared" si="4"/>
        <v>1.5000000000000004</v>
      </c>
      <c r="F104" s="10">
        <v>2.9</v>
      </c>
      <c r="G104" s="63">
        <f t="shared" si="5"/>
        <v>-1.5000000000000004</v>
      </c>
      <c r="H104" s="10">
        <f t="shared" si="6"/>
        <v>65.9090909090909</v>
      </c>
      <c r="I104" s="10">
        <v>6</v>
      </c>
      <c r="J104" s="10"/>
    </row>
    <row r="105" spans="1:10" s="14" customFormat="1" ht="26.25">
      <c r="A105" s="5" t="s">
        <v>219</v>
      </c>
      <c r="B105" s="29" t="s">
        <v>220</v>
      </c>
      <c r="C105" s="6">
        <f>C106+C108</f>
        <v>9691.7</v>
      </c>
      <c r="D105" s="6">
        <f>D106+D108</f>
        <v>19380.100000000002</v>
      </c>
      <c r="E105" s="62">
        <f t="shared" si="4"/>
        <v>9688.400000000001</v>
      </c>
      <c r="F105" s="6">
        <f>F106+F108</f>
        <v>19812.8</v>
      </c>
      <c r="G105" s="62">
        <f t="shared" si="5"/>
        <v>432.6999999999971</v>
      </c>
      <c r="H105" s="6">
        <f t="shared" si="6"/>
        <v>102.23270261763354</v>
      </c>
      <c r="I105" s="6">
        <f>I106+I108</f>
        <v>39546.1</v>
      </c>
      <c r="J105" s="6">
        <f>J106+J108</f>
        <v>0</v>
      </c>
    </row>
    <row r="106" spans="1:10" s="50" customFormat="1" ht="12.75">
      <c r="A106" s="54" t="s">
        <v>221</v>
      </c>
      <c r="B106" s="36" t="s">
        <v>222</v>
      </c>
      <c r="C106" s="6">
        <f>C107</f>
        <v>9418.1</v>
      </c>
      <c r="D106" s="6">
        <f>D107</f>
        <v>17548.9</v>
      </c>
      <c r="E106" s="62">
        <f t="shared" si="4"/>
        <v>8130.800000000001</v>
      </c>
      <c r="F106" s="6">
        <f>F107</f>
        <v>17782.6</v>
      </c>
      <c r="G106" s="62">
        <f t="shared" si="5"/>
        <v>233.6999999999971</v>
      </c>
      <c r="H106" s="6">
        <f t="shared" si="6"/>
        <v>101.33170740046383</v>
      </c>
      <c r="I106" s="6">
        <f>I107</f>
        <v>29068.7</v>
      </c>
      <c r="J106" s="6">
        <f>J107</f>
        <v>0</v>
      </c>
    </row>
    <row r="107" spans="1:10" ht="26.25">
      <c r="A107" s="9" t="s">
        <v>223</v>
      </c>
      <c r="B107" s="31" t="s">
        <v>54</v>
      </c>
      <c r="C107" s="10">
        <v>9418.1</v>
      </c>
      <c r="D107" s="10">
        <v>17548.9</v>
      </c>
      <c r="E107" s="63">
        <f t="shared" si="4"/>
        <v>8130.800000000001</v>
      </c>
      <c r="F107" s="10">
        <v>17782.6</v>
      </c>
      <c r="G107" s="63">
        <f t="shared" si="5"/>
        <v>233.6999999999971</v>
      </c>
      <c r="H107" s="10">
        <f t="shared" si="6"/>
        <v>101.33170740046383</v>
      </c>
      <c r="I107" s="10">
        <v>29068.7</v>
      </c>
      <c r="J107" s="10"/>
    </row>
    <row r="108" spans="1:10" s="50" customFormat="1" ht="12.75">
      <c r="A108" s="54" t="s">
        <v>442</v>
      </c>
      <c r="B108" s="36" t="s">
        <v>443</v>
      </c>
      <c r="C108" s="6">
        <f>C109+C111</f>
        <v>273.6</v>
      </c>
      <c r="D108" s="6">
        <f>D109+D111</f>
        <v>1831.1999999999998</v>
      </c>
      <c r="E108" s="62">
        <f t="shared" si="4"/>
        <v>1557.6</v>
      </c>
      <c r="F108" s="6">
        <f>F109+F111</f>
        <v>2030.2</v>
      </c>
      <c r="G108" s="62">
        <f t="shared" si="5"/>
        <v>199.00000000000023</v>
      </c>
      <c r="H108" s="6">
        <f t="shared" si="6"/>
        <v>110.8671909130625</v>
      </c>
      <c r="I108" s="6">
        <f>I109+I111</f>
        <v>10477.4</v>
      </c>
      <c r="J108" s="6">
        <f>J109+J111</f>
        <v>0</v>
      </c>
    </row>
    <row r="109" spans="1:10" s="14" customFormat="1" ht="26.25">
      <c r="A109" s="11" t="s">
        <v>47</v>
      </c>
      <c r="B109" s="32" t="s">
        <v>48</v>
      </c>
      <c r="C109" s="12">
        <f>C110</f>
        <v>273.6</v>
      </c>
      <c r="D109" s="12">
        <f>D110</f>
        <v>473.4</v>
      </c>
      <c r="E109" s="65">
        <f t="shared" si="4"/>
        <v>199.79999999999995</v>
      </c>
      <c r="F109" s="12">
        <f>F110</f>
        <v>436.3</v>
      </c>
      <c r="G109" s="65">
        <f t="shared" si="5"/>
        <v>-37.099999999999966</v>
      </c>
      <c r="H109" s="12">
        <f t="shared" si="6"/>
        <v>92.16307562315168</v>
      </c>
      <c r="I109" s="12">
        <f>I110</f>
        <v>564.4</v>
      </c>
      <c r="J109" s="12">
        <f>J110</f>
        <v>0</v>
      </c>
    </row>
    <row r="110" spans="1:10" ht="26.25">
      <c r="A110" s="9" t="s">
        <v>49</v>
      </c>
      <c r="B110" s="31" t="s">
        <v>50</v>
      </c>
      <c r="C110" s="10">
        <v>273.6</v>
      </c>
      <c r="D110" s="10">
        <v>473.4</v>
      </c>
      <c r="E110" s="63">
        <f t="shared" si="4"/>
        <v>199.79999999999995</v>
      </c>
      <c r="F110" s="10">
        <v>436.3</v>
      </c>
      <c r="G110" s="63">
        <f t="shared" si="5"/>
        <v>-37.099999999999966</v>
      </c>
      <c r="H110" s="10">
        <f t="shared" si="6"/>
        <v>92.16307562315168</v>
      </c>
      <c r="I110" s="10">
        <v>564.4</v>
      </c>
      <c r="J110" s="10"/>
    </row>
    <row r="111" spans="1:10" s="14" customFormat="1" ht="15" customHeight="1">
      <c r="A111" s="11" t="s">
        <v>224</v>
      </c>
      <c r="B111" s="32" t="s">
        <v>225</v>
      </c>
      <c r="C111" s="12">
        <f>C112</f>
        <v>0</v>
      </c>
      <c r="D111" s="12">
        <f>D112</f>
        <v>1357.8</v>
      </c>
      <c r="E111" s="65">
        <f t="shared" si="4"/>
        <v>1357.8</v>
      </c>
      <c r="F111" s="12">
        <f>F112</f>
        <v>1593.9</v>
      </c>
      <c r="G111" s="65">
        <f t="shared" si="5"/>
        <v>236.10000000000014</v>
      </c>
      <c r="H111" s="12">
        <f t="shared" si="6"/>
        <v>117.38842244807779</v>
      </c>
      <c r="I111" s="12">
        <f>I112</f>
        <v>9913</v>
      </c>
      <c r="J111" s="12">
        <f>J112</f>
        <v>0</v>
      </c>
    </row>
    <row r="112" spans="1:10" ht="18.75" customHeight="1">
      <c r="A112" s="9" t="s">
        <v>226</v>
      </c>
      <c r="B112" s="31" t="s">
        <v>59</v>
      </c>
      <c r="C112" s="10">
        <v>0</v>
      </c>
      <c r="D112" s="10">
        <v>1357.8</v>
      </c>
      <c r="E112" s="63">
        <f t="shared" si="4"/>
        <v>1357.8</v>
      </c>
      <c r="F112" s="10">
        <v>1593.9</v>
      </c>
      <c r="G112" s="63">
        <f t="shared" si="5"/>
        <v>236.10000000000014</v>
      </c>
      <c r="H112" s="10">
        <f t="shared" si="6"/>
        <v>117.38842244807779</v>
      </c>
      <c r="I112" s="10">
        <v>9913</v>
      </c>
      <c r="J112" s="10"/>
    </row>
    <row r="113" spans="1:10" ht="18" customHeight="1">
      <c r="A113" s="5" t="s">
        <v>227</v>
      </c>
      <c r="B113" s="30" t="s">
        <v>228</v>
      </c>
      <c r="C113" s="6">
        <f>C114+C116+C122</f>
        <v>34392.799999999996</v>
      </c>
      <c r="D113" s="6">
        <f>D114+D116+D122</f>
        <v>47146.99999999999</v>
      </c>
      <c r="E113" s="62">
        <f t="shared" si="4"/>
        <v>12754.199999999997</v>
      </c>
      <c r="F113" s="6">
        <f>F114+F116+F122</f>
        <v>39845</v>
      </c>
      <c r="G113" s="62">
        <f t="shared" si="5"/>
        <v>-7301.999999999993</v>
      </c>
      <c r="H113" s="6">
        <f t="shared" si="6"/>
        <v>84.51227013383674</v>
      </c>
      <c r="I113" s="6">
        <f>I114+I116+I122</f>
        <v>73479.3</v>
      </c>
      <c r="J113" s="6">
        <f>J114+J116+J122</f>
        <v>0</v>
      </c>
    </row>
    <row r="114" spans="1:10" s="50" customFormat="1" ht="12.75">
      <c r="A114" s="7" t="s">
        <v>229</v>
      </c>
      <c r="B114" s="30" t="s">
        <v>230</v>
      </c>
      <c r="C114" s="6">
        <f>C115</f>
        <v>200</v>
      </c>
      <c r="D114" s="6">
        <f>D115</f>
        <v>200</v>
      </c>
      <c r="E114" s="62">
        <f t="shared" si="4"/>
        <v>0</v>
      </c>
      <c r="F114" s="6">
        <f>F115</f>
        <v>0</v>
      </c>
      <c r="G114" s="62">
        <f t="shared" si="5"/>
        <v>-200</v>
      </c>
      <c r="H114" s="6">
        <f t="shared" si="6"/>
        <v>0</v>
      </c>
      <c r="I114" s="6">
        <f>I115</f>
        <v>200</v>
      </c>
      <c r="J114" s="6">
        <f>J115</f>
        <v>0</v>
      </c>
    </row>
    <row r="115" spans="1:10" ht="17.25" customHeight="1">
      <c r="A115" s="21" t="s">
        <v>231</v>
      </c>
      <c r="B115" s="38" t="s">
        <v>232</v>
      </c>
      <c r="C115" s="10">
        <v>200</v>
      </c>
      <c r="D115" s="10">
        <v>200</v>
      </c>
      <c r="E115" s="63">
        <f t="shared" si="4"/>
        <v>0</v>
      </c>
      <c r="F115" s="10">
        <v>0</v>
      </c>
      <c r="G115" s="63">
        <f t="shared" si="5"/>
        <v>-200</v>
      </c>
      <c r="H115" s="13">
        <f t="shared" si="6"/>
        <v>0</v>
      </c>
      <c r="I115" s="10">
        <v>200</v>
      </c>
      <c r="J115" s="10"/>
    </row>
    <row r="116" spans="1:10" s="50" customFormat="1" ht="52.5">
      <c r="A116" s="7" t="s">
        <v>233</v>
      </c>
      <c r="B116" s="30" t="s">
        <v>125</v>
      </c>
      <c r="C116" s="6">
        <f>C117+C120</f>
        <v>29592.1</v>
      </c>
      <c r="D116" s="6">
        <f>D117+D120</f>
        <v>42346.299999999996</v>
      </c>
      <c r="E116" s="62">
        <f t="shared" si="4"/>
        <v>12754.199999999997</v>
      </c>
      <c r="F116" s="6">
        <f>F117+F120</f>
        <v>34728.4</v>
      </c>
      <c r="G116" s="62">
        <f t="shared" si="5"/>
        <v>-7617.899999999994</v>
      </c>
      <c r="H116" s="6">
        <f t="shared" si="6"/>
        <v>82.01047080854764</v>
      </c>
      <c r="I116" s="6">
        <f>I117+I120</f>
        <v>65579.3</v>
      </c>
      <c r="J116" s="6">
        <f>J117+J120</f>
        <v>0</v>
      </c>
    </row>
    <row r="117" spans="1:10" s="14" customFormat="1" ht="52.5">
      <c r="A117" s="24" t="s">
        <v>234</v>
      </c>
      <c r="B117" s="34" t="s">
        <v>431</v>
      </c>
      <c r="C117" s="12">
        <f>C119+C118</f>
        <v>29592.1</v>
      </c>
      <c r="D117" s="12">
        <f>D119+D118</f>
        <v>42346.299999999996</v>
      </c>
      <c r="E117" s="65">
        <f t="shared" si="4"/>
        <v>12754.199999999997</v>
      </c>
      <c r="F117" s="12">
        <f>F119+F118</f>
        <v>34728.1</v>
      </c>
      <c r="G117" s="65">
        <f t="shared" si="5"/>
        <v>-7618.199999999997</v>
      </c>
      <c r="H117" s="12">
        <f t="shared" si="6"/>
        <v>82.00976236412627</v>
      </c>
      <c r="I117" s="12">
        <f>I119+I118</f>
        <v>65579</v>
      </c>
      <c r="J117" s="12">
        <f>J119+J118</f>
        <v>0</v>
      </c>
    </row>
    <row r="118" spans="1:10" ht="52.5">
      <c r="A118" s="21" t="s">
        <v>453</v>
      </c>
      <c r="B118" s="38" t="s">
        <v>452</v>
      </c>
      <c r="C118" s="10">
        <v>0</v>
      </c>
      <c r="D118" s="10">
        <v>43.1</v>
      </c>
      <c r="E118" s="63">
        <f t="shared" si="4"/>
        <v>43.1</v>
      </c>
      <c r="F118" s="10">
        <v>43.1</v>
      </c>
      <c r="G118" s="63">
        <f t="shared" si="5"/>
        <v>0</v>
      </c>
      <c r="H118" s="13">
        <f t="shared" si="6"/>
        <v>100</v>
      </c>
      <c r="I118" s="10">
        <v>43.1</v>
      </c>
      <c r="J118" s="10"/>
    </row>
    <row r="119" spans="1:10" ht="54.75" customHeight="1">
      <c r="A119" s="21" t="s">
        <v>235</v>
      </c>
      <c r="B119" s="38" t="s">
        <v>61</v>
      </c>
      <c r="C119" s="10">
        <v>29592.1</v>
      </c>
      <c r="D119" s="10">
        <v>42303.2</v>
      </c>
      <c r="E119" s="63">
        <f t="shared" si="4"/>
        <v>12711.099999999999</v>
      </c>
      <c r="F119" s="10">
        <v>34685</v>
      </c>
      <c r="G119" s="63">
        <f t="shared" si="5"/>
        <v>-7618.199999999997</v>
      </c>
      <c r="H119" s="10">
        <f t="shared" si="6"/>
        <v>81.99143327218745</v>
      </c>
      <c r="I119" s="10">
        <v>65535.9</v>
      </c>
      <c r="J119" s="10"/>
    </row>
    <row r="120" spans="1:10" s="14" customFormat="1" ht="52.5">
      <c r="A120" s="24" t="s">
        <v>236</v>
      </c>
      <c r="B120" s="34" t="s">
        <v>432</v>
      </c>
      <c r="C120" s="12">
        <f>C121</f>
        <v>0</v>
      </c>
      <c r="D120" s="12">
        <f>D121</f>
        <v>0</v>
      </c>
      <c r="E120" s="65">
        <f t="shared" si="4"/>
        <v>0</v>
      </c>
      <c r="F120" s="12">
        <f>F121</f>
        <v>0.3</v>
      </c>
      <c r="G120" s="65">
        <f t="shared" si="5"/>
        <v>0.3</v>
      </c>
      <c r="H120" s="12"/>
      <c r="I120" s="12">
        <f>I121</f>
        <v>0.3</v>
      </c>
      <c r="J120" s="12">
        <f>J121</f>
        <v>0</v>
      </c>
    </row>
    <row r="121" spans="1:10" ht="53.25" customHeight="1">
      <c r="A121" s="21" t="s">
        <v>237</v>
      </c>
      <c r="B121" s="38" t="s">
        <v>433</v>
      </c>
      <c r="C121" s="10">
        <v>0</v>
      </c>
      <c r="D121" s="10">
        <v>0</v>
      </c>
      <c r="E121" s="63">
        <f t="shared" si="4"/>
        <v>0</v>
      </c>
      <c r="F121" s="10">
        <v>0.3</v>
      </c>
      <c r="G121" s="63">
        <f t="shared" si="5"/>
        <v>0.3</v>
      </c>
      <c r="H121" s="10"/>
      <c r="I121" s="10">
        <v>0.3</v>
      </c>
      <c r="J121" s="10"/>
    </row>
    <row r="122" spans="1:10" s="50" customFormat="1" ht="27.75" customHeight="1">
      <c r="A122" s="58" t="s">
        <v>238</v>
      </c>
      <c r="B122" s="41" t="s">
        <v>126</v>
      </c>
      <c r="C122" s="27">
        <f>C123</f>
        <v>4600.7</v>
      </c>
      <c r="D122" s="27">
        <f>D123</f>
        <v>4600.7</v>
      </c>
      <c r="E122" s="67">
        <f t="shared" si="4"/>
        <v>0</v>
      </c>
      <c r="F122" s="27">
        <f>F123</f>
        <v>5116.6</v>
      </c>
      <c r="G122" s="67">
        <f t="shared" si="5"/>
        <v>515.9000000000005</v>
      </c>
      <c r="H122" s="27">
        <f t="shared" si="6"/>
        <v>111.21351098745845</v>
      </c>
      <c r="I122" s="27">
        <f>I123</f>
        <v>7700</v>
      </c>
      <c r="J122" s="27">
        <f>J123</f>
        <v>0</v>
      </c>
    </row>
    <row r="123" spans="1:10" s="14" customFormat="1" ht="26.25">
      <c r="A123" s="22" t="s">
        <v>239</v>
      </c>
      <c r="B123" s="39" t="s">
        <v>240</v>
      </c>
      <c r="C123" s="12">
        <f>C124</f>
        <v>4600.7</v>
      </c>
      <c r="D123" s="12">
        <f>D124</f>
        <v>4600.7</v>
      </c>
      <c r="E123" s="65">
        <f t="shared" si="4"/>
        <v>0</v>
      </c>
      <c r="F123" s="12">
        <f>F124</f>
        <v>5116.6</v>
      </c>
      <c r="G123" s="65">
        <f t="shared" si="5"/>
        <v>515.9000000000005</v>
      </c>
      <c r="H123" s="12">
        <f t="shared" si="6"/>
        <v>111.21351098745845</v>
      </c>
      <c r="I123" s="12">
        <f>I124</f>
        <v>7700</v>
      </c>
      <c r="J123" s="12">
        <f>J124</f>
        <v>0</v>
      </c>
    </row>
    <row r="124" spans="1:10" ht="26.25">
      <c r="A124" s="25" t="s">
        <v>241</v>
      </c>
      <c r="B124" s="38" t="s">
        <v>62</v>
      </c>
      <c r="C124" s="10">
        <v>4600.7</v>
      </c>
      <c r="D124" s="10">
        <v>4600.7</v>
      </c>
      <c r="E124" s="63">
        <f t="shared" si="4"/>
        <v>0</v>
      </c>
      <c r="F124" s="10">
        <v>5116.6</v>
      </c>
      <c r="G124" s="63">
        <f t="shared" si="5"/>
        <v>515.9000000000005</v>
      </c>
      <c r="H124" s="10">
        <f t="shared" si="6"/>
        <v>111.21351098745845</v>
      </c>
      <c r="I124" s="10">
        <v>7700</v>
      </c>
      <c r="J124" s="10"/>
    </row>
    <row r="125" spans="1:10" ht="12.75">
      <c r="A125" s="5" t="s">
        <v>242</v>
      </c>
      <c r="B125" s="30" t="s">
        <v>243</v>
      </c>
      <c r="C125" s="6">
        <f>C126</f>
        <v>200</v>
      </c>
      <c r="D125" s="6">
        <f>D126</f>
        <v>4628.9</v>
      </c>
      <c r="E125" s="62">
        <f t="shared" si="4"/>
        <v>4428.9</v>
      </c>
      <c r="F125" s="6">
        <f>F126</f>
        <v>4693</v>
      </c>
      <c r="G125" s="62">
        <f t="shared" si="5"/>
        <v>64.10000000000036</v>
      </c>
      <c r="H125" s="6">
        <f t="shared" si="6"/>
        <v>101.38477824105078</v>
      </c>
      <c r="I125" s="6">
        <f>I126</f>
        <v>10674.4</v>
      </c>
      <c r="J125" s="6">
        <f>J126</f>
        <v>0</v>
      </c>
    </row>
    <row r="126" spans="1:10" s="50" customFormat="1" ht="30" customHeight="1">
      <c r="A126" s="7" t="s">
        <v>244</v>
      </c>
      <c r="B126" s="30" t="s">
        <v>245</v>
      </c>
      <c r="C126" s="6">
        <f>C127</f>
        <v>200</v>
      </c>
      <c r="D126" s="6">
        <f>D127</f>
        <v>4628.9</v>
      </c>
      <c r="E126" s="62">
        <f t="shared" si="4"/>
        <v>4428.9</v>
      </c>
      <c r="F126" s="6">
        <f>F127</f>
        <v>4693</v>
      </c>
      <c r="G126" s="62">
        <f t="shared" si="5"/>
        <v>64.10000000000036</v>
      </c>
      <c r="H126" s="6">
        <f t="shared" si="6"/>
        <v>101.38477824105078</v>
      </c>
      <c r="I126" s="6">
        <f>I127</f>
        <v>10674.4</v>
      </c>
      <c r="J126" s="6">
        <f>J127</f>
        <v>0</v>
      </c>
    </row>
    <row r="127" spans="1:10" ht="28.5" customHeight="1">
      <c r="A127" s="21" t="s">
        <v>246</v>
      </c>
      <c r="B127" s="46" t="s">
        <v>63</v>
      </c>
      <c r="C127" s="10">
        <v>200</v>
      </c>
      <c r="D127" s="10">
        <v>4628.9</v>
      </c>
      <c r="E127" s="63">
        <f t="shared" si="4"/>
        <v>4428.9</v>
      </c>
      <c r="F127" s="10">
        <v>4693</v>
      </c>
      <c r="G127" s="63">
        <f t="shared" si="5"/>
        <v>64.10000000000036</v>
      </c>
      <c r="H127" s="10">
        <f t="shared" si="6"/>
        <v>101.38477824105078</v>
      </c>
      <c r="I127" s="10">
        <v>10674.4</v>
      </c>
      <c r="J127" s="10"/>
    </row>
    <row r="128" spans="1:10" ht="18.75" customHeight="1">
      <c r="A128" s="5" t="s">
        <v>247</v>
      </c>
      <c r="B128" s="30" t="s">
        <v>248</v>
      </c>
      <c r="C128" s="6">
        <f>C129+C132+C133+C138+C141+C150+C151+C152+C164+C156+C158+C159+C136+C160+C162</f>
        <v>5587.3</v>
      </c>
      <c r="D128" s="6">
        <f>D129+D132+D133+D138+D141+D150+D151+D152+D164+D156+D158+D159+D136+D160+D162</f>
        <v>15220.5</v>
      </c>
      <c r="E128" s="62">
        <f t="shared" si="4"/>
        <v>9633.2</v>
      </c>
      <c r="F128" s="6">
        <f>F129+F132+F133+F138+F141+F150+F151+F152+F164+F156+F158+F159+F136+F160+F162</f>
        <v>17684.1</v>
      </c>
      <c r="G128" s="62">
        <f t="shared" si="5"/>
        <v>2463.5999999999985</v>
      </c>
      <c r="H128" s="6">
        <f t="shared" si="6"/>
        <v>116.18606484675273</v>
      </c>
      <c r="I128" s="6">
        <f>I129+I132+I133+I138+I141+I150+I151+I152+I164+I156+I158+I159+I136+I160+I162</f>
        <v>20558.8</v>
      </c>
      <c r="J128" s="6">
        <f>J129+J132+J133+J138+J141+J150+J151+J152+J164+J156+J158+J159+J136+J160+J162</f>
        <v>0</v>
      </c>
    </row>
    <row r="129" spans="1:10" s="50" customFormat="1" ht="17.25" customHeight="1">
      <c r="A129" s="54" t="s">
        <v>249</v>
      </c>
      <c r="B129" s="41" t="s">
        <v>250</v>
      </c>
      <c r="C129" s="27">
        <f>C130+C131</f>
        <v>288</v>
      </c>
      <c r="D129" s="27">
        <f>D130+D131</f>
        <v>288</v>
      </c>
      <c r="E129" s="67">
        <f t="shared" si="4"/>
        <v>0</v>
      </c>
      <c r="F129" s="27">
        <f>F130+F131</f>
        <v>193.9</v>
      </c>
      <c r="G129" s="67">
        <f t="shared" si="5"/>
        <v>-94.1</v>
      </c>
      <c r="H129" s="27">
        <f t="shared" si="6"/>
        <v>67.32638888888889</v>
      </c>
      <c r="I129" s="27">
        <f>I130+I131</f>
        <v>310</v>
      </c>
      <c r="J129" s="27">
        <f>J130+J131</f>
        <v>0</v>
      </c>
    </row>
    <row r="130" spans="1:10" ht="40.5" customHeight="1">
      <c r="A130" s="26" t="s">
        <v>251</v>
      </c>
      <c r="B130" s="38" t="s">
        <v>190</v>
      </c>
      <c r="C130" s="13">
        <v>270</v>
      </c>
      <c r="D130" s="13">
        <v>270</v>
      </c>
      <c r="E130" s="64">
        <f t="shared" si="4"/>
        <v>0</v>
      </c>
      <c r="F130" s="13">
        <v>182.4</v>
      </c>
      <c r="G130" s="64">
        <f t="shared" si="5"/>
        <v>-87.6</v>
      </c>
      <c r="H130" s="13">
        <f t="shared" si="6"/>
        <v>67.55555555555556</v>
      </c>
      <c r="I130" s="13">
        <v>285</v>
      </c>
      <c r="J130" s="13"/>
    </row>
    <row r="131" spans="1:10" ht="41.25" customHeight="1">
      <c r="A131" s="26" t="s">
        <v>259</v>
      </c>
      <c r="B131" s="38" t="s">
        <v>260</v>
      </c>
      <c r="C131" s="13">
        <v>18</v>
      </c>
      <c r="D131" s="13">
        <v>18</v>
      </c>
      <c r="E131" s="64">
        <f t="shared" si="4"/>
        <v>0</v>
      </c>
      <c r="F131" s="13">
        <v>11.5</v>
      </c>
      <c r="G131" s="64">
        <f t="shared" si="5"/>
        <v>-6.5</v>
      </c>
      <c r="H131" s="13">
        <f t="shared" si="6"/>
        <v>63.888888888888886</v>
      </c>
      <c r="I131" s="13">
        <v>25</v>
      </c>
      <c r="J131" s="13"/>
    </row>
    <row r="132" spans="1:10" s="50" customFormat="1" ht="39.75" customHeight="1">
      <c r="A132" s="54" t="s">
        <v>261</v>
      </c>
      <c r="B132" s="41" t="s">
        <v>263</v>
      </c>
      <c r="C132" s="27">
        <v>100</v>
      </c>
      <c r="D132" s="27">
        <v>100</v>
      </c>
      <c r="E132" s="67">
        <f t="shared" si="4"/>
        <v>0</v>
      </c>
      <c r="F132" s="27">
        <v>424.7</v>
      </c>
      <c r="G132" s="67">
        <f t="shared" si="5"/>
        <v>324.7</v>
      </c>
      <c r="H132" s="27">
        <f t="shared" si="6"/>
        <v>424.7</v>
      </c>
      <c r="I132" s="27">
        <v>510</v>
      </c>
      <c r="J132" s="27"/>
    </row>
    <row r="133" spans="1:10" s="50" customFormat="1" ht="39">
      <c r="A133" s="54" t="s">
        <v>264</v>
      </c>
      <c r="B133" s="41" t="s">
        <v>265</v>
      </c>
      <c r="C133" s="27">
        <f>C135+C134</f>
        <v>52</v>
      </c>
      <c r="D133" s="27">
        <f>D135+D134</f>
        <v>52</v>
      </c>
      <c r="E133" s="67">
        <f aca="true" t="shared" si="7" ref="E133:J133">E135+E134</f>
        <v>0</v>
      </c>
      <c r="F133" s="27">
        <f t="shared" si="7"/>
        <v>100</v>
      </c>
      <c r="G133" s="67">
        <f t="shared" si="7"/>
        <v>-52</v>
      </c>
      <c r="H133" s="27">
        <f t="shared" si="7"/>
        <v>0</v>
      </c>
      <c r="I133" s="27">
        <f>I135+I134</f>
        <v>100</v>
      </c>
      <c r="J133" s="27">
        <f t="shared" si="7"/>
        <v>0</v>
      </c>
    </row>
    <row r="134" spans="1:10" s="17" customFormat="1" ht="39">
      <c r="A134" s="26" t="s">
        <v>57</v>
      </c>
      <c r="B134" s="40" t="s">
        <v>58</v>
      </c>
      <c r="C134" s="13">
        <v>0</v>
      </c>
      <c r="D134" s="13">
        <v>0</v>
      </c>
      <c r="E134" s="64"/>
      <c r="F134" s="13">
        <v>100</v>
      </c>
      <c r="G134" s="64"/>
      <c r="H134" s="13"/>
      <c r="I134" s="13">
        <v>100</v>
      </c>
      <c r="J134" s="13"/>
    </row>
    <row r="135" spans="1:10" s="17" customFormat="1" ht="28.5" customHeight="1">
      <c r="A135" s="26" t="s">
        <v>273</v>
      </c>
      <c r="B135" s="40" t="s">
        <v>274</v>
      </c>
      <c r="C135" s="13">
        <v>52</v>
      </c>
      <c r="D135" s="13">
        <v>52</v>
      </c>
      <c r="E135" s="64">
        <f t="shared" si="4"/>
        <v>0</v>
      </c>
      <c r="F135" s="13">
        <v>0</v>
      </c>
      <c r="G135" s="64">
        <f t="shared" si="5"/>
        <v>-52</v>
      </c>
      <c r="H135" s="13">
        <f t="shared" si="6"/>
        <v>0</v>
      </c>
      <c r="I135" s="13">
        <v>0</v>
      </c>
      <c r="J135" s="13"/>
    </row>
    <row r="136" spans="1:10" s="50" customFormat="1" ht="26.25">
      <c r="A136" s="54" t="s">
        <v>266</v>
      </c>
      <c r="B136" s="41" t="s">
        <v>283</v>
      </c>
      <c r="C136" s="27">
        <f>C137</f>
        <v>0</v>
      </c>
      <c r="D136" s="27">
        <f>D137</f>
        <v>0</v>
      </c>
      <c r="E136" s="67">
        <f t="shared" si="4"/>
        <v>0</v>
      </c>
      <c r="F136" s="27">
        <f>F137</f>
        <v>1.5</v>
      </c>
      <c r="G136" s="67">
        <f t="shared" si="5"/>
        <v>1.5</v>
      </c>
      <c r="H136" s="27"/>
      <c r="I136" s="27">
        <f>I137</f>
        <v>1.7</v>
      </c>
      <c r="J136" s="27">
        <f>J137</f>
        <v>0</v>
      </c>
    </row>
    <row r="137" spans="1:10" ht="39">
      <c r="A137" s="26" t="s">
        <v>284</v>
      </c>
      <c r="B137" s="40" t="s">
        <v>285</v>
      </c>
      <c r="C137" s="13">
        <v>0</v>
      </c>
      <c r="D137" s="13">
        <v>0</v>
      </c>
      <c r="E137" s="64">
        <f t="shared" si="4"/>
        <v>0</v>
      </c>
      <c r="F137" s="13">
        <v>1.5</v>
      </c>
      <c r="G137" s="64">
        <f t="shared" si="5"/>
        <v>1.5</v>
      </c>
      <c r="H137" s="13"/>
      <c r="I137" s="13">
        <v>1.7</v>
      </c>
      <c r="J137" s="13"/>
    </row>
    <row r="138" spans="1:10" ht="12.75" hidden="1">
      <c r="A138" s="15" t="s">
        <v>286</v>
      </c>
      <c r="B138" s="39" t="s">
        <v>287</v>
      </c>
      <c r="C138" s="13">
        <f>C139</f>
        <v>0</v>
      </c>
      <c r="D138" s="13">
        <f>D139</f>
        <v>0</v>
      </c>
      <c r="E138" s="64">
        <f t="shared" si="4"/>
        <v>0</v>
      </c>
      <c r="F138" s="13">
        <f>F139</f>
        <v>0</v>
      </c>
      <c r="G138" s="64">
        <f t="shared" si="5"/>
        <v>0</v>
      </c>
      <c r="H138" s="13" t="e">
        <f t="shared" si="6"/>
        <v>#DIV/0!</v>
      </c>
      <c r="I138" s="13">
        <f>I139</f>
        <v>0</v>
      </c>
      <c r="J138" s="13">
        <f>J139</f>
        <v>0</v>
      </c>
    </row>
    <row r="139" spans="1:10" ht="39" hidden="1">
      <c r="A139" s="26" t="s">
        <v>288</v>
      </c>
      <c r="B139" s="40" t="s">
        <v>289</v>
      </c>
      <c r="C139" s="13"/>
      <c r="D139" s="13"/>
      <c r="E139" s="64">
        <f t="shared" si="4"/>
        <v>0</v>
      </c>
      <c r="F139" s="13"/>
      <c r="G139" s="64">
        <f t="shared" si="5"/>
        <v>0</v>
      </c>
      <c r="H139" s="13" t="e">
        <f t="shared" si="6"/>
        <v>#DIV/0!</v>
      </c>
      <c r="I139" s="13"/>
      <c r="J139" s="13"/>
    </row>
    <row r="140" spans="1:10" ht="39" hidden="1">
      <c r="A140" s="26" t="s">
        <v>36</v>
      </c>
      <c r="B140" s="40" t="s">
        <v>275</v>
      </c>
      <c r="C140" s="13"/>
      <c r="D140" s="13"/>
      <c r="E140" s="64">
        <f t="shared" si="4"/>
        <v>0</v>
      </c>
      <c r="F140" s="13"/>
      <c r="G140" s="64">
        <f t="shared" si="5"/>
        <v>0</v>
      </c>
      <c r="H140" s="13" t="e">
        <f t="shared" si="6"/>
        <v>#DIV/0!</v>
      </c>
      <c r="I140" s="13"/>
      <c r="J140" s="13"/>
    </row>
    <row r="141" spans="1:10" s="50" customFormat="1" ht="53.25" customHeight="1">
      <c r="A141" s="54" t="s">
        <v>455</v>
      </c>
      <c r="B141" s="41" t="s">
        <v>191</v>
      </c>
      <c r="C141" s="27">
        <f>C142+C143+C145+C146+C148+C144</f>
        <v>81.3</v>
      </c>
      <c r="D141" s="27">
        <f>D142+D143+D145+D146+D148+D144</f>
        <v>81.3</v>
      </c>
      <c r="E141" s="67">
        <f aca="true" t="shared" si="8" ref="E141:E204">D141-C141</f>
        <v>0</v>
      </c>
      <c r="F141" s="27">
        <f>F142+F143+F145+F146+F148+F144</f>
        <v>133.6</v>
      </c>
      <c r="G141" s="67">
        <f aca="true" t="shared" si="9" ref="G141:G204">F141-D141</f>
        <v>52.3</v>
      </c>
      <c r="H141" s="27">
        <f t="shared" si="6"/>
        <v>164.32964329643295</v>
      </c>
      <c r="I141" s="27">
        <f>I142+I143+I145+I146+I148+I144</f>
        <v>171.6</v>
      </c>
      <c r="J141" s="27">
        <f>J142+J143+J145+J146+J148+J144</f>
        <v>0</v>
      </c>
    </row>
    <row r="142" spans="1:10" ht="12.75" hidden="1">
      <c r="A142" s="26" t="s">
        <v>290</v>
      </c>
      <c r="B142" s="40" t="s">
        <v>495</v>
      </c>
      <c r="C142" s="13"/>
      <c r="D142" s="13"/>
      <c r="E142" s="64">
        <f t="shared" si="8"/>
        <v>0</v>
      </c>
      <c r="F142" s="13"/>
      <c r="G142" s="64">
        <f t="shared" si="9"/>
        <v>0</v>
      </c>
      <c r="H142" s="13" t="e">
        <f t="shared" si="6"/>
        <v>#DIV/0!</v>
      </c>
      <c r="I142" s="13"/>
      <c r="J142" s="13"/>
    </row>
    <row r="143" spans="1:10" s="14" customFormat="1" ht="26.25">
      <c r="A143" s="26" t="s">
        <v>496</v>
      </c>
      <c r="B143" s="40" t="s">
        <v>497</v>
      </c>
      <c r="C143" s="13">
        <v>0</v>
      </c>
      <c r="D143" s="13">
        <v>0</v>
      </c>
      <c r="E143" s="64">
        <f t="shared" si="8"/>
        <v>0</v>
      </c>
      <c r="F143" s="13">
        <v>2</v>
      </c>
      <c r="G143" s="64">
        <f t="shared" si="9"/>
        <v>2</v>
      </c>
      <c r="H143" s="13"/>
      <c r="I143" s="13">
        <v>2</v>
      </c>
      <c r="J143" s="13"/>
    </row>
    <row r="144" spans="1:10" ht="26.25">
      <c r="A144" s="26" t="s">
        <v>498</v>
      </c>
      <c r="B144" s="40" t="s">
        <v>64</v>
      </c>
      <c r="C144" s="13">
        <v>0</v>
      </c>
      <c r="D144" s="13">
        <v>0</v>
      </c>
      <c r="E144" s="64">
        <f t="shared" si="8"/>
        <v>0</v>
      </c>
      <c r="F144" s="13">
        <v>1</v>
      </c>
      <c r="G144" s="64">
        <f t="shared" si="9"/>
        <v>1</v>
      </c>
      <c r="H144" s="13"/>
      <c r="I144" s="13">
        <v>1.5</v>
      </c>
      <c r="J144" s="13"/>
    </row>
    <row r="145" spans="1:10" ht="16.5" customHeight="1">
      <c r="A145" s="26" t="s">
        <v>499</v>
      </c>
      <c r="B145" s="40" t="s">
        <v>65</v>
      </c>
      <c r="C145" s="13">
        <v>81.3</v>
      </c>
      <c r="D145" s="13">
        <v>81.3</v>
      </c>
      <c r="E145" s="64">
        <f t="shared" si="8"/>
        <v>0</v>
      </c>
      <c r="F145" s="13">
        <v>130.6</v>
      </c>
      <c r="G145" s="64">
        <f t="shared" si="9"/>
        <v>49.3</v>
      </c>
      <c r="H145" s="13">
        <f t="shared" si="6"/>
        <v>160.63960639606395</v>
      </c>
      <c r="I145" s="13">
        <v>168.1</v>
      </c>
      <c r="J145" s="13"/>
    </row>
    <row r="146" spans="1:10" ht="12.75" hidden="1">
      <c r="A146" s="26" t="s">
        <v>500</v>
      </c>
      <c r="B146" s="40" t="s">
        <v>501</v>
      </c>
      <c r="C146" s="13">
        <f>C147</f>
        <v>0</v>
      </c>
      <c r="D146" s="13">
        <f>D147</f>
        <v>0</v>
      </c>
      <c r="E146" s="64">
        <f t="shared" si="8"/>
        <v>0</v>
      </c>
      <c r="F146" s="13">
        <f>F147</f>
        <v>0</v>
      </c>
      <c r="G146" s="64">
        <f t="shared" si="9"/>
        <v>0</v>
      </c>
      <c r="H146" s="13" t="e">
        <f aca="true" t="shared" si="10" ref="H146:H209">F146/D146*100</f>
        <v>#DIV/0!</v>
      </c>
      <c r="I146" s="13">
        <f>I147</f>
        <v>0</v>
      </c>
      <c r="J146" s="13">
        <f>J147</f>
        <v>0</v>
      </c>
    </row>
    <row r="147" spans="1:10" ht="26.25" hidden="1">
      <c r="A147" s="26" t="s">
        <v>502</v>
      </c>
      <c r="B147" s="40" t="s">
        <v>503</v>
      </c>
      <c r="C147" s="13"/>
      <c r="D147" s="13"/>
      <c r="E147" s="64">
        <f t="shared" si="8"/>
        <v>0</v>
      </c>
      <c r="F147" s="13"/>
      <c r="G147" s="64">
        <f t="shared" si="9"/>
        <v>0</v>
      </c>
      <c r="H147" s="13" t="e">
        <f t="shared" si="10"/>
        <v>#DIV/0!</v>
      </c>
      <c r="I147" s="13"/>
      <c r="J147" s="13"/>
    </row>
    <row r="148" spans="1:10" ht="12.75" hidden="1">
      <c r="A148" s="26" t="s">
        <v>504</v>
      </c>
      <c r="B148" s="40" t="s">
        <v>505</v>
      </c>
      <c r="C148" s="13">
        <f>C149</f>
        <v>0</v>
      </c>
      <c r="D148" s="13">
        <f>D149</f>
        <v>0</v>
      </c>
      <c r="E148" s="64">
        <f t="shared" si="8"/>
        <v>0</v>
      </c>
      <c r="F148" s="13">
        <f>F149</f>
        <v>0</v>
      </c>
      <c r="G148" s="64">
        <f t="shared" si="9"/>
        <v>0</v>
      </c>
      <c r="H148" s="13" t="e">
        <f t="shared" si="10"/>
        <v>#DIV/0!</v>
      </c>
      <c r="I148" s="13">
        <f>I149</f>
        <v>0</v>
      </c>
      <c r="J148" s="13">
        <f>J149</f>
        <v>0</v>
      </c>
    </row>
    <row r="149" spans="1:10" ht="26.25" customHeight="1" hidden="1">
      <c r="A149" s="26" t="s">
        <v>506</v>
      </c>
      <c r="B149" s="40" t="s">
        <v>507</v>
      </c>
      <c r="C149" s="13"/>
      <c r="D149" s="13"/>
      <c r="E149" s="64">
        <f t="shared" si="8"/>
        <v>0</v>
      </c>
      <c r="F149" s="13"/>
      <c r="G149" s="64">
        <f t="shared" si="9"/>
        <v>0</v>
      </c>
      <c r="H149" s="13" t="e">
        <f t="shared" si="10"/>
        <v>#DIV/0!</v>
      </c>
      <c r="I149" s="13"/>
      <c r="J149" s="13"/>
    </row>
    <row r="150" spans="1:10" ht="26.25" hidden="1">
      <c r="A150" s="15" t="s">
        <v>508</v>
      </c>
      <c r="B150" s="39" t="s">
        <v>510</v>
      </c>
      <c r="C150" s="16"/>
      <c r="D150" s="16"/>
      <c r="E150" s="66">
        <f t="shared" si="8"/>
        <v>0</v>
      </c>
      <c r="F150" s="16"/>
      <c r="G150" s="66">
        <f t="shared" si="9"/>
        <v>0</v>
      </c>
      <c r="H150" s="16" t="e">
        <f t="shared" si="10"/>
        <v>#DIV/0!</v>
      </c>
      <c r="I150" s="16"/>
      <c r="J150" s="16"/>
    </row>
    <row r="151" spans="1:10" s="50" customFormat="1" ht="39">
      <c r="A151" s="54" t="s">
        <v>511</v>
      </c>
      <c r="B151" s="41" t="s">
        <v>512</v>
      </c>
      <c r="C151" s="27">
        <v>64</v>
      </c>
      <c r="D151" s="27">
        <v>64</v>
      </c>
      <c r="E151" s="67">
        <f t="shared" si="8"/>
        <v>0</v>
      </c>
      <c r="F151" s="27">
        <v>78</v>
      </c>
      <c r="G151" s="67">
        <f t="shared" si="9"/>
        <v>14</v>
      </c>
      <c r="H151" s="27">
        <f t="shared" si="10"/>
        <v>121.875</v>
      </c>
      <c r="I151" s="27">
        <v>95</v>
      </c>
      <c r="J151" s="27">
        <v>0</v>
      </c>
    </row>
    <row r="152" spans="1:10" s="50" customFormat="1" ht="16.5" customHeight="1">
      <c r="A152" s="54" t="s">
        <v>513</v>
      </c>
      <c r="B152" s="41" t="s">
        <v>514</v>
      </c>
      <c r="C152" s="27">
        <f>C155</f>
        <v>8</v>
      </c>
      <c r="D152" s="27">
        <f>D155</f>
        <v>8</v>
      </c>
      <c r="E152" s="67">
        <f t="shared" si="8"/>
        <v>0</v>
      </c>
      <c r="F152" s="27">
        <f>F155</f>
        <v>224.3</v>
      </c>
      <c r="G152" s="67">
        <f t="shared" si="9"/>
        <v>216.3</v>
      </c>
      <c r="H152" s="27">
        <f t="shared" si="10"/>
        <v>2803.75</v>
      </c>
      <c r="I152" s="27">
        <f>I155</f>
        <v>280</v>
      </c>
      <c r="J152" s="27">
        <f>J155</f>
        <v>0</v>
      </c>
    </row>
    <row r="153" spans="1:10" s="17" customFormat="1" ht="30.75" customHeight="1" hidden="1">
      <c r="A153" s="26" t="s">
        <v>515</v>
      </c>
      <c r="B153" s="40" t="s">
        <v>0</v>
      </c>
      <c r="C153" s="13">
        <f>C154</f>
        <v>0</v>
      </c>
      <c r="D153" s="13">
        <f>D154</f>
        <v>0</v>
      </c>
      <c r="E153" s="64">
        <f t="shared" si="8"/>
        <v>0</v>
      </c>
      <c r="F153" s="13">
        <f>F154</f>
        <v>0</v>
      </c>
      <c r="G153" s="64">
        <f t="shared" si="9"/>
        <v>0</v>
      </c>
      <c r="H153" s="13" t="e">
        <f t="shared" si="10"/>
        <v>#DIV/0!</v>
      </c>
      <c r="I153" s="13">
        <f>I154</f>
        <v>0</v>
      </c>
      <c r="J153" s="13">
        <f>J154</f>
        <v>0</v>
      </c>
    </row>
    <row r="154" spans="1:10" s="17" customFormat="1" ht="39" hidden="1">
      <c r="A154" s="26" t="s">
        <v>1</v>
      </c>
      <c r="B154" s="40" t="s">
        <v>2</v>
      </c>
      <c r="C154" s="13"/>
      <c r="D154" s="13"/>
      <c r="E154" s="64">
        <f t="shared" si="8"/>
        <v>0</v>
      </c>
      <c r="F154" s="13"/>
      <c r="G154" s="64">
        <f t="shared" si="9"/>
        <v>0</v>
      </c>
      <c r="H154" s="13" t="e">
        <f t="shared" si="10"/>
        <v>#DIV/0!</v>
      </c>
      <c r="I154" s="13"/>
      <c r="J154" s="13"/>
    </row>
    <row r="155" spans="1:10" s="17" customFormat="1" ht="18" customHeight="1">
      <c r="A155" s="26" t="s">
        <v>3</v>
      </c>
      <c r="B155" s="40" t="s">
        <v>4</v>
      </c>
      <c r="C155" s="13">
        <v>8</v>
      </c>
      <c r="D155" s="13">
        <v>8</v>
      </c>
      <c r="E155" s="64">
        <f t="shared" si="8"/>
        <v>0</v>
      </c>
      <c r="F155" s="13">
        <v>224.3</v>
      </c>
      <c r="G155" s="64">
        <f t="shared" si="9"/>
        <v>216.3</v>
      </c>
      <c r="H155" s="13">
        <f t="shared" si="10"/>
        <v>2803.75</v>
      </c>
      <c r="I155" s="13">
        <v>280</v>
      </c>
      <c r="J155" s="13"/>
    </row>
    <row r="156" spans="1:10" s="50" customFormat="1" ht="28.5" customHeight="1">
      <c r="A156" s="54" t="s">
        <v>5</v>
      </c>
      <c r="B156" s="41" t="s">
        <v>6</v>
      </c>
      <c r="C156" s="27">
        <f>C157</f>
        <v>0</v>
      </c>
      <c r="D156" s="27">
        <f>D157</f>
        <v>2270.4</v>
      </c>
      <c r="E156" s="67">
        <f t="shared" si="8"/>
        <v>2270.4</v>
      </c>
      <c r="F156" s="27">
        <f>F157</f>
        <v>2359.7</v>
      </c>
      <c r="G156" s="67">
        <f t="shared" si="9"/>
        <v>89.29999999999973</v>
      </c>
      <c r="H156" s="27">
        <f t="shared" si="10"/>
        <v>103.93322762508808</v>
      </c>
      <c r="I156" s="27">
        <f>I157</f>
        <v>2374.7</v>
      </c>
      <c r="J156" s="27">
        <f>J157</f>
        <v>0</v>
      </c>
    </row>
    <row r="157" spans="1:10" ht="39">
      <c r="A157" s="26" t="s">
        <v>7</v>
      </c>
      <c r="B157" s="40" t="s">
        <v>291</v>
      </c>
      <c r="C157" s="13">
        <v>0</v>
      </c>
      <c r="D157" s="13">
        <v>2270.4</v>
      </c>
      <c r="E157" s="64">
        <f t="shared" si="8"/>
        <v>2270.4</v>
      </c>
      <c r="F157" s="13">
        <v>2359.7</v>
      </c>
      <c r="G157" s="64">
        <f t="shared" si="9"/>
        <v>89.29999999999973</v>
      </c>
      <c r="H157" s="13">
        <f t="shared" si="10"/>
        <v>103.93322762508808</v>
      </c>
      <c r="I157" s="13">
        <v>2374.7</v>
      </c>
      <c r="J157" s="13"/>
    </row>
    <row r="158" spans="1:10" s="50" customFormat="1" ht="42" customHeight="1">
      <c r="A158" s="54" t="s">
        <v>256</v>
      </c>
      <c r="B158" s="41" t="s">
        <v>66</v>
      </c>
      <c r="C158" s="27">
        <v>6</v>
      </c>
      <c r="D158" s="27">
        <v>6</v>
      </c>
      <c r="E158" s="67">
        <f t="shared" si="8"/>
        <v>0</v>
      </c>
      <c r="F158" s="27">
        <v>224.6</v>
      </c>
      <c r="G158" s="67">
        <f t="shared" si="9"/>
        <v>218.6</v>
      </c>
      <c r="H158" s="27">
        <f t="shared" si="10"/>
        <v>3743.333333333333</v>
      </c>
      <c r="I158" s="27">
        <v>337.5</v>
      </c>
      <c r="J158" s="27"/>
    </row>
    <row r="159" spans="1:10" s="50" customFormat="1" ht="30.75" customHeight="1">
      <c r="A159" s="54" t="s">
        <v>257</v>
      </c>
      <c r="B159" s="41" t="s">
        <v>282</v>
      </c>
      <c r="C159" s="27">
        <v>2394</v>
      </c>
      <c r="D159" s="27">
        <v>2394</v>
      </c>
      <c r="E159" s="67">
        <f t="shared" si="8"/>
        <v>0</v>
      </c>
      <c r="F159" s="27">
        <v>1742.6</v>
      </c>
      <c r="G159" s="67">
        <f t="shared" si="9"/>
        <v>-651.4000000000001</v>
      </c>
      <c r="H159" s="27">
        <f t="shared" si="10"/>
        <v>72.79030910609858</v>
      </c>
      <c r="I159" s="27">
        <v>2500</v>
      </c>
      <c r="J159" s="27"/>
    </row>
    <row r="160" spans="1:10" s="50" customFormat="1" ht="51" customHeight="1">
      <c r="A160" s="54" t="s">
        <v>471</v>
      </c>
      <c r="B160" s="41" t="s">
        <v>473</v>
      </c>
      <c r="C160" s="27">
        <f>C161</f>
        <v>0</v>
      </c>
      <c r="D160" s="27">
        <f>D161</f>
        <v>283.1</v>
      </c>
      <c r="E160" s="67">
        <f t="shared" si="8"/>
        <v>283.1</v>
      </c>
      <c r="F160" s="27">
        <f>F161</f>
        <v>283.1</v>
      </c>
      <c r="G160" s="67">
        <f t="shared" si="9"/>
        <v>0</v>
      </c>
      <c r="H160" s="27">
        <f t="shared" si="10"/>
        <v>100</v>
      </c>
      <c r="I160" s="27">
        <f>I161</f>
        <v>283.1</v>
      </c>
      <c r="J160" s="27">
        <f>J161</f>
        <v>0</v>
      </c>
    </row>
    <row r="161" spans="1:10" s="17" customFormat="1" ht="54.75" customHeight="1">
      <c r="A161" s="26" t="s">
        <v>472</v>
      </c>
      <c r="B161" s="40" t="s">
        <v>470</v>
      </c>
      <c r="C161" s="13">
        <v>0</v>
      </c>
      <c r="D161" s="13">
        <v>283.1</v>
      </c>
      <c r="E161" s="64">
        <f t="shared" si="8"/>
        <v>283.1</v>
      </c>
      <c r="F161" s="13">
        <v>283.1</v>
      </c>
      <c r="G161" s="64">
        <f t="shared" si="9"/>
        <v>0</v>
      </c>
      <c r="H161" s="13">
        <f t="shared" si="10"/>
        <v>100</v>
      </c>
      <c r="I161" s="13">
        <v>283.1</v>
      </c>
      <c r="J161" s="13"/>
    </row>
    <row r="162" spans="1:10" s="50" customFormat="1" ht="26.25">
      <c r="A162" s="54" t="s">
        <v>476</v>
      </c>
      <c r="B162" s="41" t="s">
        <v>477</v>
      </c>
      <c r="C162" s="27">
        <f>C163</f>
        <v>0</v>
      </c>
      <c r="D162" s="27">
        <f>D163</f>
        <v>214</v>
      </c>
      <c r="E162" s="67">
        <f t="shared" si="8"/>
        <v>214</v>
      </c>
      <c r="F162" s="27">
        <f>F163</f>
        <v>300.6</v>
      </c>
      <c r="G162" s="67">
        <f t="shared" si="9"/>
        <v>86.60000000000002</v>
      </c>
      <c r="H162" s="27">
        <f t="shared" si="10"/>
        <v>140.4672897196262</v>
      </c>
      <c r="I162" s="27">
        <f>I163</f>
        <v>408</v>
      </c>
      <c r="J162" s="27">
        <f>J163</f>
        <v>0</v>
      </c>
    </row>
    <row r="163" spans="1:10" s="17" customFormat="1" ht="26.25">
      <c r="A163" s="26" t="s">
        <v>475</v>
      </c>
      <c r="B163" s="40" t="s">
        <v>474</v>
      </c>
      <c r="C163" s="13">
        <v>0</v>
      </c>
      <c r="D163" s="13">
        <v>214</v>
      </c>
      <c r="E163" s="64">
        <f t="shared" si="8"/>
        <v>214</v>
      </c>
      <c r="F163" s="13">
        <v>300.6</v>
      </c>
      <c r="G163" s="64">
        <f t="shared" si="9"/>
        <v>86.60000000000002</v>
      </c>
      <c r="H163" s="13">
        <f t="shared" si="10"/>
        <v>140.4672897196262</v>
      </c>
      <c r="I163" s="13">
        <v>408</v>
      </c>
      <c r="J163" s="13"/>
    </row>
    <row r="164" spans="1:10" s="50" customFormat="1" ht="17.25" customHeight="1">
      <c r="A164" s="54" t="s">
        <v>292</v>
      </c>
      <c r="B164" s="41" t="s">
        <v>293</v>
      </c>
      <c r="C164" s="27">
        <f>C165</f>
        <v>2594</v>
      </c>
      <c r="D164" s="27">
        <f>D165</f>
        <v>9459.7</v>
      </c>
      <c r="E164" s="67">
        <f t="shared" si="8"/>
        <v>6865.700000000001</v>
      </c>
      <c r="F164" s="27">
        <f>F165</f>
        <v>11617.5</v>
      </c>
      <c r="G164" s="67">
        <f t="shared" si="9"/>
        <v>2157.7999999999993</v>
      </c>
      <c r="H164" s="27">
        <f t="shared" si="10"/>
        <v>122.81044853430869</v>
      </c>
      <c r="I164" s="27">
        <f>I165</f>
        <v>13187.2</v>
      </c>
      <c r="J164" s="27">
        <f>J165</f>
        <v>0</v>
      </c>
    </row>
    <row r="165" spans="1:10" ht="26.25">
      <c r="A165" s="26" t="s">
        <v>294</v>
      </c>
      <c r="B165" s="40" t="s">
        <v>67</v>
      </c>
      <c r="C165" s="13">
        <v>2594</v>
      </c>
      <c r="D165" s="13">
        <v>9459.7</v>
      </c>
      <c r="E165" s="64">
        <f t="shared" si="8"/>
        <v>6865.700000000001</v>
      </c>
      <c r="F165" s="13">
        <v>11617.5</v>
      </c>
      <c r="G165" s="64">
        <f t="shared" si="9"/>
        <v>2157.7999999999993</v>
      </c>
      <c r="H165" s="13">
        <f t="shared" si="10"/>
        <v>122.81044853430869</v>
      </c>
      <c r="I165" s="13">
        <v>13187.2</v>
      </c>
      <c r="J165" s="13"/>
    </row>
    <row r="166" spans="1:10" ht="15" customHeight="1">
      <c r="A166" s="5" t="s">
        <v>295</v>
      </c>
      <c r="B166" s="29" t="s">
        <v>296</v>
      </c>
      <c r="C166" s="6">
        <f>C167+C169</f>
        <v>20</v>
      </c>
      <c r="D166" s="6">
        <f>D167+D169</f>
        <v>244.1</v>
      </c>
      <c r="E166" s="62">
        <f t="shared" si="8"/>
        <v>224.1</v>
      </c>
      <c r="F166" s="6">
        <f>F167+F169</f>
        <v>234.2</v>
      </c>
      <c r="G166" s="62">
        <f t="shared" si="9"/>
        <v>-9.900000000000006</v>
      </c>
      <c r="H166" s="6">
        <f t="shared" si="10"/>
        <v>95.94428512904547</v>
      </c>
      <c r="I166" s="6">
        <f>I167+I169</f>
        <v>354.1</v>
      </c>
      <c r="J166" s="6">
        <f>J167+J169</f>
        <v>0</v>
      </c>
    </row>
    <row r="167" spans="1:10" s="50" customFormat="1" ht="16.5" customHeight="1">
      <c r="A167" s="5" t="s">
        <v>297</v>
      </c>
      <c r="B167" s="29" t="s">
        <v>298</v>
      </c>
      <c r="C167" s="6">
        <f>C168</f>
        <v>0</v>
      </c>
      <c r="D167" s="6">
        <f>D168</f>
        <v>0</v>
      </c>
      <c r="E167" s="62">
        <f t="shared" si="8"/>
        <v>0</v>
      </c>
      <c r="F167" s="6">
        <f>F168</f>
        <v>-9.9</v>
      </c>
      <c r="G167" s="62">
        <f t="shared" si="9"/>
        <v>-9.9</v>
      </c>
      <c r="H167" s="6"/>
      <c r="I167" s="6">
        <f>I168</f>
        <v>0</v>
      </c>
      <c r="J167" s="6">
        <f>J168</f>
        <v>0</v>
      </c>
    </row>
    <row r="168" spans="1:10" ht="12.75">
      <c r="A168" s="9" t="s">
        <v>299</v>
      </c>
      <c r="B168" s="31" t="s">
        <v>68</v>
      </c>
      <c r="C168" s="10">
        <v>0</v>
      </c>
      <c r="D168" s="10">
        <v>0</v>
      </c>
      <c r="E168" s="63">
        <f t="shared" si="8"/>
        <v>0</v>
      </c>
      <c r="F168" s="10">
        <v>-9.9</v>
      </c>
      <c r="G168" s="63">
        <f t="shared" si="9"/>
        <v>-9.9</v>
      </c>
      <c r="H168" s="10"/>
      <c r="I168" s="10">
        <v>0</v>
      </c>
      <c r="J168" s="10"/>
    </row>
    <row r="169" spans="1:10" s="50" customFormat="1" ht="14.25" customHeight="1">
      <c r="A169" s="5" t="s">
        <v>300</v>
      </c>
      <c r="B169" s="29" t="s">
        <v>301</v>
      </c>
      <c r="C169" s="6">
        <f>C170</f>
        <v>20</v>
      </c>
      <c r="D169" s="6">
        <f>D170</f>
        <v>244.1</v>
      </c>
      <c r="E169" s="62">
        <f t="shared" si="8"/>
        <v>224.1</v>
      </c>
      <c r="F169" s="6">
        <f>F170</f>
        <v>244.1</v>
      </c>
      <c r="G169" s="62">
        <f t="shared" si="9"/>
        <v>0</v>
      </c>
      <c r="H169" s="6">
        <f t="shared" si="10"/>
        <v>100</v>
      </c>
      <c r="I169" s="6">
        <f>I170</f>
        <v>354.1</v>
      </c>
      <c r="J169" s="6">
        <f>J170</f>
        <v>0</v>
      </c>
    </row>
    <row r="170" spans="1:10" ht="12.75">
      <c r="A170" s="9" t="s">
        <v>302</v>
      </c>
      <c r="B170" s="31" t="s">
        <v>303</v>
      </c>
      <c r="C170" s="10">
        <v>20</v>
      </c>
      <c r="D170" s="10">
        <v>244.1</v>
      </c>
      <c r="E170" s="63">
        <f t="shared" si="8"/>
        <v>224.1</v>
      </c>
      <c r="F170" s="10">
        <v>244.1</v>
      </c>
      <c r="G170" s="63">
        <f t="shared" si="9"/>
        <v>0</v>
      </c>
      <c r="H170" s="10">
        <f t="shared" si="10"/>
        <v>100</v>
      </c>
      <c r="I170" s="10">
        <v>354.1</v>
      </c>
      <c r="J170" s="10"/>
    </row>
    <row r="171" spans="1:10" ht="12.75">
      <c r="A171" s="5" t="s">
        <v>304</v>
      </c>
      <c r="B171" s="30" t="s">
        <v>305</v>
      </c>
      <c r="C171" s="6">
        <f>C172+C253+C263+C257</f>
        <v>1285669.9</v>
      </c>
      <c r="D171" s="6">
        <f>D172+D253+D263+D257</f>
        <v>1543647.1999999997</v>
      </c>
      <c r="E171" s="62">
        <f t="shared" si="8"/>
        <v>257977.2999999998</v>
      </c>
      <c r="F171" s="6">
        <f>F172+F253+F263+F257</f>
        <v>1243357.2999999998</v>
      </c>
      <c r="G171" s="62">
        <f t="shared" si="9"/>
        <v>-300289.8999999999</v>
      </c>
      <c r="H171" s="6">
        <f t="shared" si="10"/>
        <v>80.54672725736813</v>
      </c>
      <c r="I171" s="6">
        <f>I172+I253+I263+I257</f>
        <v>5071419.2</v>
      </c>
      <c r="J171" s="6">
        <f>J172+J253+J263+J257</f>
        <v>0</v>
      </c>
    </row>
    <row r="172" spans="1:10" ht="15.75" customHeight="1">
      <c r="A172" s="18" t="s">
        <v>306</v>
      </c>
      <c r="B172" s="29" t="s">
        <v>307</v>
      </c>
      <c r="C172" s="6">
        <f>C173+C178+C202+C239</f>
        <v>1285669.9</v>
      </c>
      <c r="D172" s="6">
        <f>D173+D178+D202+D239</f>
        <v>1505820.2999999998</v>
      </c>
      <c r="E172" s="62">
        <f t="shared" si="8"/>
        <v>220150.3999999999</v>
      </c>
      <c r="F172" s="6">
        <f>F173+F178+F202+F239</f>
        <v>1205531.5999999999</v>
      </c>
      <c r="G172" s="62">
        <f t="shared" si="9"/>
        <v>-300288.69999999995</v>
      </c>
      <c r="H172" s="6">
        <f t="shared" si="10"/>
        <v>80.05813177043768</v>
      </c>
      <c r="I172" s="6">
        <f>I173+I178+I202+I239</f>
        <v>5033319.6</v>
      </c>
      <c r="J172" s="6">
        <f>J173+J178+J202+J239</f>
        <v>0</v>
      </c>
    </row>
    <row r="173" spans="1:10" s="50" customFormat="1" ht="16.5" customHeight="1">
      <c r="A173" s="7" t="s">
        <v>308</v>
      </c>
      <c r="B173" s="30" t="s">
        <v>309</v>
      </c>
      <c r="C173" s="6">
        <f>C174+C176</f>
        <v>63994.5</v>
      </c>
      <c r="D173" s="6">
        <f>D174+D176</f>
        <v>36683.3</v>
      </c>
      <c r="E173" s="62">
        <f t="shared" si="8"/>
        <v>-27311.199999999997</v>
      </c>
      <c r="F173" s="6">
        <f>F174+F176</f>
        <v>36683.3</v>
      </c>
      <c r="G173" s="62">
        <f t="shared" si="9"/>
        <v>0</v>
      </c>
      <c r="H173" s="6">
        <f t="shared" si="10"/>
        <v>100</v>
      </c>
      <c r="I173" s="6">
        <f>I174+I176</f>
        <v>45837.5</v>
      </c>
      <c r="J173" s="6">
        <f>J174+J176</f>
        <v>0</v>
      </c>
    </row>
    <row r="174" spans="1:10" s="14" customFormat="1" ht="15.75" customHeight="1">
      <c r="A174" s="11" t="s">
        <v>310</v>
      </c>
      <c r="B174" s="32" t="s">
        <v>311</v>
      </c>
      <c r="C174" s="12">
        <f>C175</f>
        <v>28214.9</v>
      </c>
      <c r="D174" s="12">
        <f>D175</f>
        <v>24703.7</v>
      </c>
      <c r="E174" s="65">
        <f t="shared" si="8"/>
        <v>-3511.2000000000007</v>
      </c>
      <c r="F174" s="12">
        <f>F175</f>
        <v>24703.7</v>
      </c>
      <c r="G174" s="65">
        <f t="shared" si="9"/>
        <v>0</v>
      </c>
      <c r="H174" s="12">
        <f t="shared" si="10"/>
        <v>100</v>
      </c>
      <c r="I174" s="12">
        <f>I175</f>
        <v>33857.9</v>
      </c>
      <c r="J174" s="12">
        <f>J175</f>
        <v>0</v>
      </c>
    </row>
    <row r="175" spans="1:12" ht="12.75">
      <c r="A175" s="9" t="s">
        <v>312</v>
      </c>
      <c r="B175" s="31" t="s">
        <v>313</v>
      </c>
      <c r="C175" s="10">
        <v>28214.9</v>
      </c>
      <c r="D175" s="10">
        <v>24703.7</v>
      </c>
      <c r="E175" s="63">
        <f t="shared" si="8"/>
        <v>-3511.2000000000007</v>
      </c>
      <c r="F175" s="10">
        <v>24703.7</v>
      </c>
      <c r="G175" s="63">
        <f t="shared" si="9"/>
        <v>0</v>
      </c>
      <c r="H175" s="10">
        <f t="shared" si="10"/>
        <v>100</v>
      </c>
      <c r="I175" s="10">
        <v>33857.9</v>
      </c>
      <c r="J175" s="10"/>
      <c r="L175" s="52"/>
    </row>
    <row r="176" spans="1:10" s="14" customFormat="1" ht="12.75">
      <c r="A176" s="24" t="s">
        <v>480</v>
      </c>
      <c r="B176" s="32" t="s">
        <v>481</v>
      </c>
      <c r="C176" s="12">
        <f>C177</f>
        <v>35779.6</v>
      </c>
      <c r="D176" s="12">
        <f>D177</f>
        <v>11979.6</v>
      </c>
      <c r="E176" s="65">
        <f t="shared" si="8"/>
        <v>-23800</v>
      </c>
      <c r="F176" s="12">
        <f>F177</f>
        <v>11979.6</v>
      </c>
      <c r="G176" s="65">
        <f t="shared" si="9"/>
        <v>0</v>
      </c>
      <c r="H176" s="12">
        <f t="shared" si="10"/>
        <v>100</v>
      </c>
      <c r="I176" s="12">
        <f>I177</f>
        <v>11979.6</v>
      </c>
      <c r="J176" s="12">
        <f>J177</f>
        <v>0</v>
      </c>
    </row>
    <row r="177" spans="1:10" ht="12.75">
      <c r="A177" s="21" t="s">
        <v>479</v>
      </c>
      <c r="B177" s="31" t="s">
        <v>478</v>
      </c>
      <c r="C177" s="10">
        <v>35779.6</v>
      </c>
      <c r="D177" s="10">
        <v>11979.6</v>
      </c>
      <c r="E177" s="63">
        <f t="shared" si="8"/>
        <v>-23800</v>
      </c>
      <c r="F177" s="10">
        <v>11979.6</v>
      </c>
      <c r="G177" s="63">
        <f t="shared" si="9"/>
        <v>0</v>
      </c>
      <c r="H177" s="10">
        <f t="shared" si="10"/>
        <v>100</v>
      </c>
      <c r="I177" s="10">
        <v>11979.6</v>
      </c>
      <c r="J177" s="10"/>
    </row>
    <row r="178" spans="1:10" s="50" customFormat="1" ht="26.25">
      <c r="A178" s="7" t="s">
        <v>314</v>
      </c>
      <c r="B178" s="30" t="s">
        <v>315</v>
      </c>
      <c r="C178" s="6">
        <f>C179+C200+C183+C185+C190+C181+C196+C187+C194+C198</f>
        <v>0</v>
      </c>
      <c r="D178" s="6">
        <f>D179+D200+D183+D185+D190+D181+D196+D187+D194+D198</f>
        <v>73984.4</v>
      </c>
      <c r="E178" s="62">
        <f t="shared" si="8"/>
        <v>73984.4</v>
      </c>
      <c r="F178" s="6">
        <f>F179+F200+F183+F185+F190+F181+F196+F187+F194+F198</f>
        <v>39155.5</v>
      </c>
      <c r="G178" s="62">
        <f t="shared" si="9"/>
        <v>-34828.899999999994</v>
      </c>
      <c r="H178" s="6">
        <f t="shared" si="10"/>
        <v>52.92399478809047</v>
      </c>
      <c r="I178" s="6">
        <f>I179+I200+I183+I185+I190+I181+I196+I187+I194+I198</f>
        <v>124020.70000000001</v>
      </c>
      <c r="J178" s="6">
        <f>J179+J200+J183+J185+J190+J181+J196+J187+J194+J198</f>
        <v>0</v>
      </c>
    </row>
    <row r="179" spans="1:10" s="14" customFormat="1" ht="26.25">
      <c r="A179" s="22" t="s">
        <v>447</v>
      </c>
      <c r="B179" s="32" t="s">
        <v>448</v>
      </c>
      <c r="C179" s="16">
        <f>C180</f>
        <v>0</v>
      </c>
      <c r="D179" s="16">
        <f>D180</f>
        <v>3989</v>
      </c>
      <c r="E179" s="66">
        <f t="shared" si="8"/>
        <v>3989</v>
      </c>
      <c r="F179" s="16">
        <f>F180</f>
        <v>3989</v>
      </c>
      <c r="G179" s="66">
        <f t="shared" si="9"/>
        <v>0</v>
      </c>
      <c r="H179" s="16">
        <f t="shared" si="10"/>
        <v>100</v>
      </c>
      <c r="I179" s="16">
        <f>I180</f>
        <v>3989</v>
      </c>
      <c r="J179" s="16">
        <f>J180</f>
        <v>0</v>
      </c>
    </row>
    <row r="180" spans="1:10" ht="27" customHeight="1">
      <c r="A180" s="25" t="s">
        <v>446</v>
      </c>
      <c r="B180" s="31" t="s">
        <v>449</v>
      </c>
      <c r="C180" s="13">
        <v>0</v>
      </c>
      <c r="D180" s="13">
        <v>3989</v>
      </c>
      <c r="E180" s="64">
        <f t="shared" si="8"/>
        <v>3989</v>
      </c>
      <c r="F180" s="13">
        <v>3989</v>
      </c>
      <c r="G180" s="64">
        <f t="shared" si="9"/>
        <v>0</v>
      </c>
      <c r="H180" s="13">
        <f t="shared" si="10"/>
        <v>100</v>
      </c>
      <c r="I180" s="13">
        <v>3989</v>
      </c>
      <c r="J180" s="13"/>
    </row>
    <row r="181" spans="1:10" s="14" customFormat="1" ht="17.25" customHeight="1">
      <c r="A181" s="22" t="s">
        <v>269</v>
      </c>
      <c r="B181" s="39" t="s">
        <v>267</v>
      </c>
      <c r="C181" s="16">
        <f>C182</f>
        <v>0</v>
      </c>
      <c r="D181" s="16">
        <f>D182</f>
        <v>15854.5</v>
      </c>
      <c r="E181" s="66">
        <f t="shared" si="8"/>
        <v>15854.5</v>
      </c>
      <c r="F181" s="16">
        <f>F182</f>
        <v>12396.9</v>
      </c>
      <c r="G181" s="66">
        <f t="shared" si="9"/>
        <v>-3457.6000000000004</v>
      </c>
      <c r="H181" s="16">
        <f t="shared" si="10"/>
        <v>78.19168059541455</v>
      </c>
      <c r="I181" s="16">
        <f>I182</f>
        <v>15854.5</v>
      </c>
      <c r="J181" s="16">
        <f>J182</f>
        <v>0</v>
      </c>
    </row>
    <row r="182" spans="1:10" ht="18" customHeight="1">
      <c r="A182" s="25" t="s">
        <v>270</v>
      </c>
      <c r="B182" s="40" t="s">
        <v>268</v>
      </c>
      <c r="C182" s="13">
        <v>0</v>
      </c>
      <c r="D182" s="13">
        <v>15854.5</v>
      </c>
      <c r="E182" s="64">
        <f t="shared" si="8"/>
        <v>15854.5</v>
      </c>
      <c r="F182" s="13">
        <v>12396.9</v>
      </c>
      <c r="G182" s="64">
        <f t="shared" si="9"/>
        <v>-3457.6000000000004</v>
      </c>
      <c r="H182" s="13">
        <f t="shared" si="10"/>
        <v>78.19168059541455</v>
      </c>
      <c r="I182" s="13">
        <v>15854.5</v>
      </c>
      <c r="J182" s="13"/>
    </row>
    <row r="183" spans="1:10" s="14" customFormat="1" ht="39">
      <c r="A183" s="22" t="s">
        <v>316</v>
      </c>
      <c r="B183" s="39" t="s">
        <v>317</v>
      </c>
      <c r="C183" s="16">
        <f>C184</f>
        <v>0</v>
      </c>
      <c r="D183" s="16">
        <f>D184</f>
        <v>23213.5</v>
      </c>
      <c r="E183" s="66">
        <f t="shared" si="8"/>
        <v>23213.5</v>
      </c>
      <c r="F183" s="16">
        <f>F184</f>
        <v>2961.4</v>
      </c>
      <c r="G183" s="66">
        <f t="shared" si="9"/>
        <v>-20252.1</v>
      </c>
      <c r="H183" s="16">
        <f t="shared" si="10"/>
        <v>12.757231783229587</v>
      </c>
      <c r="I183" s="16">
        <f>I184</f>
        <v>57435.4</v>
      </c>
      <c r="J183" s="16">
        <f>J184</f>
        <v>0</v>
      </c>
    </row>
    <row r="184" spans="1:10" ht="26.25">
      <c r="A184" s="25" t="s">
        <v>318</v>
      </c>
      <c r="B184" s="40" t="s">
        <v>319</v>
      </c>
      <c r="C184" s="13">
        <v>0</v>
      </c>
      <c r="D184" s="13">
        <v>23213.5</v>
      </c>
      <c r="E184" s="64">
        <f t="shared" si="8"/>
        <v>23213.5</v>
      </c>
      <c r="F184" s="13">
        <v>2961.4</v>
      </c>
      <c r="G184" s="64">
        <f t="shared" si="9"/>
        <v>-20252.1</v>
      </c>
      <c r="H184" s="13">
        <f t="shared" si="10"/>
        <v>12.757231783229587</v>
      </c>
      <c r="I184" s="13">
        <v>57435.4</v>
      </c>
      <c r="J184" s="13"/>
    </row>
    <row r="185" spans="1:10" ht="26.25" hidden="1">
      <c r="A185" s="25" t="s">
        <v>320</v>
      </c>
      <c r="B185" s="40" t="s">
        <v>18</v>
      </c>
      <c r="C185" s="13">
        <f>C186</f>
        <v>0</v>
      </c>
      <c r="D185" s="13">
        <f>D186</f>
        <v>0</v>
      </c>
      <c r="E185" s="64">
        <f t="shared" si="8"/>
        <v>0</v>
      </c>
      <c r="F185" s="13">
        <f>F186</f>
        <v>0</v>
      </c>
      <c r="G185" s="64">
        <f t="shared" si="9"/>
        <v>0</v>
      </c>
      <c r="H185" s="13" t="e">
        <f t="shared" si="10"/>
        <v>#DIV/0!</v>
      </c>
      <c r="I185" s="13">
        <f>I186</f>
        <v>0</v>
      </c>
      <c r="J185" s="13">
        <f>J186</f>
        <v>0</v>
      </c>
    </row>
    <row r="186" spans="1:10" ht="39" hidden="1">
      <c r="A186" s="25" t="s">
        <v>19</v>
      </c>
      <c r="B186" s="40" t="s">
        <v>20</v>
      </c>
      <c r="C186" s="13"/>
      <c r="D186" s="13"/>
      <c r="E186" s="64">
        <f t="shared" si="8"/>
        <v>0</v>
      </c>
      <c r="F186" s="13"/>
      <c r="G186" s="64">
        <f t="shared" si="9"/>
        <v>0</v>
      </c>
      <c r="H186" s="13" t="e">
        <f t="shared" si="10"/>
        <v>#DIV/0!</v>
      </c>
      <c r="I186" s="13"/>
      <c r="J186" s="13"/>
    </row>
    <row r="187" spans="1:10" ht="55.5" customHeight="1" hidden="1">
      <c r="A187" s="25" t="s">
        <v>483</v>
      </c>
      <c r="B187" s="40" t="s">
        <v>253</v>
      </c>
      <c r="C187" s="13">
        <f>C188</f>
        <v>0</v>
      </c>
      <c r="D187" s="13">
        <f>D188</f>
        <v>0</v>
      </c>
      <c r="E187" s="64">
        <f t="shared" si="8"/>
        <v>0</v>
      </c>
      <c r="F187" s="13">
        <f>F188</f>
        <v>0</v>
      </c>
      <c r="G187" s="64">
        <f t="shared" si="9"/>
        <v>0</v>
      </c>
      <c r="H187" s="13" t="e">
        <f t="shared" si="10"/>
        <v>#DIV/0!</v>
      </c>
      <c r="I187" s="13">
        <f>I188</f>
        <v>0</v>
      </c>
      <c r="J187" s="13">
        <f>J188</f>
        <v>0</v>
      </c>
    </row>
    <row r="188" spans="1:10" ht="53.25" customHeight="1" hidden="1">
      <c r="A188" s="25" t="s">
        <v>484</v>
      </c>
      <c r="B188" s="40" t="s">
        <v>254</v>
      </c>
      <c r="C188" s="13">
        <f>C189</f>
        <v>0</v>
      </c>
      <c r="D188" s="13">
        <f>D189</f>
        <v>0</v>
      </c>
      <c r="E188" s="64">
        <f t="shared" si="8"/>
        <v>0</v>
      </c>
      <c r="F188" s="13">
        <f>F189</f>
        <v>0</v>
      </c>
      <c r="G188" s="64">
        <f t="shared" si="9"/>
        <v>0</v>
      </c>
      <c r="H188" s="13" t="e">
        <f t="shared" si="10"/>
        <v>#DIV/0!</v>
      </c>
      <c r="I188" s="13">
        <f>I189</f>
        <v>0</v>
      </c>
      <c r="J188" s="13">
        <f>J189</f>
        <v>0</v>
      </c>
    </row>
    <row r="189" spans="1:10" ht="41.25" customHeight="1" hidden="1">
      <c r="A189" s="25" t="s">
        <v>485</v>
      </c>
      <c r="B189" s="40" t="s">
        <v>255</v>
      </c>
      <c r="C189" s="13"/>
      <c r="D189" s="13"/>
      <c r="E189" s="64">
        <f t="shared" si="8"/>
        <v>0</v>
      </c>
      <c r="F189" s="13"/>
      <c r="G189" s="64">
        <f t="shared" si="9"/>
        <v>0</v>
      </c>
      <c r="H189" s="13" t="e">
        <f t="shared" si="10"/>
        <v>#DIV/0!</v>
      </c>
      <c r="I189" s="13"/>
      <c r="J189" s="13"/>
    </row>
    <row r="190" spans="1:10" ht="39" hidden="1">
      <c r="A190" s="25" t="s">
        <v>21</v>
      </c>
      <c r="B190" s="40" t="s">
        <v>22</v>
      </c>
      <c r="C190" s="13">
        <f>C191+C193</f>
        <v>0</v>
      </c>
      <c r="D190" s="13">
        <f>D191+D193</f>
        <v>0</v>
      </c>
      <c r="E190" s="64">
        <f t="shared" si="8"/>
        <v>0</v>
      </c>
      <c r="F190" s="13">
        <f>F191+F193</f>
        <v>0</v>
      </c>
      <c r="G190" s="64">
        <f t="shared" si="9"/>
        <v>0</v>
      </c>
      <c r="H190" s="13" t="e">
        <f t="shared" si="10"/>
        <v>#DIV/0!</v>
      </c>
      <c r="I190" s="13">
        <f>I191+I193</f>
        <v>0</v>
      </c>
      <c r="J190" s="13">
        <f>J191+J193</f>
        <v>0</v>
      </c>
    </row>
    <row r="191" spans="1:10" ht="39" hidden="1">
      <c r="A191" s="25" t="s">
        <v>23</v>
      </c>
      <c r="B191" s="40" t="s">
        <v>24</v>
      </c>
      <c r="C191" s="13">
        <f>C192</f>
        <v>0</v>
      </c>
      <c r="D191" s="13">
        <f>D192</f>
        <v>0</v>
      </c>
      <c r="E191" s="64">
        <f t="shared" si="8"/>
        <v>0</v>
      </c>
      <c r="F191" s="13">
        <f>F192</f>
        <v>0</v>
      </c>
      <c r="G191" s="64">
        <f t="shared" si="9"/>
        <v>0</v>
      </c>
      <c r="H191" s="13" t="e">
        <f t="shared" si="10"/>
        <v>#DIV/0!</v>
      </c>
      <c r="I191" s="13">
        <f>I192</f>
        <v>0</v>
      </c>
      <c r="J191" s="13">
        <f>J192</f>
        <v>0</v>
      </c>
    </row>
    <row r="192" spans="1:10" ht="26.25" hidden="1">
      <c r="A192" s="25" t="s">
        <v>25</v>
      </c>
      <c r="B192" s="40" t="s">
        <v>69</v>
      </c>
      <c r="C192" s="13"/>
      <c r="D192" s="13"/>
      <c r="E192" s="64">
        <f t="shared" si="8"/>
        <v>0</v>
      </c>
      <c r="F192" s="13"/>
      <c r="G192" s="64">
        <f t="shared" si="9"/>
        <v>0</v>
      </c>
      <c r="H192" s="13" t="e">
        <f t="shared" si="10"/>
        <v>#DIV/0!</v>
      </c>
      <c r="I192" s="13"/>
      <c r="J192" s="13"/>
    </row>
    <row r="193" spans="1:10" ht="26.25" hidden="1">
      <c r="A193" s="25" t="s">
        <v>509</v>
      </c>
      <c r="B193" s="40" t="s">
        <v>165</v>
      </c>
      <c r="C193" s="13"/>
      <c r="D193" s="13"/>
      <c r="E193" s="64">
        <f t="shared" si="8"/>
        <v>0</v>
      </c>
      <c r="F193" s="13"/>
      <c r="G193" s="64">
        <f t="shared" si="9"/>
        <v>0</v>
      </c>
      <c r="H193" s="13" t="e">
        <f t="shared" si="10"/>
        <v>#DIV/0!</v>
      </c>
      <c r="I193" s="13"/>
      <c r="J193" s="13"/>
    </row>
    <row r="194" spans="1:10" ht="26.25" hidden="1">
      <c r="A194" s="25" t="s">
        <v>37</v>
      </c>
      <c r="B194" s="40" t="s">
        <v>40</v>
      </c>
      <c r="C194" s="13">
        <f aca="true" t="shared" si="11" ref="C194:J194">C195</f>
        <v>0</v>
      </c>
      <c r="D194" s="13">
        <f t="shared" si="11"/>
        <v>0</v>
      </c>
      <c r="E194" s="64">
        <f t="shared" si="8"/>
        <v>0</v>
      </c>
      <c r="F194" s="13">
        <f t="shared" si="11"/>
        <v>0</v>
      </c>
      <c r="G194" s="64">
        <f t="shared" si="9"/>
        <v>0</v>
      </c>
      <c r="H194" s="13" t="e">
        <f t="shared" si="10"/>
        <v>#DIV/0!</v>
      </c>
      <c r="I194" s="13">
        <f t="shared" si="11"/>
        <v>0</v>
      </c>
      <c r="J194" s="13">
        <f t="shared" si="11"/>
        <v>0</v>
      </c>
    </row>
    <row r="195" spans="1:10" ht="26.25" hidden="1">
      <c r="A195" s="25" t="s">
        <v>38</v>
      </c>
      <c r="B195" s="40" t="s">
        <v>39</v>
      </c>
      <c r="C195" s="13"/>
      <c r="D195" s="13"/>
      <c r="E195" s="64">
        <f t="shared" si="8"/>
        <v>0</v>
      </c>
      <c r="F195" s="13"/>
      <c r="G195" s="64">
        <f t="shared" si="9"/>
        <v>0</v>
      </c>
      <c r="H195" s="13" t="e">
        <f t="shared" si="10"/>
        <v>#DIV/0!</v>
      </c>
      <c r="I195" s="13"/>
      <c r="J195" s="13"/>
    </row>
    <row r="196" spans="1:10" ht="39" hidden="1">
      <c r="A196" s="25" t="s">
        <v>277</v>
      </c>
      <c r="B196" s="40" t="s">
        <v>276</v>
      </c>
      <c r="C196" s="13">
        <f>C197</f>
        <v>0</v>
      </c>
      <c r="D196" s="13">
        <f>D197</f>
        <v>0</v>
      </c>
      <c r="E196" s="64">
        <f t="shared" si="8"/>
        <v>0</v>
      </c>
      <c r="F196" s="13">
        <f>F197</f>
        <v>0</v>
      </c>
      <c r="G196" s="64">
        <f t="shared" si="9"/>
        <v>0</v>
      </c>
      <c r="H196" s="13" t="e">
        <f t="shared" si="10"/>
        <v>#DIV/0!</v>
      </c>
      <c r="I196" s="13">
        <f>I197</f>
        <v>0</v>
      </c>
      <c r="J196" s="13">
        <f>J197</f>
        <v>0</v>
      </c>
    </row>
    <row r="197" spans="1:10" ht="39" hidden="1">
      <c r="A197" s="25" t="s">
        <v>278</v>
      </c>
      <c r="B197" s="40" t="s">
        <v>406</v>
      </c>
      <c r="C197" s="13"/>
      <c r="D197" s="13"/>
      <c r="E197" s="64">
        <f t="shared" si="8"/>
        <v>0</v>
      </c>
      <c r="F197" s="13"/>
      <c r="G197" s="64">
        <f t="shared" si="9"/>
        <v>0</v>
      </c>
      <c r="H197" s="13" t="e">
        <f t="shared" si="10"/>
        <v>#DIV/0!</v>
      </c>
      <c r="I197" s="13"/>
      <c r="J197" s="13"/>
    </row>
    <row r="198" spans="1:10" s="17" customFormat="1" ht="12.75" hidden="1">
      <c r="A198" s="25" t="s">
        <v>327</v>
      </c>
      <c r="B198" s="40" t="s">
        <v>328</v>
      </c>
      <c r="C198" s="13">
        <f>C199</f>
        <v>0</v>
      </c>
      <c r="D198" s="13">
        <f>D199</f>
        <v>0</v>
      </c>
      <c r="E198" s="64">
        <f t="shared" si="8"/>
        <v>0</v>
      </c>
      <c r="F198" s="13">
        <f>F199</f>
        <v>0</v>
      </c>
      <c r="G198" s="64">
        <f t="shared" si="9"/>
        <v>0</v>
      </c>
      <c r="H198" s="13" t="e">
        <f t="shared" si="10"/>
        <v>#DIV/0!</v>
      </c>
      <c r="I198" s="13">
        <f>I199</f>
        <v>0</v>
      </c>
      <c r="J198" s="13">
        <f>J199</f>
        <v>0</v>
      </c>
    </row>
    <row r="199" spans="1:10" ht="26.25" hidden="1">
      <c r="A199" s="25" t="s">
        <v>326</v>
      </c>
      <c r="B199" s="40" t="s">
        <v>325</v>
      </c>
      <c r="C199" s="13"/>
      <c r="D199" s="13"/>
      <c r="E199" s="64">
        <f t="shared" si="8"/>
        <v>0</v>
      </c>
      <c r="F199" s="13"/>
      <c r="G199" s="64">
        <f t="shared" si="9"/>
        <v>0</v>
      </c>
      <c r="H199" s="13" t="e">
        <f t="shared" si="10"/>
        <v>#DIV/0!</v>
      </c>
      <c r="I199" s="13"/>
      <c r="J199" s="13"/>
    </row>
    <row r="200" spans="1:10" s="14" customFormat="1" ht="12.75">
      <c r="A200" s="24" t="s">
        <v>26</v>
      </c>
      <c r="B200" s="32" t="s">
        <v>27</v>
      </c>
      <c r="C200" s="16">
        <f>C201</f>
        <v>0</v>
      </c>
      <c r="D200" s="16">
        <f>D201</f>
        <v>30927.4</v>
      </c>
      <c r="E200" s="66">
        <f t="shared" si="8"/>
        <v>30927.4</v>
      </c>
      <c r="F200" s="16">
        <f>F201</f>
        <v>19808.2</v>
      </c>
      <c r="G200" s="66">
        <f t="shared" si="9"/>
        <v>-11119.2</v>
      </c>
      <c r="H200" s="16">
        <f t="shared" si="10"/>
        <v>64.04741426696069</v>
      </c>
      <c r="I200" s="16">
        <f>I201</f>
        <v>46741.8</v>
      </c>
      <c r="J200" s="16">
        <f>J201</f>
        <v>0</v>
      </c>
    </row>
    <row r="201" spans="1:10" ht="15" customHeight="1">
      <c r="A201" s="21" t="s">
        <v>28</v>
      </c>
      <c r="B201" s="31" t="s">
        <v>70</v>
      </c>
      <c r="C201" s="13">
        <v>0</v>
      </c>
      <c r="D201" s="13">
        <v>30927.4</v>
      </c>
      <c r="E201" s="64">
        <f t="shared" si="8"/>
        <v>30927.4</v>
      </c>
      <c r="F201" s="13">
        <v>19808.2</v>
      </c>
      <c r="G201" s="64">
        <f t="shared" si="9"/>
        <v>-11119.2</v>
      </c>
      <c r="H201" s="13">
        <f t="shared" si="10"/>
        <v>64.04741426696069</v>
      </c>
      <c r="I201" s="13">
        <v>46741.8</v>
      </c>
      <c r="J201" s="13"/>
    </row>
    <row r="202" spans="1:10" s="50" customFormat="1" ht="17.25" customHeight="1">
      <c r="A202" s="7" t="s">
        <v>29</v>
      </c>
      <c r="B202" s="36" t="s">
        <v>30</v>
      </c>
      <c r="C202" s="6">
        <f>C205+C207+C209+C211+C213+C217+C219+C221+C223+C225+C237+C227+C229+C231+C215+C233+C235</f>
        <v>1221675.4</v>
      </c>
      <c r="D202" s="6">
        <f>D205+D207+D209+D211+D213+D217+D219+D221+D223+D225+D237+D227+D229+D231+D215+D233+D235</f>
        <v>1124797.0999999999</v>
      </c>
      <c r="E202" s="62">
        <f t="shared" si="8"/>
        <v>-96878.30000000005</v>
      </c>
      <c r="F202" s="6">
        <f>F205+F207+F209+F211+F213+F217+F219+F221+F223+F225+F237+F227+F229+F231+F215+F233+F235</f>
        <v>1124595.0999999999</v>
      </c>
      <c r="G202" s="62">
        <f t="shared" si="9"/>
        <v>-202</v>
      </c>
      <c r="H202" s="6">
        <f t="shared" si="10"/>
        <v>99.98204120547608</v>
      </c>
      <c r="I202" s="6">
        <f>I205+I207+I209+I211+I213+I217+I219+I221+I223+I225+I237+I227+I229+I231+I215+I233+I235</f>
        <v>1497755.2</v>
      </c>
      <c r="J202" s="6">
        <f>J205+J207+J209+J211+J213+J217+J219+J221+J223+J225+J237+J227+J229+J231+J215+J233+J235</f>
        <v>0</v>
      </c>
    </row>
    <row r="203" spans="1:10" ht="27" customHeight="1" hidden="1">
      <c r="A203" s="25" t="s">
        <v>321</v>
      </c>
      <c r="B203" s="35" t="s">
        <v>322</v>
      </c>
      <c r="C203" s="12"/>
      <c r="D203" s="12"/>
      <c r="E203" s="65">
        <f t="shared" si="8"/>
        <v>0</v>
      </c>
      <c r="F203" s="12"/>
      <c r="G203" s="65">
        <f t="shared" si="9"/>
        <v>0</v>
      </c>
      <c r="H203" s="12" t="e">
        <f t="shared" si="10"/>
        <v>#DIV/0!</v>
      </c>
      <c r="I203" s="12"/>
      <c r="J203" s="12"/>
    </row>
    <row r="204" spans="1:10" ht="18" customHeight="1" hidden="1">
      <c r="A204" s="25" t="s">
        <v>323</v>
      </c>
      <c r="B204" s="35" t="s">
        <v>8</v>
      </c>
      <c r="C204" s="12"/>
      <c r="D204" s="12"/>
      <c r="E204" s="65">
        <f t="shared" si="8"/>
        <v>0</v>
      </c>
      <c r="F204" s="12"/>
      <c r="G204" s="65">
        <f t="shared" si="9"/>
        <v>0</v>
      </c>
      <c r="H204" s="12" t="e">
        <f t="shared" si="10"/>
        <v>#DIV/0!</v>
      </c>
      <c r="I204" s="12"/>
      <c r="J204" s="12"/>
    </row>
    <row r="205" spans="1:10" s="14" customFormat="1" ht="18" customHeight="1">
      <c r="A205" s="22" t="s">
        <v>9</v>
      </c>
      <c r="B205" s="33" t="s">
        <v>10</v>
      </c>
      <c r="C205" s="16">
        <f>C206</f>
        <v>3930.1</v>
      </c>
      <c r="D205" s="16">
        <f>D206</f>
        <v>3885.7</v>
      </c>
      <c r="E205" s="66">
        <f aca="true" t="shared" si="12" ref="E205:E265">D205-C205</f>
        <v>-44.40000000000009</v>
      </c>
      <c r="F205" s="16">
        <f>F206</f>
        <v>3885.7</v>
      </c>
      <c r="G205" s="66">
        <f aca="true" t="shared" si="13" ref="G205:G265">F205-D205</f>
        <v>0</v>
      </c>
      <c r="H205" s="16">
        <f t="shared" si="10"/>
        <v>100</v>
      </c>
      <c r="I205" s="16">
        <f>I206</f>
        <v>4799.5</v>
      </c>
      <c r="J205" s="16">
        <f>J206</f>
        <v>0</v>
      </c>
    </row>
    <row r="206" spans="1:10" ht="26.25">
      <c r="A206" s="25" t="s">
        <v>11</v>
      </c>
      <c r="B206" s="35" t="s">
        <v>71</v>
      </c>
      <c r="C206" s="13">
        <v>3930.1</v>
      </c>
      <c r="D206" s="13">
        <v>3885.7</v>
      </c>
      <c r="E206" s="64">
        <f t="shared" si="12"/>
        <v>-44.40000000000009</v>
      </c>
      <c r="F206" s="13">
        <v>3885.7</v>
      </c>
      <c r="G206" s="64">
        <f t="shared" si="13"/>
        <v>0</v>
      </c>
      <c r="H206" s="13">
        <f t="shared" si="10"/>
        <v>100</v>
      </c>
      <c r="I206" s="13">
        <v>4799.5</v>
      </c>
      <c r="J206" s="13"/>
    </row>
    <row r="207" spans="1:10" ht="26.25" hidden="1">
      <c r="A207" s="21" t="s">
        <v>12</v>
      </c>
      <c r="B207" s="35" t="s">
        <v>13</v>
      </c>
      <c r="C207" s="13">
        <f>C208</f>
        <v>0</v>
      </c>
      <c r="D207" s="13">
        <f>D208</f>
        <v>0</v>
      </c>
      <c r="E207" s="64">
        <f t="shared" si="12"/>
        <v>0</v>
      </c>
      <c r="F207" s="13">
        <f>F208</f>
        <v>0</v>
      </c>
      <c r="G207" s="64">
        <f t="shared" si="13"/>
        <v>0</v>
      </c>
      <c r="H207" s="13" t="e">
        <f t="shared" si="10"/>
        <v>#DIV/0!</v>
      </c>
      <c r="I207" s="13">
        <f>I208</f>
        <v>0</v>
      </c>
      <c r="J207" s="13">
        <f>J208</f>
        <v>0</v>
      </c>
    </row>
    <row r="208" spans="1:10" ht="26.25" hidden="1">
      <c r="A208" s="21" t="s">
        <v>14</v>
      </c>
      <c r="B208" s="35" t="s">
        <v>15</v>
      </c>
      <c r="C208" s="13">
        <v>0</v>
      </c>
      <c r="D208" s="13">
        <v>0</v>
      </c>
      <c r="E208" s="64">
        <f t="shared" si="12"/>
        <v>0</v>
      </c>
      <c r="F208" s="13">
        <v>0</v>
      </c>
      <c r="G208" s="64">
        <f t="shared" si="13"/>
        <v>0</v>
      </c>
      <c r="H208" s="13" t="e">
        <f t="shared" si="10"/>
        <v>#DIV/0!</v>
      </c>
      <c r="I208" s="13">
        <v>0</v>
      </c>
      <c r="J208" s="13">
        <v>0</v>
      </c>
    </row>
    <row r="209" spans="1:10" ht="26.25" hidden="1">
      <c r="A209" s="21" t="s">
        <v>16</v>
      </c>
      <c r="B209" s="35" t="s">
        <v>17</v>
      </c>
      <c r="C209" s="13">
        <f>C210</f>
        <v>0</v>
      </c>
      <c r="D209" s="13">
        <f>D210</f>
        <v>0</v>
      </c>
      <c r="E209" s="64">
        <f t="shared" si="12"/>
        <v>0</v>
      </c>
      <c r="F209" s="13">
        <f>F210</f>
        <v>0</v>
      </c>
      <c r="G209" s="64">
        <f t="shared" si="13"/>
        <v>0</v>
      </c>
      <c r="H209" s="13" t="e">
        <f t="shared" si="10"/>
        <v>#DIV/0!</v>
      </c>
      <c r="I209" s="13">
        <f>I210</f>
        <v>0</v>
      </c>
      <c r="J209" s="13">
        <f>J210</f>
        <v>0</v>
      </c>
    </row>
    <row r="210" spans="1:10" ht="26.25" customHeight="1" hidden="1">
      <c r="A210" s="21" t="s">
        <v>324</v>
      </c>
      <c r="B210" s="35" t="s">
        <v>329</v>
      </c>
      <c r="C210" s="13"/>
      <c r="D210" s="13"/>
      <c r="E210" s="64">
        <f t="shared" si="12"/>
        <v>0</v>
      </c>
      <c r="F210" s="13"/>
      <c r="G210" s="64">
        <f t="shared" si="13"/>
        <v>0</v>
      </c>
      <c r="H210" s="13" t="e">
        <f aca="true" t="shared" si="14" ref="H210:H265">F210/D210*100</f>
        <v>#DIV/0!</v>
      </c>
      <c r="I210" s="13"/>
      <c r="J210" s="13"/>
    </row>
    <row r="211" spans="1:10" s="14" customFormat="1" ht="26.25">
      <c r="A211" s="24" t="s">
        <v>330</v>
      </c>
      <c r="B211" s="32" t="s">
        <v>331</v>
      </c>
      <c r="C211" s="16">
        <f>C212</f>
        <v>14075.5</v>
      </c>
      <c r="D211" s="16">
        <f>D212</f>
        <v>14630.4</v>
      </c>
      <c r="E211" s="66">
        <f t="shared" si="12"/>
        <v>554.8999999999996</v>
      </c>
      <c r="F211" s="16">
        <f>F212</f>
        <v>14630.4</v>
      </c>
      <c r="G211" s="66">
        <f t="shared" si="13"/>
        <v>0</v>
      </c>
      <c r="H211" s="16">
        <f t="shared" si="14"/>
        <v>100</v>
      </c>
      <c r="I211" s="16">
        <f>I212</f>
        <v>20075.5</v>
      </c>
      <c r="J211" s="16">
        <f>J212</f>
        <v>0</v>
      </c>
    </row>
    <row r="212" spans="1:10" ht="27" customHeight="1">
      <c r="A212" s="21" t="s">
        <v>332</v>
      </c>
      <c r="B212" s="31" t="s">
        <v>333</v>
      </c>
      <c r="C212" s="13">
        <v>14075.5</v>
      </c>
      <c r="D212" s="13">
        <v>14630.4</v>
      </c>
      <c r="E212" s="64">
        <f t="shared" si="12"/>
        <v>554.8999999999996</v>
      </c>
      <c r="F212" s="13">
        <v>14630.4</v>
      </c>
      <c r="G212" s="64">
        <f t="shared" si="13"/>
        <v>0</v>
      </c>
      <c r="H212" s="13">
        <f t="shared" si="14"/>
        <v>100</v>
      </c>
      <c r="I212" s="13">
        <v>20075.5</v>
      </c>
      <c r="J212" s="13"/>
    </row>
    <row r="213" spans="1:10" s="14" customFormat="1" ht="26.25">
      <c r="A213" s="24" t="s">
        <v>334</v>
      </c>
      <c r="B213" s="32" t="s">
        <v>335</v>
      </c>
      <c r="C213" s="16">
        <f>C214</f>
        <v>1159052.7</v>
      </c>
      <c r="D213" s="16">
        <f>D214</f>
        <v>1073766.8</v>
      </c>
      <c r="E213" s="66">
        <f t="shared" si="12"/>
        <v>-85285.8999999999</v>
      </c>
      <c r="F213" s="16">
        <f>F214</f>
        <v>1073645.4</v>
      </c>
      <c r="G213" s="66">
        <f t="shared" si="13"/>
        <v>-121.4000000001397</v>
      </c>
      <c r="H213" s="16">
        <f t="shared" si="14"/>
        <v>99.9886940069296</v>
      </c>
      <c r="I213" s="16">
        <f>I214</f>
        <v>1424017.3</v>
      </c>
      <c r="J213" s="16">
        <f>J214</f>
        <v>0</v>
      </c>
    </row>
    <row r="214" spans="1:10" ht="26.25">
      <c r="A214" s="21" t="s">
        <v>336</v>
      </c>
      <c r="B214" s="38" t="s">
        <v>72</v>
      </c>
      <c r="C214" s="13">
        <f>1138742.2+20310.5</f>
        <v>1159052.7</v>
      </c>
      <c r="D214" s="13">
        <v>1073766.8</v>
      </c>
      <c r="E214" s="64">
        <f t="shared" si="12"/>
        <v>-85285.8999999999</v>
      </c>
      <c r="F214" s="13">
        <v>1073645.4</v>
      </c>
      <c r="G214" s="64">
        <f t="shared" si="13"/>
        <v>-121.4000000001397</v>
      </c>
      <c r="H214" s="13">
        <f t="shared" si="14"/>
        <v>99.9886940069296</v>
      </c>
      <c r="I214" s="13">
        <v>1424017.3</v>
      </c>
      <c r="J214" s="13"/>
    </row>
    <row r="215" spans="1:10" ht="40.5" customHeight="1" hidden="1">
      <c r="A215" s="21" t="s">
        <v>337</v>
      </c>
      <c r="B215" s="38" t="s">
        <v>338</v>
      </c>
      <c r="C215" s="13">
        <f>C216</f>
        <v>0</v>
      </c>
      <c r="D215" s="13">
        <f>D216</f>
        <v>0</v>
      </c>
      <c r="E215" s="64">
        <f t="shared" si="12"/>
        <v>0</v>
      </c>
      <c r="F215" s="13">
        <f>F216</f>
        <v>0</v>
      </c>
      <c r="G215" s="64">
        <f t="shared" si="13"/>
        <v>0</v>
      </c>
      <c r="H215" s="13" t="e">
        <f t="shared" si="14"/>
        <v>#DIV/0!</v>
      </c>
      <c r="I215" s="13">
        <f>I216</f>
        <v>0</v>
      </c>
      <c r="J215" s="13">
        <f>J216</f>
        <v>0</v>
      </c>
    </row>
    <row r="216" spans="1:10" ht="39" hidden="1">
      <c r="A216" s="21" t="s">
        <v>339</v>
      </c>
      <c r="B216" s="38" t="s">
        <v>340</v>
      </c>
      <c r="C216" s="13">
        <v>0</v>
      </c>
      <c r="D216" s="13">
        <v>0</v>
      </c>
      <c r="E216" s="64">
        <f t="shared" si="12"/>
        <v>0</v>
      </c>
      <c r="F216" s="13">
        <v>0</v>
      </c>
      <c r="G216" s="64">
        <f t="shared" si="13"/>
        <v>0</v>
      </c>
      <c r="H216" s="13" t="e">
        <f t="shared" si="14"/>
        <v>#DIV/0!</v>
      </c>
      <c r="I216" s="13">
        <v>0</v>
      </c>
      <c r="J216" s="13">
        <v>0</v>
      </c>
    </row>
    <row r="217" spans="1:10" s="14" customFormat="1" ht="40.5" customHeight="1">
      <c r="A217" s="24" t="s">
        <v>341</v>
      </c>
      <c r="B217" s="32" t="s">
        <v>419</v>
      </c>
      <c r="C217" s="16">
        <f>C218</f>
        <v>37244.4</v>
      </c>
      <c r="D217" s="16">
        <f>D218</f>
        <v>28669.9</v>
      </c>
      <c r="E217" s="66">
        <f t="shared" si="12"/>
        <v>-8574.5</v>
      </c>
      <c r="F217" s="16">
        <f>F218</f>
        <v>28669.9</v>
      </c>
      <c r="G217" s="66">
        <f t="shared" si="13"/>
        <v>0</v>
      </c>
      <c r="H217" s="16">
        <f t="shared" si="14"/>
        <v>100</v>
      </c>
      <c r="I217" s="16">
        <f>I218</f>
        <v>43777.9</v>
      </c>
      <c r="J217" s="16">
        <f>J218</f>
        <v>0</v>
      </c>
    </row>
    <row r="218" spans="1:10" ht="39" customHeight="1">
      <c r="A218" s="21" t="s">
        <v>342</v>
      </c>
      <c r="B218" s="31" t="s">
        <v>418</v>
      </c>
      <c r="C218" s="13">
        <v>37244.4</v>
      </c>
      <c r="D218" s="13">
        <v>28669.9</v>
      </c>
      <c r="E218" s="64">
        <f t="shared" si="12"/>
        <v>-8574.5</v>
      </c>
      <c r="F218" s="13">
        <v>28669.9</v>
      </c>
      <c r="G218" s="64">
        <f t="shared" si="13"/>
        <v>0</v>
      </c>
      <c r="H218" s="13">
        <f t="shared" si="14"/>
        <v>100</v>
      </c>
      <c r="I218" s="13">
        <v>43777.9</v>
      </c>
      <c r="J218" s="13"/>
    </row>
    <row r="219" spans="1:10" ht="92.25" hidden="1">
      <c r="A219" s="21" t="s">
        <v>343</v>
      </c>
      <c r="B219" s="31" t="s">
        <v>434</v>
      </c>
      <c r="C219" s="13">
        <f>C220</f>
        <v>0</v>
      </c>
      <c r="D219" s="13">
        <f>D220</f>
        <v>0</v>
      </c>
      <c r="E219" s="64">
        <f t="shared" si="12"/>
        <v>0</v>
      </c>
      <c r="F219" s="13">
        <f>F220</f>
        <v>0</v>
      </c>
      <c r="G219" s="64">
        <f t="shared" si="13"/>
        <v>0</v>
      </c>
      <c r="H219" s="13" t="e">
        <f t="shared" si="14"/>
        <v>#DIV/0!</v>
      </c>
      <c r="I219" s="13">
        <f>I220</f>
        <v>0</v>
      </c>
      <c r="J219" s="13">
        <f>J220</f>
        <v>0</v>
      </c>
    </row>
    <row r="220" spans="1:10" ht="92.25" hidden="1">
      <c r="A220" s="21" t="s">
        <v>344</v>
      </c>
      <c r="B220" s="31" t="s">
        <v>435</v>
      </c>
      <c r="C220" s="13">
        <v>0</v>
      </c>
      <c r="D220" s="13">
        <v>0</v>
      </c>
      <c r="E220" s="64">
        <f t="shared" si="12"/>
        <v>0</v>
      </c>
      <c r="F220" s="13">
        <v>0</v>
      </c>
      <c r="G220" s="64">
        <f t="shared" si="13"/>
        <v>0</v>
      </c>
      <c r="H220" s="13" t="e">
        <f t="shared" si="14"/>
        <v>#DIV/0!</v>
      </c>
      <c r="I220" s="13">
        <v>0</v>
      </c>
      <c r="J220" s="13">
        <v>0</v>
      </c>
    </row>
    <row r="221" spans="1:10" s="14" customFormat="1" ht="12.75" hidden="1">
      <c r="A221" s="24" t="s">
        <v>345</v>
      </c>
      <c r="B221" s="32" t="s">
        <v>346</v>
      </c>
      <c r="C221" s="16">
        <f>C222</f>
        <v>0</v>
      </c>
      <c r="D221" s="16">
        <f>D222</f>
        <v>0</v>
      </c>
      <c r="E221" s="66">
        <f t="shared" si="12"/>
        <v>0</v>
      </c>
      <c r="F221" s="16">
        <f>F222</f>
        <v>0</v>
      </c>
      <c r="G221" s="66">
        <f t="shared" si="13"/>
        <v>0</v>
      </c>
      <c r="H221" s="16" t="e">
        <f t="shared" si="14"/>
        <v>#DIV/0!</v>
      </c>
      <c r="I221" s="16">
        <f>I222</f>
        <v>0</v>
      </c>
      <c r="J221" s="16">
        <f>J222</f>
        <v>0</v>
      </c>
    </row>
    <row r="222" spans="1:10" ht="12.75" hidden="1">
      <c r="A222" s="21" t="s">
        <v>347</v>
      </c>
      <c r="B222" s="31" t="s">
        <v>73</v>
      </c>
      <c r="C222" s="13">
        <v>0</v>
      </c>
      <c r="D222" s="13">
        <v>0</v>
      </c>
      <c r="E222" s="64">
        <f t="shared" si="12"/>
        <v>0</v>
      </c>
      <c r="F222" s="13">
        <v>0</v>
      </c>
      <c r="G222" s="64">
        <f t="shared" si="13"/>
        <v>0</v>
      </c>
      <c r="H222" s="13" t="e">
        <f t="shared" si="14"/>
        <v>#DIV/0!</v>
      </c>
      <c r="I222" s="13">
        <v>0</v>
      </c>
      <c r="J222" s="13">
        <v>0</v>
      </c>
    </row>
    <row r="223" spans="1:10" ht="52.5" hidden="1">
      <c r="A223" s="21" t="s">
        <v>348</v>
      </c>
      <c r="B223" s="31" t="s">
        <v>436</v>
      </c>
      <c r="C223" s="13">
        <f>C224</f>
        <v>0</v>
      </c>
      <c r="D223" s="13">
        <f>D224</f>
        <v>0</v>
      </c>
      <c r="E223" s="64">
        <f t="shared" si="12"/>
        <v>0</v>
      </c>
      <c r="F223" s="13">
        <f>F224</f>
        <v>0</v>
      </c>
      <c r="G223" s="64">
        <f t="shared" si="13"/>
        <v>0</v>
      </c>
      <c r="H223" s="13" t="e">
        <f t="shared" si="14"/>
        <v>#DIV/0!</v>
      </c>
      <c r="I223" s="13">
        <f>I224</f>
        <v>0</v>
      </c>
      <c r="J223" s="13">
        <f>J224</f>
        <v>0</v>
      </c>
    </row>
    <row r="224" spans="1:10" ht="52.5" hidden="1">
      <c r="A224" s="21" t="s">
        <v>349</v>
      </c>
      <c r="B224" s="31" t="s">
        <v>437</v>
      </c>
      <c r="C224" s="13"/>
      <c r="D224" s="13"/>
      <c r="E224" s="64">
        <f t="shared" si="12"/>
        <v>0</v>
      </c>
      <c r="F224" s="13"/>
      <c r="G224" s="64">
        <f t="shared" si="13"/>
        <v>0</v>
      </c>
      <c r="H224" s="13" t="e">
        <f t="shared" si="14"/>
        <v>#DIV/0!</v>
      </c>
      <c r="I224" s="13"/>
      <c r="J224" s="13"/>
    </row>
    <row r="225" spans="1:10" ht="39" hidden="1">
      <c r="A225" s="21" t="s">
        <v>350</v>
      </c>
      <c r="B225" s="31" t="s">
        <v>351</v>
      </c>
      <c r="C225" s="13">
        <f>C226</f>
        <v>0</v>
      </c>
      <c r="D225" s="13">
        <f>D226</f>
        <v>0</v>
      </c>
      <c r="E225" s="64">
        <f t="shared" si="12"/>
        <v>0</v>
      </c>
      <c r="F225" s="13">
        <f>F226</f>
        <v>0</v>
      </c>
      <c r="G225" s="64">
        <f t="shared" si="13"/>
        <v>0</v>
      </c>
      <c r="H225" s="13" t="e">
        <f t="shared" si="14"/>
        <v>#DIV/0!</v>
      </c>
      <c r="I225" s="13">
        <f>I226</f>
        <v>0</v>
      </c>
      <c r="J225" s="13">
        <f>J226</f>
        <v>0</v>
      </c>
    </row>
    <row r="226" spans="1:10" ht="39" customHeight="1" hidden="1">
      <c r="A226" s="21" t="s">
        <v>352</v>
      </c>
      <c r="B226" s="31" t="s">
        <v>353</v>
      </c>
      <c r="C226" s="13"/>
      <c r="D226" s="13"/>
      <c r="E226" s="64">
        <f t="shared" si="12"/>
        <v>0</v>
      </c>
      <c r="F226" s="13"/>
      <c r="G226" s="64">
        <f t="shared" si="13"/>
        <v>0</v>
      </c>
      <c r="H226" s="13" t="e">
        <f t="shared" si="14"/>
        <v>#DIV/0!</v>
      </c>
      <c r="I226" s="13"/>
      <c r="J226" s="13"/>
    </row>
    <row r="227" spans="1:10" s="14" customFormat="1" ht="52.5">
      <c r="A227" s="24" t="s">
        <v>354</v>
      </c>
      <c r="B227" s="32" t="s">
        <v>438</v>
      </c>
      <c r="C227" s="16">
        <f>C228</f>
        <v>1211.7</v>
      </c>
      <c r="D227" s="16">
        <f>D228</f>
        <v>1219</v>
      </c>
      <c r="E227" s="66">
        <f t="shared" si="12"/>
        <v>7.2999999999999545</v>
      </c>
      <c r="F227" s="16">
        <f>F228</f>
        <v>1219</v>
      </c>
      <c r="G227" s="66">
        <f t="shared" si="13"/>
        <v>0</v>
      </c>
      <c r="H227" s="16">
        <f t="shared" si="14"/>
        <v>100</v>
      </c>
      <c r="I227" s="16">
        <f>I228</f>
        <v>1219</v>
      </c>
      <c r="J227" s="16">
        <f>J228</f>
        <v>0</v>
      </c>
    </row>
    <row r="228" spans="1:10" ht="53.25" customHeight="1">
      <c r="A228" s="21" t="s">
        <v>355</v>
      </c>
      <c r="B228" s="31" t="s">
        <v>74</v>
      </c>
      <c r="C228" s="13">
        <v>1211.7</v>
      </c>
      <c r="D228" s="13">
        <v>1219</v>
      </c>
      <c r="E228" s="64">
        <f t="shared" si="12"/>
        <v>7.2999999999999545</v>
      </c>
      <c r="F228" s="13">
        <v>1219</v>
      </c>
      <c r="G228" s="64">
        <f t="shared" si="13"/>
        <v>0</v>
      </c>
      <c r="H228" s="13">
        <f t="shared" si="14"/>
        <v>100</v>
      </c>
      <c r="I228" s="13">
        <v>1219</v>
      </c>
      <c r="J228" s="13"/>
    </row>
    <row r="229" spans="1:10" s="14" customFormat="1" ht="41.25" customHeight="1">
      <c r="A229" s="24" t="s">
        <v>356</v>
      </c>
      <c r="B229" s="32" t="s">
        <v>369</v>
      </c>
      <c r="C229" s="16">
        <f>C230</f>
        <v>4847</v>
      </c>
      <c r="D229" s="16">
        <f>D230</f>
        <v>1223.9</v>
      </c>
      <c r="E229" s="66">
        <f t="shared" si="12"/>
        <v>-3623.1</v>
      </c>
      <c r="F229" s="16">
        <f>F230</f>
        <v>1223.9</v>
      </c>
      <c r="G229" s="66">
        <f t="shared" si="13"/>
        <v>0</v>
      </c>
      <c r="H229" s="16">
        <f t="shared" si="14"/>
        <v>100</v>
      </c>
      <c r="I229" s="16">
        <f>I230</f>
        <v>1223.9</v>
      </c>
      <c r="J229" s="16">
        <f>J230</f>
        <v>0</v>
      </c>
    </row>
    <row r="230" spans="1:10" ht="40.5" customHeight="1">
      <c r="A230" s="21" t="s">
        <v>370</v>
      </c>
      <c r="B230" s="31" t="s">
        <v>439</v>
      </c>
      <c r="C230" s="13">
        <v>4847</v>
      </c>
      <c r="D230" s="13">
        <v>1223.9</v>
      </c>
      <c r="E230" s="64">
        <f t="shared" si="12"/>
        <v>-3623.1</v>
      </c>
      <c r="F230" s="13">
        <v>1223.9</v>
      </c>
      <c r="G230" s="64">
        <f t="shared" si="13"/>
        <v>0</v>
      </c>
      <c r="H230" s="13">
        <f t="shared" si="14"/>
        <v>100</v>
      </c>
      <c r="I230" s="13">
        <v>1223.9</v>
      </c>
      <c r="J230" s="13">
        <v>0</v>
      </c>
    </row>
    <row r="231" spans="1:10" ht="26.25" hidden="1">
      <c r="A231" s="21" t="s">
        <v>371</v>
      </c>
      <c r="B231" s="31" t="s">
        <v>372</v>
      </c>
      <c r="C231" s="13">
        <f>C232</f>
        <v>0</v>
      </c>
      <c r="D231" s="13">
        <f>D232</f>
        <v>0</v>
      </c>
      <c r="E231" s="64">
        <f t="shared" si="12"/>
        <v>0</v>
      </c>
      <c r="F231" s="13">
        <f>F232</f>
        <v>0</v>
      </c>
      <c r="G231" s="64">
        <f t="shared" si="13"/>
        <v>0</v>
      </c>
      <c r="H231" s="13" t="e">
        <f t="shared" si="14"/>
        <v>#DIV/0!</v>
      </c>
      <c r="I231" s="13">
        <f>I232</f>
        <v>0</v>
      </c>
      <c r="J231" s="13">
        <f>J232</f>
        <v>0</v>
      </c>
    </row>
    <row r="232" spans="1:10" ht="26.25" hidden="1">
      <c r="A232" s="21" t="s">
        <v>373</v>
      </c>
      <c r="B232" s="31" t="s">
        <v>374</v>
      </c>
      <c r="C232" s="13">
        <v>0</v>
      </c>
      <c r="D232" s="13">
        <v>0</v>
      </c>
      <c r="E232" s="64">
        <f t="shared" si="12"/>
        <v>0</v>
      </c>
      <c r="F232" s="13">
        <v>0</v>
      </c>
      <c r="G232" s="64">
        <f t="shared" si="13"/>
        <v>0</v>
      </c>
      <c r="H232" s="13" t="e">
        <f t="shared" si="14"/>
        <v>#DIV/0!</v>
      </c>
      <c r="I232" s="13">
        <v>0</v>
      </c>
      <c r="J232" s="13">
        <v>0</v>
      </c>
    </row>
    <row r="233" spans="1:10" ht="12.75" hidden="1">
      <c r="A233" s="21" t="s">
        <v>486</v>
      </c>
      <c r="B233" s="31" t="s">
        <v>258</v>
      </c>
      <c r="C233" s="13">
        <f>C234</f>
        <v>0</v>
      </c>
      <c r="D233" s="13">
        <f>D234</f>
        <v>0</v>
      </c>
      <c r="E233" s="64">
        <f t="shared" si="12"/>
        <v>0</v>
      </c>
      <c r="F233" s="13">
        <f>F234</f>
        <v>0</v>
      </c>
      <c r="G233" s="64">
        <f t="shared" si="13"/>
        <v>0</v>
      </c>
      <c r="H233" s="13" t="e">
        <f t="shared" si="14"/>
        <v>#DIV/0!</v>
      </c>
      <c r="I233" s="13">
        <f>I234</f>
        <v>0</v>
      </c>
      <c r="J233" s="13">
        <f>J234</f>
        <v>0</v>
      </c>
    </row>
    <row r="234" spans="1:10" ht="26.25" hidden="1">
      <c r="A234" s="21" t="s">
        <v>487</v>
      </c>
      <c r="B234" s="31" t="s">
        <v>75</v>
      </c>
      <c r="C234" s="13"/>
      <c r="D234" s="13"/>
      <c r="E234" s="64">
        <f t="shared" si="12"/>
        <v>0</v>
      </c>
      <c r="F234" s="13"/>
      <c r="G234" s="64">
        <f t="shared" si="13"/>
        <v>0</v>
      </c>
      <c r="H234" s="13" t="e">
        <f t="shared" si="14"/>
        <v>#DIV/0!</v>
      </c>
      <c r="I234" s="13"/>
      <c r="J234" s="13"/>
    </row>
    <row r="235" spans="1:10" ht="39" hidden="1">
      <c r="A235" s="23" t="s">
        <v>31</v>
      </c>
      <c r="B235" s="49" t="s">
        <v>32</v>
      </c>
      <c r="C235" s="13">
        <f>C236</f>
        <v>0</v>
      </c>
      <c r="D235" s="13">
        <f>D236</f>
        <v>0</v>
      </c>
      <c r="E235" s="64">
        <f t="shared" si="12"/>
        <v>0</v>
      </c>
      <c r="F235" s="13">
        <f>F236</f>
        <v>0</v>
      </c>
      <c r="G235" s="64">
        <f t="shared" si="13"/>
        <v>0</v>
      </c>
      <c r="H235" s="13" t="e">
        <f t="shared" si="14"/>
        <v>#DIV/0!</v>
      </c>
      <c r="I235" s="13">
        <f>I236</f>
        <v>0</v>
      </c>
      <c r="J235" s="13">
        <f>J236</f>
        <v>0</v>
      </c>
    </row>
    <row r="236" spans="1:10" ht="39" hidden="1">
      <c r="A236" s="23" t="s">
        <v>33</v>
      </c>
      <c r="B236" s="49" t="s">
        <v>34</v>
      </c>
      <c r="C236" s="13"/>
      <c r="D236" s="13"/>
      <c r="E236" s="64">
        <f t="shared" si="12"/>
        <v>0</v>
      </c>
      <c r="F236" s="13"/>
      <c r="G236" s="64">
        <f t="shared" si="13"/>
        <v>0</v>
      </c>
      <c r="H236" s="13" t="e">
        <f t="shared" si="14"/>
        <v>#DIV/0!</v>
      </c>
      <c r="I236" s="13"/>
      <c r="J236" s="13"/>
    </row>
    <row r="237" spans="1:10" s="14" customFormat="1" ht="15.75" customHeight="1">
      <c r="A237" s="24" t="s">
        <v>375</v>
      </c>
      <c r="B237" s="32" t="s">
        <v>376</v>
      </c>
      <c r="C237" s="16">
        <f>C238</f>
        <v>1314</v>
      </c>
      <c r="D237" s="16">
        <f>D238</f>
        <v>1401.4</v>
      </c>
      <c r="E237" s="66">
        <f t="shared" si="12"/>
        <v>87.40000000000009</v>
      </c>
      <c r="F237" s="16">
        <f>F238</f>
        <v>1320.8</v>
      </c>
      <c r="G237" s="66">
        <f t="shared" si="13"/>
        <v>-80.60000000000014</v>
      </c>
      <c r="H237" s="16">
        <f t="shared" si="14"/>
        <v>94.24860853432281</v>
      </c>
      <c r="I237" s="16">
        <f>I238</f>
        <v>2642.1</v>
      </c>
      <c r="J237" s="16">
        <f>J238</f>
        <v>0</v>
      </c>
    </row>
    <row r="238" spans="1:10" ht="12.75">
      <c r="A238" s="25" t="s">
        <v>377</v>
      </c>
      <c r="B238" s="40" t="s">
        <v>378</v>
      </c>
      <c r="C238" s="13">
        <v>1314</v>
      </c>
      <c r="D238" s="13">
        <v>1401.4</v>
      </c>
      <c r="E238" s="64">
        <f t="shared" si="12"/>
        <v>87.40000000000009</v>
      </c>
      <c r="F238" s="13">
        <v>1320.8</v>
      </c>
      <c r="G238" s="64">
        <f t="shared" si="13"/>
        <v>-80.60000000000014</v>
      </c>
      <c r="H238" s="13">
        <f t="shared" si="14"/>
        <v>94.24860853432281</v>
      </c>
      <c r="I238" s="13">
        <v>2642.1</v>
      </c>
      <c r="J238" s="13"/>
    </row>
    <row r="239" spans="1:10" s="50" customFormat="1" ht="13.5" customHeight="1">
      <c r="A239" s="58" t="s">
        <v>379</v>
      </c>
      <c r="B239" s="41" t="s">
        <v>380</v>
      </c>
      <c r="C239" s="27">
        <f>C240+C251+C242+C244+C246</f>
        <v>0</v>
      </c>
      <c r="D239" s="27">
        <f>D240+D251+D242+D244+D246</f>
        <v>270355.5</v>
      </c>
      <c r="E239" s="67">
        <f t="shared" si="12"/>
        <v>270355.5</v>
      </c>
      <c r="F239" s="27">
        <f>F240+F251+F242+F244+F246</f>
        <v>5097.7</v>
      </c>
      <c r="G239" s="67">
        <f t="shared" si="13"/>
        <v>-265257.8</v>
      </c>
      <c r="H239" s="27">
        <f t="shared" si="14"/>
        <v>1.8855543904229801</v>
      </c>
      <c r="I239" s="27">
        <f>I240+I251+I242+I244+I246</f>
        <v>3365706.1999999997</v>
      </c>
      <c r="J239" s="27">
        <f>J240+J251+J242+J244+J246</f>
        <v>0</v>
      </c>
    </row>
    <row r="240" spans="1:10" ht="15" customHeight="1" hidden="1">
      <c r="A240" s="25" t="s">
        <v>381</v>
      </c>
      <c r="B240" s="40" t="s">
        <v>440</v>
      </c>
      <c r="C240" s="13">
        <f>C241</f>
        <v>0</v>
      </c>
      <c r="D240" s="13">
        <f>D241</f>
        <v>0</v>
      </c>
      <c r="E240" s="64">
        <f t="shared" si="12"/>
        <v>0</v>
      </c>
      <c r="F240" s="13">
        <f>F241</f>
        <v>0</v>
      </c>
      <c r="G240" s="67">
        <f t="shared" si="13"/>
        <v>0</v>
      </c>
      <c r="H240" s="13" t="e">
        <f t="shared" si="14"/>
        <v>#DIV/0!</v>
      </c>
      <c r="I240" s="13">
        <f>I241</f>
        <v>0</v>
      </c>
      <c r="J240" s="13">
        <f>J241</f>
        <v>0</v>
      </c>
    </row>
    <row r="241" spans="1:10" ht="54" customHeight="1" hidden="1">
      <c r="A241" s="25" t="s">
        <v>382</v>
      </c>
      <c r="B241" s="40" t="s">
        <v>441</v>
      </c>
      <c r="C241" s="13"/>
      <c r="D241" s="13"/>
      <c r="E241" s="64">
        <f t="shared" si="12"/>
        <v>0</v>
      </c>
      <c r="F241" s="13"/>
      <c r="G241" s="67">
        <f t="shared" si="13"/>
        <v>0</v>
      </c>
      <c r="H241" s="13" t="e">
        <f t="shared" si="14"/>
        <v>#DIV/0!</v>
      </c>
      <c r="I241" s="13"/>
      <c r="J241" s="13"/>
    </row>
    <row r="242" spans="1:10" ht="40.5" customHeight="1">
      <c r="A242" s="25" t="s">
        <v>383</v>
      </c>
      <c r="B242" s="40" t="s">
        <v>384</v>
      </c>
      <c r="C242" s="13">
        <f>C243</f>
        <v>0</v>
      </c>
      <c r="D242" s="13">
        <f>D243</f>
        <v>45.9</v>
      </c>
      <c r="E242" s="64">
        <f>E243</f>
        <v>45.9</v>
      </c>
      <c r="F242" s="13">
        <f>F243</f>
        <v>45.9</v>
      </c>
      <c r="G242" s="64">
        <f t="shared" si="13"/>
        <v>0</v>
      </c>
      <c r="H242" s="13">
        <f>H243</f>
        <v>100</v>
      </c>
      <c r="I242" s="13">
        <f>I243</f>
        <v>45.9</v>
      </c>
      <c r="J242" s="13">
        <f>J243</f>
        <v>0</v>
      </c>
    </row>
    <row r="243" spans="1:10" ht="28.5" customHeight="1">
      <c r="A243" s="25" t="s">
        <v>385</v>
      </c>
      <c r="B243" s="40" t="s">
        <v>386</v>
      </c>
      <c r="C243" s="13">
        <v>0</v>
      </c>
      <c r="D243" s="13">
        <v>45.9</v>
      </c>
      <c r="E243" s="64">
        <f t="shared" si="12"/>
        <v>45.9</v>
      </c>
      <c r="F243" s="13">
        <v>45.9</v>
      </c>
      <c r="G243" s="64">
        <f t="shared" si="13"/>
        <v>0</v>
      </c>
      <c r="H243" s="13">
        <f t="shared" si="14"/>
        <v>100</v>
      </c>
      <c r="I243" s="13">
        <v>45.9</v>
      </c>
      <c r="J243" s="13">
        <v>0</v>
      </c>
    </row>
    <row r="244" spans="1:10" ht="27.75" customHeight="1" hidden="1">
      <c r="A244" s="25" t="s">
        <v>387</v>
      </c>
      <c r="B244" s="40" t="s">
        <v>388</v>
      </c>
      <c r="C244" s="13">
        <f>C245</f>
        <v>0</v>
      </c>
      <c r="D244" s="13">
        <f>D245</f>
        <v>0</v>
      </c>
      <c r="E244" s="64">
        <f t="shared" si="12"/>
        <v>0</v>
      </c>
      <c r="F244" s="13">
        <f>F245</f>
        <v>0</v>
      </c>
      <c r="G244" s="64">
        <f t="shared" si="13"/>
        <v>0</v>
      </c>
      <c r="H244" s="13" t="e">
        <f t="shared" si="14"/>
        <v>#DIV/0!</v>
      </c>
      <c r="I244" s="13">
        <f>I245</f>
        <v>0</v>
      </c>
      <c r="J244" s="13">
        <f>J245</f>
        <v>0</v>
      </c>
    </row>
    <row r="245" spans="1:10" ht="26.25" hidden="1">
      <c r="A245" s="25" t="s">
        <v>389</v>
      </c>
      <c r="B245" s="40" t="s">
        <v>390</v>
      </c>
      <c r="C245" s="13"/>
      <c r="D245" s="13"/>
      <c r="E245" s="64">
        <f t="shared" si="12"/>
        <v>0</v>
      </c>
      <c r="F245" s="13"/>
      <c r="G245" s="64">
        <f t="shared" si="13"/>
        <v>0</v>
      </c>
      <c r="H245" s="13" t="e">
        <f t="shared" si="14"/>
        <v>#DIV/0!</v>
      </c>
      <c r="I245" s="13"/>
      <c r="J245" s="13"/>
    </row>
    <row r="246" spans="1:10" ht="26.25" hidden="1">
      <c r="A246" s="25" t="s">
        <v>391</v>
      </c>
      <c r="B246" s="40" t="s">
        <v>392</v>
      </c>
      <c r="C246" s="13">
        <f>C247+C249</f>
        <v>0</v>
      </c>
      <c r="D246" s="13">
        <f>D247+D249</f>
        <v>0</v>
      </c>
      <c r="E246" s="64">
        <f t="shared" si="12"/>
        <v>0</v>
      </c>
      <c r="F246" s="13">
        <f>F247+F249</f>
        <v>0</v>
      </c>
      <c r="G246" s="64">
        <f t="shared" si="13"/>
        <v>0</v>
      </c>
      <c r="H246" s="13" t="e">
        <f t="shared" si="14"/>
        <v>#DIV/0!</v>
      </c>
      <c r="I246" s="13">
        <f>I247+I249</f>
        <v>0</v>
      </c>
      <c r="J246" s="13">
        <f>J247+J249</f>
        <v>0</v>
      </c>
    </row>
    <row r="247" spans="1:10" ht="39" hidden="1">
      <c r="A247" s="25" t="s">
        <v>393</v>
      </c>
      <c r="B247" s="40" t="s">
        <v>394</v>
      </c>
      <c r="C247" s="13">
        <f>C248</f>
        <v>0</v>
      </c>
      <c r="D247" s="13">
        <f>D248</f>
        <v>0</v>
      </c>
      <c r="E247" s="64">
        <f t="shared" si="12"/>
        <v>0</v>
      </c>
      <c r="F247" s="13">
        <f>F248</f>
        <v>0</v>
      </c>
      <c r="G247" s="64">
        <f t="shared" si="13"/>
        <v>0</v>
      </c>
      <c r="H247" s="13" t="e">
        <f t="shared" si="14"/>
        <v>#DIV/0!</v>
      </c>
      <c r="I247" s="13">
        <f>I248</f>
        <v>0</v>
      </c>
      <c r="J247" s="13">
        <f>J248</f>
        <v>0</v>
      </c>
    </row>
    <row r="248" spans="1:10" ht="40.5" customHeight="1" hidden="1">
      <c r="A248" s="25" t="s">
        <v>395</v>
      </c>
      <c r="B248" s="40" t="s">
        <v>396</v>
      </c>
      <c r="C248" s="13"/>
      <c r="D248" s="13"/>
      <c r="E248" s="64">
        <f t="shared" si="12"/>
        <v>0</v>
      </c>
      <c r="F248" s="13"/>
      <c r="G248" s="64">
        <f t="shared" si="13"/>
        <v>0</v>
      </c>
      <c r="H248" s="13" t="e">
        <f t="shared" si="14"/>
        <v>#DIV/0!</v>
      </c>
      <c r="I248" s="13"/>
      <c r="J248" s="13"/>
    </row>
    <row r="249" spans="1:10" ht="52.5" hidden="1">
      <c r="A249" s="25" t="s">
        <v>397</v>
      </c>
      <c r="B249" s="40" t="s">
        <v>450</v>
      </c>
      <c r="C249" s="13">
        <f>C250</f>
        <v>0</v>
      </c>
      <c r="D249" s="13">
        <f>D250</f>
        <v>0</v>
      </c>
      <c r="E249" s="64">
        <f t="shared" si="12"/>
        <v>0</v>
      </c>
      <c r="F249" s="13">
        <f>F250</f>
        <v>0</v>
      </c>
      <c r="G249" s="64">
        <f t="shared" si="13"/>
        <v>0</v>
      </c>
      <c r="H249" s="13" t="e">
        <f t="shared" si="14"/>
        <v>#DIV/0!</v>
      </c>
      <c r="I249" s="13">
        <f>I250</f>
        <v>0</v>
      </c>
      <c r="J249" s="13">
        <f>J250</f>
        <v>0</v>
      </c>
    </row>
    <row r="250" spans="1:10" ht="54.75" customHeight="1" hidden="1">
      <c r="A250" s="25" t="s">
        <v>398</v>
      </c>
      <c r="B250" s="40" t="s">
        <v>451</v>
      </c>
      <c r="C250" s="13">
        <v>0</v>
      </c>
      <c r="D250" s="13">
        <v>0</v>
      </c>
      <c r="E250" s="64">
        <f t="shared" si="12"/>
        <v>0</v>
      </c>
      <c r="F250" s="13">
        <v>0</v>
      </c>
      <c r="G250" s="64">
        <f t="shared" si="13"/>
        <v>0</v>
      </c>
      <c r="H250" s="13" t="e">
        <f t="shared" si="14"/>
        <v>#DIV/0!</v>
      </c>
      <c r="I250" s="13">
        <v>0</v>
      </c>
      <c r="J250" s="13">
        <v>0</v>
      </c>
    </row>
    <row r="251" spans="1:10" s="14" customFormat="1" ht="12.75">
      <c r="A251" s="22" t="s">
        <v>399</v>
      </c>
      <c r="B251" s="39" t="s">
        <v>400</v>
      </c>
      <c r="C251" s="16">
        <f>C252</f>
        <v>0</v>
      </c>
      <c r="D251" s="16">
        <f>D252</f>
        <v>270309.6</v>
      </c>
      <c r="E251" s="66">
        <f t="shared" si="12"/>
        <v>270309.6</v>
      </c>
      <c r="F251" s="16">
        <f>F252</f>
        <v>5051.8</v>
      </c>
      <c r="G251" s="66">
        <f t="shared" si="13"/>
        <v>-265257.8</v>
      </c>
      <c r="H251" s="16">
        <f t="shared" si="14"/>
        <v>1.868894038539512</v>
      </c>
      <c r="I251" s="16">
        <f>I252</f>
        <v>3365660.3</v>
      </c>
      <c r="J251" s="16">
        <f>J252</f>
        <v>0</v>
      </c>
    </row>
    <row r="252" spans="1:10" ht="12.75">
      <c r="A252" s="25" t="s">
        <v>401</v>
      </c>
      <c r="B252" s="40" t="s">
        <v>76</v>
      </c>
      <c r="C252" s="13">
        <v>0</v>
      </c>
      <c r="D252" s="13">
        <v>270309.6</v>
      </c>
      <c r="E252" s="64">
        <f t="shared" si="12"/>
        <v>270309.6</v>
      </c>
      <c r="F252" s="13">
        <v>5051.8</v>
      </c>
      <c r="G252" s="64">
        <f t="shared" si="13"/>
        <v>-265257.8</v>
      </c>
      <c r="H252" s="13">
        <f t="shared" si="14"/>
        <v>1.868894038539512</v>
      </c>
      <c r="I252" s="13">
        <v>3365660.3</v>
      </c>
      <c r="J252" s="13">
        <v>0</v>
      </c>
    </row>
    <row r="253" spans="1:10" ht="12.75">
      <c r="A253" s="18" t="s">
        <v>402</v>
      </c>
      <c r="B253" s="29" t="s">
        <v>403</v>
      </c>
      <c r="C253" s="6">
        <f>C254</f>
        <v>0</v>
      </c>
      <c r="D253" s="6">
        <f>D254</f>
        <v>47785.7</v>
      </c>
      <c r="E253" s="62">
        <f t="shared" si="12"/>
        <v>47785.7</v>
      </c>
      <c r="F253" s="6">
        <f>F254</f>
        <v>47786.2</v>
      </c>
      <c r="G253" s="62">
        <f t="shared" si="13"/>
        <v>0.5</v>
      </c>
      <c r="H253" s="6">
        <f t="shared" si="14"/>
        <v>100.00104633813045</v>
      </c>
      <c r="I253" s="6">
        <f>I254</f>
        <v>48069</v>
      </c>
      <c r="J253" s="6">
        <f>J254</f>
        <v>0</v>
      </c>
    </row>
    <row r="254" spans="1:10" s="14" customFormat="1" ht="14.25" customHeight="1">
      <c r="A254" s="11" t="s">
        <v>404</v>
      </c>
      <c r="B254" s="32" t="s">
        <v>405</v>
      </c>
      <c r="C254" s="12">
        <f>C256+C255</f>
        <v>0</v>
      </c>
      <c r="D254" s="12">
        <f>D256+D255</f>
        <v>47785.7</v>
      </c>
      <c r="E254" s="65">
        <f t="shared" si="12"/>
        <v>47785.7</v>
      </c>
      <c r="F254" s="12">
        <f>F256+F255</f>
        <v>47786.2</v>
      </c>
      <c r="G254" s="65">
        <f t="shared" si="13"/>
        <v>0.5</v>
      </c>
      <c r="H254" s="12">
        <f t="shared" si="14"/>
        <v>100.00104633813045</v>
      </c>
      <c r="I254" s="12">
        <f>I256+I255</f>
        <v>48069</v>
      </c>
      <c r="J254" s="12">
        <f>J256+J255</f>
        <v>0</v>
      </c>
    </row>
    <row r="255" spans="1:10" ht="40.5" customHeight="1" hidden="1">
      <c r="A255" s="9" t="s">
        <v>272</v>
      </c>
      <c r="B255" s="31" t="s">
        <v>271</v>
      </c>
      <c r="C255" s="10"/>
      <c r="D255" s="10"/>
      <c r="E255" s="63">
        <f t="shared" si="12"/>
        <v>0</v>
      </c>
      <c r="F255" s="10"/>
      <c r="G255" s="63">
        <f t="shared" si="13"/>
        <v>0</v>
      </c>
      <c r="H255" s="10" t="e">
        <f t="shared" si="14"/>
        <v>#DIV/0!</v>
      </c>
      <c r="I255" s="10"/>
      <c r="J255" s="10"/>
    </row>
    <row r="256" spans="1:10" ht="14.25" customHeight="1">
      <c r="A256" s="9" t="s">
        <v>35</v>
      </c>
      <c r="B256" s="31" t="s">
        <v>405</v>
      </c>
      <c r="C256" s="10">
        <v>0</v>
      </c>
      <c r="D256" s="10">
        <v>47785.7</v>
      </c>
      <c r="E256" s="63">
        <f t="shared" si="12"/>
        <v>47785.7</v>
      </c>
      <c r="F256" s="10">
        <v>47786.2</v>
      </c>
      <c r="G256" s="63">
        <f t="shared" si="13"/>
        <v>0.5</v>
      </c>
      <c r="H256" s="10">
        <f t="shared" si="14"/>
        <v>100.00104633813045</v>
      </c>
      <c r="I256" s="10">
        <v>48069</v>
      </c>
      <c r="J256" s="10"/>
    </row>
    <row r="257" spans="1:10" ht="41.25" customHeight="1">
      <c r="A257" s="5" t="s">
        <v>407</v>
      </c>
      <c r="B257" s="41" t="s">
        <v>444</v>
      </c>
      <c r="C257" s="27">
        <f>C258</f>
        <v>0</v>
      </c>
      <c r="D257" s="27">
        <f>D258</f>
        <v>19297.199999999997</v>
      </c>
      <c r="E257" s="67">
        <f t="shared" si="12"/>
        <v>19297.199999999997</v>
      </c>
      <c r="F257" s="27">
        <f>F258</f>
        <v>19301.4</v>
      </c>
      <c r="G257" s="67">
        <f t="shared" si="13"/>
        <v>4.200000000004366</v>
      </c>
      <c r="H257" s="27">
        <f t="shared" si="14"/>
        <v>100.02176481562095</v>
      </c>
      <c r="I257" s="27">
        <f>I258</f>
        <v>19301.7</v>
      </c>
      <c r="J257" s="27">
        <f>J258</f>
        <v>0</v>
      </c>
    </row>
    <row r="258" spans="1:10" s="50" customFormat="1" ht="27" customHeight="1">
      <c r="A258" s="54" t="s">
        <v>408</v>
      </c>
      <c r="B258" s="41" t="s">
        <v>409</v>
      </c>
      <c r="C258" s="6">
        <f>C259</f>
        <v>0</v>
      </c>
      <c r="D258" s="6">
        <f>D259</f>
        <v>19297.199999999997</v>
      </c>
      <c r="E258" s="62">
        <f t="shared" si="12"/>
        <v>19297.199999999997</v>
      </c>
      <c r="F258" s="6">
        <f>F259</f>
        <v>19301.4</v>
      </c>
      <c r="G258" s="62">
        <f t="shared" si="13"/>
        <v>4.200000000004366</v>
      </c>
      <c r="H258" s="6">
        <f t="shared" si="14"/>
        <v>100.02176481562095</v>
      </c>
      <c r="I258" s="6">
        <f>I259</f>
        <v>19301.7</v>
      </c>
      <c r="J258" s="6">
        <f>J259</f>
        <v>0</v>
      </c>
    </row>
    <row r="259" spans="1:10" s="14" customFormat="1" ht="16.5" customHeight="1">
      <c r="A259" s="15" t="s">
        <v>410</v>
      </c>
      <c r="B259" s="39" t="s">
        <v>411</v>
      </c>
      <c r="C259" s="12">
        <f>C261+C262</f>
        <v>0</v>
      </c>
      <c r="D259" s="12">
        <f>D261+D262</f>
        <v>19297.199999999997</v>
      </c>
      <c r="E259" s="65">
        <f t="shared" si="12"/>
        <v>19297.199999999997</v>
      </c>
      <c r="F259" s="12">
        <f>F261+F262</f>
        <v>19301.4</v>
      </c>
      <c r="G259" s="65">
        <f t="shared" si="13"/>
        <v>4.200000000004366</v>
      </c>
      <c r="H259" s="12">
        <f t="shared" si="14"/>
        <v>100.02176481562095</v>
      </c>
      <c r="I259" s="12">
        <f>I261+I262</f>
        <v>19301.7</v>
      </c>
      <c r="J259" s="12">
        <f>J261+J262</f>
        <v>0</v>
      </c>
    </row>
    <row r="260" spans="1:10" ht="27" customHeight="1" hidden="1">
      <c r="A260" s="26"/>
      <c r="B260" s="40"/>
      <c r="C260" s="10"/>
      <c r="D260" s="10"/>
      <c r="E260" s="63">
        <f t="shared" si="12"/>
        <v>0</v>
      </c>
      <c r="F260" s="10"/>
      <c r="G260" s="63">
        <f t="shared" si="13"/>
        <v>0</v>
      </c>
      <c r="H260" s="10" t="e">
        <f t="shared" si="14"/>
        <v>#DIV/0!</v>
      </c>
      <c r="I260" s="10"/>
      <c r="J260" s="10"/>
    </row>
    <row r="261" spans="1:10" ht="27" customHeight="1">
      <c r="A261" s="26" t="s">
        <v>51</v>
      </c>
      <c r="B261" s="40" t="s">
        <v>52</v>
      </c>
      <c r="C261" s="10">
        <v>0</v>
      </c>
      <c r="D261" s="10">
        <v>4128.9</v>
      </c>
      <c r="E261" s="63">
        <f t="shared" si="12"/>
        <v>4128.9</v>
      </c>
      <c r="F261" s="10">
        <v>4133.1</v>
      </c>
      <c r="G261" s="63">
        <f t="shared" si="13"/>
        <v>4.200000000000728</v>
      </c>
      <c r="H261" s="10">
        <f t="shared" si="14"/>
        <v>100.10172200828309</v>
      </c>
      <c r="I261" s="10">
        <v>4133.1</v>
      </c>
      <c r="J261" s="10"/>
    </row>
    <row r="262" spans="1:10" ht="26.25" customHeight="1">
      <c r="A262" s="26" t="s">
        <v>412</v>
      </c>
      <c r="B262" s="40" t="s">
        <v>77</v>
      </c>
      <c r="C262" s="10">
        <v>0</v>
      </c>
      <c r="D262" s="10">
        <v>15168.3</v>
      </c>
      <c r="E262" s="63">
        <f t="shared" si="12"/>
        <v>15168.3</v>
      </c>
      <c r="F262" s="10">
        <v>15168.3</v>
      </c>
      <c r="G262" s="63">
        <f t="shared" si="13"/>
        <v>0</v>
      </c>
      <c r="H262" s="10">
        <f t="shared" si="14"/>
        <v>100</v>
      </c>
      <c r="I262" s="10">
        <v>15168.6</v>
      </c>
      <c r="J262" s="10"/>
    </row>
    <row r="263" spans="1:10" ht="28.5" customHeight="1">
      <c r="A263" s="5" t="s">
        <v>413</v>
      </c>
      <c r="B263" s="29" t="s">
        <v>445</v>
      </c>
      <c r="C263" s="27">
        <f>C264</f>
        <v>0</v>
      </c>
      <c r="D263" s="27">
        <f>D264</f>
        <v>-29256</v>
      </c>
      <c r="E263" s="67">
        <f t="shared" si="12"/>
        <v>-29256</v>
      </c>
      <c r="F263" s="27">
        <f>F264</f>
        <v>-29261.9</v>
      </c>
      <c r="G263" s="67">
        <f t="shared" si="13"/>
        <v>-5.900000000001455</v>
      </c>
      <c r="H263" s="27">
        <f t="shared" si="14"/>
        <v>100.02016680339077</v>
      </c>
      <c r="I263" s="27">
        <f>I264</f>
        <v>-29271.1</v>
      </c>
      <c r="J263" s="27">
        <f>J264</f>
        <v>0</v>
      </c>
    </row>
    <row r="264" spans="1:10" ht="27.75" customHeight="1">
      <c r="A264" s="9" t="s">
        <v>414</v>
      </c>
      <c r="B264" s="31" t="s">
        <v>415</v>
      </c>
      <c r="C264" s="10">
        <v>0</v>
      </c>
      <c r="D264" s="10">
        <v>-29256</v>
      </c>
      <c r="E264" s="63">
        <f t="shared" si="12"/>
        <v>-29256</v>
      </c>
      <c r="F264" s="10">
        <v>-29261.9</v>
      </c>
      <c r="G264" s="63">
        <f t="shared" si="13"/>
        <v>-5.900000000001455</v>
      </c>
      <c r="H264" s="10">
        <f t="shared" si="14"/>
        <v>100.02016680339077</v>
      </c>
      <c r="I264" s="10">
        <v>-29271.1</v>
      </c>
      <c r="J264" s="10"/>
    </row>
    <row r="265" spans="1:10" ht="12.75">
      <c r="A265" s="5"/>
      <c r="B265" s="42" t="s">
        <v>416</v>
      </c>
      <c r="C265" s="28">
        <f>C11+C171</f>
        <v>2747732.0999999996</v>
      </c>
      <c r="D265" s="28">
        <f>D11+D171</f>
        <v>2907484.3</v>
      </c>
      <c r="E265" s="68">
        <f t="shared" si="12"/>
        <v>159752.2000000002</v>
      </c>
      <c r="F265" s="28">
        <f>F11+F171</f>
        <v>2556238.4</v>
      </c>
      <c r="G265" s="68">
        <f t="shared" si="13"/>
        <v>-351245.8999999999</v>
      </c>
      <c r="H265" s="28">
        <f t="shared" si="14"/>
        <v>87.91925032922792</v>
      </c>
      <c r="I265" s="28">
        <v>6934183.2</v>
      </c>
      <c r="J265" s="28">
        <f>J11+J171</f>
        <v>0</v>
      </c>
    </row>
    <row r="270" spans="6:10" ht="12.75">
      <c r="F270" s="53"/>
      <c r="J270" s="52"/>
    </row>
  </sheetData>
  <sheetProtection/>
  <autoFilter ref="A10:J265"/>
  <mergeCells count="10">
    <mergeCell ref="C8:H8"/>
    <mergeCell ref="I8:I9"/>
    <mergeCell ref="A6:I6"/>
    <mergeCell ref="B8:B9"/>
    <mergeCell ref="A8:A9"/>
    <mergeCell ref="C1:I1"/>
    <mergeCell ref="C2:I2"/>
    <mergeCell ref="C3:I3"/>
    <mergeCell ref="C5:I5"/>
    <mergeCell ref="F7:I7"/>
  </mergeCells>
  <printOptions horizontalCentered="1"/>
  <pageMargins left="0.5118110236220472" right="0.1968503937007874" top="0.2362204724409449" bottom="0.7874015748031497" header="0.15748031496062992" footer="0.3937007874015748"/>
  <pageSetup fitToHeight="2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2015-11-09T02:57:36Z</cp:lastPrinted>
  <dcterms:created xsi:type="dcterms:W3CDTF">2002-03-11T10:22:12Z</dcterms:created>
  <dcterms:modified xsi:type="dcterms:W3CDTF">2015-11-09T05:16:03Z</dcterms:modified>
  <cp:category/>
  <cp:version/>
  <cp:contentType/>
  <cp:contentStatus/>
</cp:coreProperties>
</file>