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1"/>
  </bookViews>
  <sheets>
    <sheet name="2015" sheetId="1" r:id="rId1"/>
    <sheet name="2016-2017" sheetId="2" r:id="rId2"/>
  </sheets>
  <definedNames>
    <definedName name="_Date_">#REF!</definedName>
    <definedName name="_Otchet_Period_Source__AT_ObjectName">#REF!</definedName>
    <definedName name="_Period_">#REF!</definedName>
    <definedName name="_xlnm._FilterDatabase" localSheetId="1" hidden="1">'2016-2017'!$A$9:$K$255</definedName>
    <definedName name="_xlnm.Print_Titles" localSheetId="0">'2015'!$7:$9</definedName>
    <definedName name="_xlnm.Print_Titles" localSheetId="1">'2016-2017'!$7:$9</definedName>
  </definedNames>
  <calcPr fullCalcOnLoad="1"/>
</workbook>
</file>

<file path=xl/sharedStrings.xml><?xml version="1.0" encoding="utf-8"?>
<sst xmlns="http://schemas.openxmlformats.org/spreadsheetml/2006/main" count="1020" uniqueCount="515">
  <si>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</si>
  <si>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</si>
  <si>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</si>
  <si>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</si>
  <si>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</si>
  <si>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</si>
  <si>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</si>
  <si>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</si>
  <si>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</si>
  <si>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</si>
  <si>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</si>
  <si>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</si>
  <si>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</si>
  <si>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</si>
  <si>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</si>
  <si>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</si>
  <si>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</si>
  <si>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</si>
  <si>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</si>
  <si>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</si>
  <si>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</si>
  <si>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</si>
  <si>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</si>
  <si>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</si>
  <si>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</si>
  <si>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</si>
  <si>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</si>
  <si>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</si>
  <si>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</si>
  <si>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</si>
  <si>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</si>
  <si>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</si>
  <si>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</si>
  <si>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</si>
  <si>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</si>
  <si>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</si>
  <si>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</si>
  <si>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</si>
  <si>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</si>
  <si>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</si>
  <si>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</si>
  <si>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</si>
  <si>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</si>
  <si>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</si>
  <si>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</si>
  <si>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</si>
  <si>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</si>
  <si>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</si>
  <si>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</si>
  <si>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</si>
  <si>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</si>
  <si>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</si>
  <si>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</si>
  <si>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Код бюджетной классификации Российской Федерации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</si>
  <si>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</si>
  <si>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</si>
  <si>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</si>
  <si>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</si>
  <si>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</si>
  <si>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</si>
  <si>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</si>
  <si>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</si>
  <si>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</si>
  <si>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</si>
  <si>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</si>
  <si>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</si>
  <si>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</si>
  <si>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</si>
  <si>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</si>
  <si>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</si>
  <si>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</si>
  <si>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</si>
  <si>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</si>
  <si>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</si>
  <si>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</si>
  <si>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</si>
  <si>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</si>
  <si>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</si>
  <si>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</si>
  <si>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</si>
  <si>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</si>
  <si>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</si>
  <si>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</si>
  <si>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</si>
  <si>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</si>
  <si>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</si>
  <si>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</si>
  <si>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</si>
  <si>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</si>
  <si>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</si>
  <si>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</si>
  <si>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</si>
  <si>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</si>
  <si>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</si>
  <si>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</si>
  <si>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</si>
  <si>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</si>
  <si>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</si>
  <si>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</si>
  <si>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</si>
  <si>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</si>
  <si>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</si>
  <si>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</si>
  <si>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</si>
  <si>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</si>
  <si>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</si>
  <si>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</si>
  <si>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</si>
  <si>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</si>
  <si>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</si>
  <si>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</si>
  <si>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</si>
  <si>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</si>
  <si>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</si>
  <si>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</si>
  <si>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</si>
  <si>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</si>
  <si>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</si>
  <si>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</si>
  <si>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</si>
  <si>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</si>
  <si>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</si>
  <si>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</si>
  <si>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</si>
  <si>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</si>
  <si>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</si>
  <si>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</si>
  <si>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</si>
  <si>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</si>
  <si>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</si>
  <si>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</si>
  <si>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</si>
  <si>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</si>
  <si>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</si>
  <si>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</si>
  <si>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</si>
  <si>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</si>
  <si>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</si>
  <si>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</si>
  <si>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</si>
  <si>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</si>
  <si>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</si>
  <si>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</si>
  <si>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</si>
  <si>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</si>
  <si>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</si>
  <si>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</si>
  <si>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</si>
  <si>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</si>
  <si>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</si>
  <si>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</si>
  <si>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</si>
  <si>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</si>
  <si>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</si>
  <si>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</si>
  <si>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</si>
  <si>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</si>
  <si>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</si>
  <si>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</si>
  <si>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</si>
  <si>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</si>
  <si>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</si>
  <si>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</si>
  <si>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</si>
  <si>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</si>
  <si>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</si>
  <si>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</si>
  <si>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</si>
  <si>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</si>
  <si>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</si>
  <si>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</si>
  <si>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</si>
  <si>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</si>
  <si>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</si>
  <si>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</si>
  <si>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</si>
  <si>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</si>
  <si>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</si>
  <si>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</si>
  <si>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</si>
  <si>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</si>
  <si>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24 февраля 2015 г. № 787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</si>
  <si>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</si>
  <si>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</si>
  <si>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</si>
  <si>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</si>
  <si>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</si>
  <si>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</si>
  <si>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</si>
  <si>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</si>
  <si>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</si>
  <si>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</si>
  <si>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</si>
  <si>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</si>
  <si>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</si>
  <si>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</si>
  <si>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</si>
  <si>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</si>
  <si>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</si>
  <si>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</si>
  <si>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</si>
  <si>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</si>
  <si>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</si>
  <si>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</si>
  <si>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</si>
  <si>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</si>
  <si>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</si>
  <si>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</si>
  <si>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</si>
  <si>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</si>
  <si>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</si>
  <si>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</si>
  <si>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</si>
  <si>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</si>
  <si>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</si>
  <si>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</si>
  <si>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</si>
  <si>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</si>
  <si>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</si>
  <si>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</si>
  <si>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</si>
  <si>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</si>
  <si>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</si>
  <si>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</si>
  <si>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</si>
  <si>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</si>
  <si>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</si>
  <si>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</si>
  <si>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</si>
  <si>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</si>
  <si>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</si>
  <si>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Прочие дотации бюджетам городских округов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</si>
  <si>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</si>
  <si>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</si>
  <si>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</si>
  <si>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</si>
  <si>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</si>
  <si>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</si>
  <si>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</si>
  <si>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</si>
  <si>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</si>
  <si>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</si>
  <si>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</si>
  <si>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</si>
  <si>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</si>
  <si>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</si>
  <si>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</si>
  <si>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</si>
  <si>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</si>
  <si>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</si>
  <si>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</si>
  <si>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</si>
  <si>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</si>
  <si>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Первонач.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</si>
  <si>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</si>
  <si>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</si>
  <si>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</si>
  <si>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</si>
  <si>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</si>
  <si>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</si>
  <si>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</si>
  <si>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</si>
  <si>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</si>
  <si>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</si>
  <si>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</si>
  <si>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</si>
  <si>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</si>
  <si>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</si>
  <si>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</si>
  <si>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</si>
  <si>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</si>
  <si>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</si>
  <si>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</si>
  <si>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</si>
  <si>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</si>
  <si>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</si>
  <si>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</si>
  <si>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</si>
  <si>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</si>
  <si>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</si>
  <si>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</si>
  <si>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</si>
  <si>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</si>
  <si>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</si>
  <si>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</si>
  <si>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</si>
  <si>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</si>
  <si>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</si>
  <si>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</si>
  <si>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</si>
  <si>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</si>
  <si>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</si>
  <si>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</si>
  <si>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</si>
  <si>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</si>
  <si>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</si>
  <si>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</si>
  <si>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</si>
  <si>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</si>
  <si>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</si>
  <si>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</si>
  <si>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</si>
  <si>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</si>
  <si>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</si>
  <si>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</si>
  <si>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</si>
  <si>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</si>
  <si>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</si>
  <si>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</si>
  <si>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</si>
  <si>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</si>
  <si>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</si>
  <si>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</si>
  <si>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</si>
  <si>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</si>
  <si>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</si>
  <si>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</si>
  <si>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</si>
  <si>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</si>
  <si>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</si>
  <si>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</si>
  <si>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</si>
  <si>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</si>
  <si>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</si>
  <si>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</si>
  <si>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</si>
  <si>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</si>
  <si>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</si>
  <si>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</si>
  <si>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</si>
  <si>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</si>
  <si>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</si>
  <si>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</si>
  <si>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</si>
  <si>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</si>
  <si>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</si>
  <si>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</si>
  <si>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</si>
  <si>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</si>
  <si>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</si>
  <si>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</si>
  <si>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</si>
  <si>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</si>
  <si>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</si>
  <si>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</si>
  <si>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</si>
  <si>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</si>
  <si>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</si>
  <si>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</si>
  <si>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</si>
  <si>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</si>
  <si>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</si>
  <si>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</si>
  <si>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</si>
  <si>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</si>
  <si>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</si>
  <si>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</si>
  <si>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</si>
  <si>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</si>
  <si>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</si>
  <si>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</si>
  <si>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</si>
  <si>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</si>
  <si>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</si>
  <si>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в тыс. руб.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</si>
  <si>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</si>
  <si>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</si>
  <si>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</si>
  <si>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1</t>
  </si>
  <si>
    <t>к решению Березниковской городской Думы</t>
  </si>
  <si>
    <t>Приложение 2</t>
  </si>
  <si>
    <t>от ___________________2014 г. № _______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</si>
  <si>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</si>
  <si>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</si>
  <si>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</si>
  <si>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</si>
  <si>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</si>
  <si>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</si>
  <si>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</si>
  <si>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</si>
  <si>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</si>
  <si>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</si>
  <si>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</si>
  <si>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</si>
  <si>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</si>
  <si>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</si>
  <si>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</si>
  <si>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</si>
  <si>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</si>
  <si>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</si>
  <si>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</si>
  <si>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</si>
  <si>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</si>
  <si>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</si>
  <si>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</si>
  <si>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</si>
  <si>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</si>
  <si>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</si>
  <si>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</si>
  <si>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</si>
  <si>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</si>
  <si>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</si>
  <si>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</si>
  <si>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</si>
  <si>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</si>
  <si>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</si>
  <si>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</si>
  <si>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</si>
  <si>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</si>
  <si>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</si>
  <si>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</si>
  <si>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</si>
  <si>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</si>
  <si>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</si>
  <si>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</si>
  <si>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</si>
  <si>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</si>
  <si>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</si>
  <si>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</si>
  <si>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</si>
  <si>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</si>
  <si>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</si>
  <si>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</si>
  <si>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</si>
  <si>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</si>
  <si>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</si>
  <si>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</si>
  <si>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</si>
  <si>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</si>
  <si>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</si>
  <si>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</si>
  <si>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</si>
  <si>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</si>
  <si>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</si>
  <si>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</si>
  <si>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</si>
  <si>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</si>
  <si>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</si>
  <si>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</si>
  <si>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</si>
  <si>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</si>
  <si>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</si>
  <si>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</si>
  <si>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</si>
  <si>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</si>
  <si>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</si>
  <si>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</si>
  <si>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</si>
  <si>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Сумма</t>
  </si>
  <si>
    <t xml:space="preserve">изменения </t>
  </si>
  <si>
    <t>с учетом изменений</t>
  </si>
  <si>
    <t>Изменения по отдельным строкам доходов бюджета города Березники 
по группам, подгруппам, статьям классификации доходов бюджета 
на 2015 год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</si>
  <si>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</si>
  <si>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</si>
  <si>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</si>
  <si>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1 13 02000 00 0000 130</t>
  </si>
  <si>
    <t xml:space="preserve">Доходы от компенсации затрат государства
</t>
  </si>
  <si>
    <t>Изменения по отдельным строкам доходов бюджета города Березники 
по группам, подгруппам, статьям классификации доходов бюджета 
на 2016-2017 годы</t>
  </si>
  <si>
    <t>изменения</t>
  </si>
  <si>
    <t>2016</t>
  </si>
  <si>
    <t>2017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</si>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</sst>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0" fillId="0" borderId="0" xfId="56" applyFont="1">
      <alignment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2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3" fontId="32" fillId="0" borderId="10" xfId="56" applyNumberFormat="1" applyFont="1" applyBorder="1" applyAlignment="1">
      <alignment horizontal="left" vertical="top"/>
      <protection/>
    </xf>
    <xf numFmtId="0" fontId="33" fillId="0" borderId="10" xfId="0" applyFont="1" applyBorder="1" applyAlignment="1">
      <alignment vertical="top" wrapText="1"/>
    </xf>
    <xf numFmtId="3" fontId="31" fillId="0" borderId="10" xfId="56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56" applyFont="1">
      <alignment/>
      <protection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vertical="top" wrapText="1"/>
    </xf>
    <xf numFmtId="0" fontId="8" fillId="0" borderId="0" xfId="56" applyFont="1" applyFill="1" applyAlignment="1">
      <alignment horizontal="right"/>
      <protection/>
    </xf>
    <xf numFmtId="166" fontId="22" fillId="0" borderId="0" xfId="56" applyNumberFormat="1" applyFont="1" applyFill="1" applyAlignment="1">
      <alignment horizontal="right"/>
      <protection/>
    </xf>
    <xf numFmtId="3" fontId="35" fillId="0" borderId="11" xfId="55" applyNumberFormat="1" applyFont="1" applyFill="1" applyBorder="1" applyAlignment="1">
      <alignment horizontal="center" vertical="center" wrapText="1"/>
      <protection/>
    </xf>
    <xf numFmtId="3" fontId="35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166" fontId="8" fillId="0" borderId="0" xfId="56" applyNumberFormat="1" applyFont="1">
      <alignment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3" fontId="35" fillId="0" borderId="12" xfId="55" applyNumberFormat="1" applyFont="1" applyFill="1" applyBorder="1" applyAlignment="1">
      <alignment vertical="center" wrapText="1"/>
      <protection/>
    </xf>
    <xf numFmtId="0" fontId="31" fillId="0" borderId="10" xfId="56" applyFont="1" applyFill="1" applyBorder="1" applyAlignment="1">
      <alignment horizontal="left" vertical="top"/>
      <protection/>
    </xf>
    <xf numFmtId="3" fontId="35" fillId="0" borderId="12" xfId="55" applyNumberFormat="1" applyFont="1" applyFill="1" applyBorder="1" applyAlignment="1">
      <alignment horizontal="center" vertical="center" wrapText="1"/>
      <protection/>
    </xf>
    <xf numFmtId="3" fontId="35" fillId="0" borderId="13" xfId="55" applyNumberFormat="1" applyFont="1" applyFill="1" applyBorder="1" applyAlignment="1">
      <alignment horizontal="center" vertical="center" wrapText="1"/>
      <protection/>
    </xf>
    <xf numFmtId="3" fontId="35" fillId="0" borderId="11" xfId="56" applyNumberFormat="1" applyFont="1" applyFill="1" applyBorder="1" applyAlignment="1">
      <alignment horizontal="center" vertical="center" wrapText="1"/>
      <protection/>
    </xf>
    <xf numFmtId="3" fontId="35" fillId="0" borderId="14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8"/>
  <sheetViews>
    <sheetView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4"/>
    </sheetView>
  </sheetViews>
  <sheetFormatPr defaultColWidth="9.140625" defaultRowHeight="12.75"/>
  <cols>
    <col min="1" max="1" width="16.57421875" style="1" customWidth="1"/>
    <col min="2" max="2" width="75.7109375" style="1" customWidth="1"/>
    <col min="3" max="3" width="10.7109375" style="2" hidden="1" customWidth="1"/>
    <col min="4" max="4" width="10.57421875" style="2" customWidth="1"/>
    <col min="5" max="5" width="12.140625" style="1" customWidth="1"/>
    <col min="6" max="6" width="9.140625" style="1" hidden="1" customWidth="1"/>
    <col min="7" max="7" width="10.7109375" style="1" bestFit="1" customWidth="1"/>
    <col min="8" max="16384" width="9.140625" style="1" customWidth="1"/>
  </cols>
  <sheetData>
    <row r="1" spans="3:5" ht="12.75">
      <c r="C1" s="61" t="s">
        <v>368</v>
      </c>
      <c r="E1" s="65" t="s">
        <v>368</v>
      </c>
    </row>
    <row r="2" spans="3:5" ht="12.75">
      <c r="C2" s="61" t="s">
        <v>369</v>
      </c>
      <c r="E2" s="65" t="s">
        <v>369</v>
      </c>
    </row>
    <row r="3" spans="3:5" ht="12.75">
      <c r="C3" s="61" t="s">
        <v>371</v>
      </c>
      <c r="E3" s="65" t="s">
        <v>181</v>
      </c>
    </row>
    <row r="4" ht="21.75" customHeight="1"/>
    <row r="5" spans="1:5" s="3" customFormat="1" ht="61.5" customHeight="1">
      <c r="A5" s="77" t="s">
        <v>451</v>
      </c>
      <c r="B5" s="77"/>
      <c r="C5" s="77"/>
      <c r="D5" s="77"/>
      <c r="E5" s="77"/>
    </row>
    <row r="6" spans="1:5" ht="12.75" customHeight="1">
      <c r="A6" s="4"/>
      <c r="B6" s="4"/>
      <c r="C6" s="62" t="s">
        <v>364</v>
      </c>
      <c r="E6" s="46" t="s">
        <v>386</v>
      </c>
    </row>
    <row r="7" spans="1:5" s="2" customFormat="1" ht="18" customHeight="1">
      <c r="A7" s="75" t="s">
        <v>53</v>
      </c>
      <c r="B7" s="75" t="s">
        <v>54</v>
      </c>
      <c r="C7" s="63">
        <v>2015</v>
      </c>
      <c r="D7" s="73" t="s">
        <v>448</v>
      </c>
      <c r="E7" s="74"/>
    </row>
    <row r="8" spans="1:5" s="2" customFormat="1" ht="30.75" customHeight="1">
      <c r="A8" s="76"/>
      <c r="B8" s="76"/>
      <c r="C8" s="63"/>
      <c r="D8" s="64" t="s">
        <v>449</v>
      </c>
      <c r="E8" s="64" t="s">
        <v>450</v>
      </c>
    </row>
    <row r="9" spans="1:5" s="50" customFormat="1" ht="11.25">
      <c r="A9" s="49">
        <v>1</v>
      </c>
      <c r="B9" s="49">
        <v>2</v>
      </c>
      <c r="C9" s="49"/>
      <c r="D9" s="49">
        <v>3</v>
      </c>
      <c r="E9" s="49">
        <v>4</v>
      </c>
    </row>
    <row r="10" spans="1:6" s="6" customFormat="1" ht="12.75">
      <c r="A10" s="7" t="s">
        <v>387</v>
      </c>
      <c r="B10" s="31" t="s">
        <v>388</v>
      </c>
      <c r="C10" s="8">
        <f>C11+C23+C32+C46+C56+C70+C94+C112+C124+C127+C161+C104+C17</f>
        <v>1998718.4000000001</v>
      </c>
      <c r="D10" s="8">
        <f>D11+D23+D32+D46+D56+D70+D94+D112+D124+D127+D161+D104+D17</f>
        <v>3947.9999999999995</v>
      </c>
      <c r="E10" s="8">
        <f aca="true" t="shared" si="0" ref="E10:E73">C10+D10</f>
        <v>2002666.4000000001</v>
      </c>
      <c r="F10" s="8">
        <f>F11+F23+F32+F46+F56+F70+F94+F112+F124+F127+F161+F104+F17</f>
        <v>0</v>
      </c>
    </row>
    <row r="11" spans="1:6" s="6" customFormat="1" ht="12.75">
      <c r="A11" s="22" t="s">
        <v>389</v>
      </c>
      <c r="B11" s="40" t="s">
        <v>390</v>
      </c>
      <c r="C11" s="11">
        <f>C12</f>
        <v>992270.3</v>
      </c>
      <c r="D11" s="11">
        <f>D12</f>
        <v>1360</v>
      </c>
      <c r="E11" s="11">
        <f t="shared" si="0"/>
        <v>993630.3</v>
      </c>
      <c r="F11" s="11">
        <f>F12</f>
        <v>0</v>
      </c>
    </row>
    <row r="12" spans="1:6" s="9" customFormat="1" ht="12.75">
      <c r="A12" s="10" t="s">
        <v>391</v>
      </c>
      <c r="B12" s="33" t="s">
        <v>392</v>
      </c>
      <c r="C12" s="11">
        <f>C13+C14+C16+C15</f>
        <v>992270.3</v>
      </c>
      <c r="D12" s="11">
        <f>D13+D14+D16+D15</f>
        <v>1360</v>
      </c>
      <c r="E12" s="11">
        <f t="shared" si="0"/>
        <v>993630.3</v>
      </c>
      <c r="F12" s="11">
        <f>F13+F14+F16+F15</f>
        <v>0</v>
      </c>
    </row>
    <row r="13" spans="1:6" s="18" customFormat="1" ht="40.5" customHeight="1" hidden="1">
      <c r="A13" s="10" t="s">
        <v>393</v>
      </c>
      <c r="B13" s="33" t="s">
        <v>239</v>
      </c>
      <c r="C13" s="11">
        <v>972979.3</v>
      </c>
      <c r="D13" s="11"/>
      <c r="E13" s="11">
        <f t="shared" si="0"/>
        <v>972979.3</v>
      </c>
      <c r="F13" s="11"/>
    </row>
    <row r="14" spans="1:6" s="18" customFormat="1" ht="63.75" hidden="1">
      <c r="A14" s="10" t="s">
        <v>394</v>
      </c>
      <c r="B14" s="33" t="s">
        <v>240</v>
      </c>
      <c r="C14" s="11">
        <v>2451</v>
      </c>
      <c r="D14" s="11"/>
      <c r="E14" s="11">
        <f t="shared" si="0"/>
        <v>2451</v>
      </c>
      <c r="F14" s="11"/>
    </row>
    <row r="15" spans="1:6" s="18" customFormat="1" ht="27.75" customHeight="1" hidden="1">
      <c r="A15" s="10" t="s">
        <v>395</v>
      </c>
      <c r="B15" s="33" t="s">
        <v>396</v>
      </c>
      <c r="C15" s="11">
        <v>16000</v>
      </c>
      <c r="D15" s="11"/>
      <c r="E15" s="11">
        <f t="shared" si="0"/>
        <v>16000</v>
      </c>
      <c r="F15" s="11"/>
    </row>
    <row r="16" spans="1:6" s="18" customFormat="1" ht="54.75" customHeight="1" hidden="1">
      <c r="A16" s="10" t="s">
        <v>397</v>
      </c>
      <c r="B16" s="33" t="s">
        <v>241</v>
      </c>
      <c r="C16" s="11">
        <v>840</v>
      </c>
      <c r="D16" s="11">
        <v>1360</v>
      </c>
      <c r="E16" s="11">
        <f t="shared" si="0"/>
        <v>2200</v>
      </c>
      <c r="F16" s="11"/>
    </row>
    <row r="17" spans="1:6" s="18" customFormat="1" ht="25.5">
      <c r="A17" s="47" t="s">
        <v>175</v>
      </c>
      <c r="B17" s="48" t="s">
        <v>176</v>
      </c>
      <c r="C17" s="11">
        <f>C18</f>
        <v>7781.699999999999</v>
      </c>
      <c r="D17" s="11">
        <f>D18</f>
        <v>-2243.7999999999997</v>
      </c>
      <c r="E17" s="11">
        <f t="shared" si="0"/>
        <v>5537.9</v>
      </c>
      <c r="F17" s="11">
        <f>F18</f>
        <v>0</v>
      </c>
    </row>
    <row r="18" spans="1:6" s="18" customFormat="1" ht="25.5">
      <c r="A18" s="47" t="s">
        <v>177</v>
      </c>
      <c r="B18" s="55" t="s">
        <v>178</v>
      </c>
      <c r="C18" s="11">
        <f>C19+C20+C21+C22</f>
        <v>7781.699999999999</v>
      </c>
      <c r="D18" s="11">
        <f>D19+D20+D21+D22</f>
        <v>-2243.7999999999997</v>
      </c>
      <c r="E18" s="11">
        <f t="shared" si="0"/>
        <v>5537.9</v>
      </c>
      <c r="F18" s="11">
        <f>F19+F20+F21+F22</f>
        <v>0</v>
      </c>
    </row>
    <row r="19" spans="1:6" s="18" customFormat="1" ht="38.25" hidden="1">
      <c r="A19" s="47" t="s">
        <v>179</v>
      </c>
      <c r="B19" s="55" t="s">
        <v>180</v>
      </c>
      <c r="C19" s="11">
        <v>2765.7</v>
      </c>
      <c r="D19" s="11">
        <f>1813.3-2765.7</f>
        <v>-952.3999999999999</v>
      </c>
      <c r="E19" s="11">
        <f t="shared" si="0"/>
        <v>1813.3</v>
      </c>
      <c r="F19" s="11"/>
    </row>
    <row r="20" spans="1:6" s="18" customFormat="1" ht="51" hidden="1">
      <c r="A20" s="47" t="s">
        <v>182</v>
      </c>
      <c r="B20" s="55" t="s">
        <v>183</v>
      </c>
      <c r="C20" s="11">
        <v>57.6</v>
      </c>
      <c r="D20" s="11">
        <f>44.4-57.6</f>
        <v>-13.200000000000003</v>
      </c>
      <c r="E20" s="11">
        <f t="shared" si="0"/>
        <v>44.4</v>
      </c>
      <c r="F20" s="11"/>
    </row>
    <row r="21" spans="1:6" s="18" customFormat="1" ht="38.25" hidden="1">
      <c r="A21" s="47" t="s">
        <v>184</v>
      </c>
      <c r="B21" s="55" t="s">
        <v>185</v>
      </c>
      <c r="C21" s="11">
        <v>4958.4</v>
      </c>
      <c r="D21" s="11">
        <f>3680.2-4958.4</f>
        <v>-1278.1999999999998</v>
      </c>
      <c r="E21" s="11">
        <f t="shared" si="0"/>
        <v>3680.2</v>
      </c>
      <c r="F21" s="11"/>
    </row>
    <row r="22" spans="1:6" s="18" customFormat="1" ht="38.25" hidden="1">
      <c r="A22" s="47" t="s">
        <v>186</v>
      </c>
      <c r="B22" s="55" t="s">
        <v>187</v>
      </c>
      <c r="C22" s="11">
        <v>0</v>
      </c>
      <c r="D22" s="11"/>
      <c r="E22" s="11">
        <f t="shared" si="0"/>
        <v>0</v>
      </c>
      <c r="F22" s="11"/>
    </row>
    <row r="23" spans="1:6" s="18" customFormat="1" ht="18" customHeight="1" hidden="1">
      <c r="A23" s="10" t="s">
        <v>398</v>
      </c>
      <c r="B23" s="40" t="s">
        <v>399</v>
      </c>
      <c r="C23" s="11">
        <f>C24+C27+C30</f>
        <v>101491</v>
      </c>
      <c r="D23" s="11">
        <f>D24+D27+D30</f>
        <v>0</v>
      </c>
      <c r="E23" s="11">
        <f t="shared" si="0"/>
        <v>101491</v>
      </c>
      <c r="F23" s="11">
        <f>F24+F27+F30</f>
        <v>0</v>
      </c>
    </row>
    <row r="24" spans="1:6" s="18" customFormat="1" ht="14.25" customHeight="1" hidden="1">
      <c r="A24" s="12" t="s">
        <v>400</v>
      </c>
      <c r="B24" s="34" t="s">
        <v>401</v>
      </c>
      <c r="C24" s="13">
        <f>C25+C26</f>
        <v>98985</v>
      </c>
      <c r="D24" s="13">
        <f>D25+D26</f>
        <v>0</v>
      </c>
      <c r="E24" s="13">
        <f t="shared" si="0"/>
        <v>98985</v>
      </c>
      <c r="F24" s="13">
        <f>F25+F26</f>
        <v>0</v>
      </c>
    </row>
    <row r="25" spans="1:6" s="18" customFormat="1" ht="17.25" customHeight="1" hidden="1">
      <c r="A25" s="10" t="s">
        <v>402</v>
      </c>
      <c r="B25" s="33" t="s">
        <v>401</v>
      </c>
      <c r="C25" s="14">
        <v>98985</v>
      </c>
      <c r="D25" s="14"/>
      <c r="E25" s="14">
        <f t="shared" si="0"/>
        <v>98985</v>
      </c>
      <c r="F25" s="14"/>
    </row>
    <row r="26" spans="1:6" s="18" customFormat="1" ht="25.5" hidden="1">
      <c r="A26" s="10" t="s">
        <v>404</v>
      </c>
      <c r="B26" s="33" t="s">
        <v>405</v>
      </c>
      <c r="C26" s="14">
        <v>0</v>
      </c>
      <c r="D26" s="14"/>
      <c r="E26" s="14">
        <f t="shared" si="0"/>
        <v>0</v>
      </c>
      <c r="F26" s="14"/>
    </row>
    <row r="27" spans="1:6" s="18" customFormat="1" ht="12.75" hidden="1">
      <c r="A27" s="12" t="s">
        <v>406</v>
      </c>
      <c r="B27" s="34" t="s">
        <v>407</v>
      </c>
      <c r="C27" s="13">
        <f>C28+C29</f>
        <v>6</v>
      </c>
      <c r="D27" s="13">
        <f>D28+D29</f>
        <v>0</v>
      </c>
      <c r="E27" s="13">
        <f t="shared" si="0"/>
        <v>6</v>
      </c>
      <c r="F27" s="13">
        <f>F28+F29</f>
        <v>0</v>
      </c>
    </row>
    <row r="28" spans="1:6" s="18" customFormat="1" ht="12.75" hidden="1">
      <c r="A28" s="10" t="s">
        <v>408</v>
      </c>
      <c r="B28" s="33" t="s">
        <v>407</v>
      </c>
      <c r="C28" s="11">
        <v>6</v>
      </c>
      <c r="D28" s="11">
        <v>0</v>
      </c>
      <c r="E28" s="11">
        <f t="shared" si="0"/>
        <v>6</v>
      </c>
      <c r="F28" s="11">
        <v>0</v>
      </c>
    </row>
    <row r="29" spans="1:6" s="18" customFormat="1" ht="25.5" hidden="1">
      <c r="A29" s="10" t="s">
        <v>409</v>
      </c>
      <c r="B29" s="33" t="s">
        <v>410</v>
      </c>
      <c r="C29" s="13">
        <v>0</v>
      </c>
      <c r="D29" s="13">
        <v>0</v>
      </c>
      <c r="E29" s="13">
        <f t="shared" si="0"/>
        <v>0</v>
      </c>
      <c r="F29" s="13">
        <v>0</v>
      </c>
    </row>
    <row r="30" spans="1:6" s="18" customFormat="1" ht="12.75" hidden="1">
      <c r="A30" s="51" t="s">
        <v>357</v>
      </c>
      <c r="B30" s="52" t="s">
        <v>350</v>
      </c>
      <c r="C30" s="13">
        <f>C31</f>
        <v>2500</v>
      </c>
      <c r="D30" s="13">
        <f>D31</f>
        <v>0</v>
      </c>
      <c r="E30" s="13">
        <f t="shared" si="0"/>
        <v>2500</v>
      </c>
      <c r="F30" s="13">
        <f>F31</f>
        <v>0</v>
      </c>
    </row>
    <row r="31" spans="1:6" s="18" customFormat="1" ht="25.5" hidden="1">
      <c r="A31" s="53" t="s">
        <v>358</v>
      </c>
      <c r="B31" s="54" t="s">
        <v>351</v>
      </c>
      <c r="C31" s="11">
        <v>2500</v>
      </c>
      <c r="D31" s="11"/>
      <c r="E31" s="11">
        <f t="shared" si="0"/>
        <v>2500</v>
      </c>
      <c r="F31" s="11"/>
    </row>
    <row r="32" spans="1:6" s="15" customFormat="1" ht="12.75">
      <c r="A32" s="10" t="s">
        <v>411</v>
      </c>
      <c r="B32" s="40" t="s">
        <v>412</v>
      </c>
      <c r="C32" s="11">
        <f>C33+C41+C38+C35</f>
        <v>532344</v>
      </c>
      <c r="D32" s="11">
        <f>D33+D41+D38+D35</f>
        <v>-13449</v>
      </c>
      <c r="E32" s="11">
        <f t="shared" si="0"/>
        <v>518895</v>
      </c>
      <c r="F32" s="11">
        <f>F33+F41+F38+F35</f>
        <v>0</v>
      </c>
    </row>
    <row r="33" spans="1:6" s="18" customFormat="1" ht="12.75" hidden="1">
      <c r="A33" s="12" t="s">
        <v>413</v>
      </c>
      <c r="B33" s="34" t="s">
        <v>414</v>
      </c>
      <c r="C33" s="13">
        <f>C34</f>
        <v>20410</v>
      </c>
      <c r="D33" s="13">
        <f>D34</f>
        <v>0</v>
      </c>
      <c r="E33" s="13">
        <f t="shared" si="0"/>
        <v>20410</v>
      </c>
      <c r="F33" s="13">
        <f>F34</f>
        <v>0</v>
      </c>
    </row>
    <row r="34" spans="1:6" s="18" customFormat="1" ht="25.5" hidden="1">
      <c r="A34" s="10" t="s">
        <v>415</v>
      </c>
      <c r="B34" s="33" t="s">
        <v>416</v>
      </c>
      <c r="C34" s="11">
        <v>20410</v>
      </c>
      <c r="D34" s="11"/>
      <c r="E34" s="11">
        <f t="shared" si="0"/>
        <v>20410</v>
      </c>
      <c r="F34" s="11"/>
    </row>
    <row r="35" spans="1:6" s="18" customFormat="1" ht="12.75" hidden="1">
      <c r="A35" s="16" t="s">
        <v>417</v>
      </c>
      <c r="B35" s="35" t="s">
        <v>418</v>
      </c>
      <c r="C35" s="17">
        <f>C36+C37</f>
        <v>0</v>
      </c>
      <c r="D35" s="17">
        <f>D36+D37</f>
        <v>0</v>
      </c>
      <c r="E35" s="17">
        <f t="shared" si="0"/>
        <v>0</v>
      </c>
      <c r="F35" s="17">
        <f>F36+F37</f>
        <v>0</v>
      </c>
    </row>
    <row r="36" spans="1:6" s="18" customFormat="1" ht="25.5" hidden="1">
      <c r="A36" s="10" t="s">
        <v>419</v>
      </c>
      <c r="B36" s="33" t="s">
        <v>420</v>
      </c>
      <c r="C36" s="11">
        <v>0</v>
      </c>
      <c r="D36" s="11">
        <v>0</v>
      </c>
      <c r="E36" s="11">
        <f t="shared" si="0"/>
        <v>0</v>
      </c>
      <c r="F36" s="11">
        <v>0</v>
      </c>
    </row>
    <row r="37" spans="1:6" s="18" customFormat="1" ht="25.5" hidden="1">
      <c r="A37" s="10" t="s">
        <v>421</v>
      </c>
      <c r="B37" s="33" t="s">
        <v>422</v>
      </c>
      <c r="C37" s="11"/>
      <c r="D37" s="11"/>
      <c r="E37" s="11">
        <f t="shared" si="0"/>
        <v>0</v>
      </c>
      <c r="F37" s="11"/>
    </row>
    <row r="38" spans="1:6" s="18" customFormat="1" ht="12.75">
      <c r="A38" s="28" t="s">
        <v>423</v>
      </c>
      <c r="B38" s="37" t="s">
        <v>424</v>
      </c>
      <c r="C38" s="14">
        <f>C39+C40</f>
        <v>106935</v>
      </c>
      <c r="D38" s="14">
        <f>D39+D40</f>
        <v>10000</v>
      </c>
      <c r="E38" s="14">
        <f t="shared" si="0"/>
        <v>116935</v>
      </c>
      <c r="F38" s="14">
        <f>F39+F40</f>
        <v>0</v>
      </c>
    </row>
    <row r="39" spans="1:6" s="18" customFormat="1" ht="12.75" hidden="1">
      <c r="A39" s="10" t="s">
        <v>425</v>
      </c>
      <c r="B39" s="33" t="s">
        <v>426</v>
      </c>
      <c r="C39" s="11">
        <v>24900</v>
      </c>
      <c r="D39" s="11"/>
      <c r="E39" s="11">
        <f t="shared" si="0"/>
        <v>24900</v>
      </c>
      <c r="F39" s="11"/>
    </row>
    <row r="40" spans="1:6" s="18" customFormat="1" ht="12.75" hidden="1">
      <c r="A40" s="10" t="s">
        <v>427</v>
      </c>
      <c r="B40" s="33" t="s">
        <v>428</v>
      </c>
      <c r="C40" s="14">
        <v>82035</v>
      </c>
      <c r="D40" s="14">
        <v>10000</v>
      </c>
      <c r="E40" s="14">
        <f t="shared" si="0"/>
        <v>92035</v>
      </c>
      <c r="F40" s="14"/>
    </row>
    <row r="41" spans="1:6" s="18" customFormat="1" ht="12.75">
      <c r="A41" s="28" t="s">
        <v>429</v>
      </c>
      <c r="B41" s="37" t="s">
        <v>430</v>
      </c>
      <c r="C41" s="11">
        <f>C42+C44</f>
        <v>404999</v>
      </c>
      <c r="D41" s="11">
        <v>-23449</v>
      </c>
      <c r="E41" s="11">
        <f t="shared" si="0"/>
        <v>381550</v>
      </c>
      <c r="F41" s="11">
        <f>F42+F44</f>
        <v>0</v>
      </c>
    </row>
    <row r="42" spans="1:6" s="18" customFormat="1" ht="25.5" hidden="1">
      <c r="A42" s="10" t="s">
        <v>433</v>
      </c>
      <c r="B42" s="33" t="s">
        <v>434</v>
      </c>
      <c r="C42" s="11">
        <f>C43</f>
        <v>16630</v>
      </c>
      <c r="D42" s="11">
        <f>D43</f>
        <v>0</v>
      </c>
      <c r="E42" s="11">
        <f t="shared" si="0"/>
        <v>16630</v>
      </c>
      <c r="F42" s="11">
        <f>F43</f>
        <v>0</v>
      </c>
    </row>
    <row r="43" spans="1:6" s="18" customFormat="1" ht="40.5" customHeight="1" hidden="1">
      <c r="A43" s="10" t="s">
        <v>435</v>
      </c>
      <c r="B43" s="33" t="s">
        <v>436</v>
      </c>
      <c r="C43" s="11">
        <v>16630</v>
      </c>
      <c r="D43" s="11"/>
      <c r="E43" s="11">
        <f t="shared" si="0"/>
        <v>16630</v>
      </c>
      <c r="F43" s="11"/>
    </row>
    <row r="44" spans="1:6" s="18" customFormat="1" ht="25.5" hidden="1">
      <c r="A44" s="10" t="s">
        <v>437</v>
      </c>
      <c r="B44" s="33" t="s">
        <v>438</v>
      </c>
      <c r="C44" s="11">
        <f>C45</f>
        <v>388369</v>
      </c>
      <c r="D44" s="11">
        <f>D45</f>
        <v>0</v>
      </c>
      <c r="E44" s="11">
        <f t="shared" si="0"/>
        <v>388369</v>
      </c>
      <c r="F44" s="11">
        <f>F45</f>
        <v>0</v>
      </c>
    </row>
    <row r="45" spans="1:6" s="18" customFormat="1" ht="41.25" customHeight="1" hidden="1">
      <c r="A45" s="10" t="s">
        <v>439</v>
      </c>
      <c r="B45" s="33" t="s">
        <v>440</v>
      </c>
      <c r="C45" s="11">
        <v>388369</v>
      </c>
      <c r="D45" s="11"/>
      <c r="E45" s="11">
        <f t="shared" si="0"/>
        <v>388369</v>
      </c>
      <c r="F45" s="11"/>
    </row>
    <row r="46" spans="1:6" s="18" customFormat="1" ht="12.75">
      <c r="A46" s="10" t="s">
        <v>441</v>
      </c>
      <c r="B46" s="40" t="s">
        <v>442</v>
      </c>
      <c r="C46" s="11">
        <f>C47+C49</f>
        <v>13265</v>
      </c>
      <c r="D46" s="11">
        <f>D47+D49</f>
        <v>4686.6</v>
      </c>
      <c r="E46" s="11">
        <f t="shared" si="0"/>
        <v>17951.6</v>
      </c>
      <c r="F46" s="11">
        <f>F47+F49</f>
        <v>0</v>
      </c>
    </row>
    <row r="47" spans="1:6" s="18" customFormat="1" ht="27" customHeight="1">
      <c r="A47" s="10" t="s">
        <v>443</v>
      </c>
      <c r="B47" s="40" t="s">
        <v>444</v>
      </c>
      <c r="C47" s="14">
        <f>C48</f>
        <v>13100</v>
      </c>
      <c r="D47" s="14">
        <f>D48</f>
        <v>4600</v>
      </c>
      <c r="E47" s="14">
        <f t="shared" si="0"/>
        <v>17700</v>
      </c>
      <c r="F47" s="14">
        <f>F48</f>
        <v>0</v>
      </c>
    </row>
    <row r="48" spans="1:6" s="18" customFormat="1" ht="25.5" hidden="1">
      <c r="A48" s="10" t="s">
        <v>445</v>
      </c>
      <c r="B48" s="33" t="s">
        <v>446</v>
      </c>
      <c r="C48" s="11">
        <v>13100</v>
      </c>
      <c r="D48" s="11">
        <v>4600</v>
      </c>
      <c r="E48" s="11">
        <f t="shared" si="0"/>
        <v>17700</v>
      </c>
      <c r="F48" s="11"/>
    </row>
    <row r="49" spans="1:6" s="18" customFormat="1" ht="28.5" customHeight="1">
      <c r="A49" s="10" t="s">
        <v>447</v>
      </c>
      <c r="B49" s="33" t="s">
        <v>461</v>
      </c>
      <c r="C49" s="11">
        <f>C52+C53+C54+C51+C50</f>
        <v>165</v>
      </c>
      <c r="D49" s="11">
        <f>D52+D53+D54+D51+D50</f>
        <v>86.6</v>
      </c>
      <c r="E49" s="11">
        <f t="shared" si="0"/>
        <v>251.6</v>
      </c>
      <c r="F49" s="11">
        <f>F52+F53+F54+F51+F50</f>
        <v>0</v>
      </c>
    </row>
    <row r="50" spans="1:6" s="18" customFormat="1" ht="52.5" customHeight="1" hidden="1">
      <c r="A50" s="10" t="s">
        <v>89</v>
      </c>
      <c r="B50" s="33" t="s">
        <v>88</v>
      </c>
      <c r="C50" s="13"/>
      <c r="D50" s="13"/>
      <c r="E50" s="13">
        <f t="shared" si="0"/>
        <v>0</v>
      </c>
      <c r="F50" s="13"/>
    </row>
    <row r="51" spans="1:6" s="18" customFormat="1" ht="51" hidden="1">
      <c r="A51" s="10" t="s">
        <v>462</v>
      </c>
      <c r="B51" s="33" t="s">
        <v>246</v>
      </c>
      <c r="C51" s="13">
        <v>0</v>
      </c>
      <c r="D51" s="13">
        <v>0</v>
      </c>
      <c r="E51" s="13">
        <f t="shared" si="0"/>
        <v>0</v>
      </c>
      <c r="F51" s="13">
        <v>0</v>
      </c>
    </row>
    <row r="52" spans="1:6" s="18" customFormat="1" ht="40.5" customHeight="1" hidden="1">
      <c r="A52" s="10" t="s">
        <v>463</v>
      </c>
      <c r="B52" s="33" t="s">
        <v>464</v>
      </c>
      <c r="C52" s="11">
        <v>0</v>
      </c>
      <c r="D52" s="11">
        <v>0</v>
      </c>
      <c r="E52" s="11">
        <f t="shared" si="0"/>
        <v>0</v>
      </c>
      <c r="F52" s="11">
        <v>0</v>
      </c>
    </row>
    <row r="53" spans="1:6" s="18" customFormat="1" ht="17.25" customHeight="1" hidden="1">
      <c r="A53" s="10" t="s">
        <v>465</v>
      </c>
      <c r="B53" s="33" t="s">
        <v>466</v>
      </c>
      <c r="C53" s="11">
        <v>60</v>
      </c>
      <c r="D53" s="11">
        <v>-10</v>
      </c>
      <c r="E53" s="11">
        <f t="shared" si="0"/>
        <v>50</v>
      </c>
      <c r="F53" s="11"/>
    </row>
    <row r="54" spans="1:6" s="18" customFormat="1" ht="42.75" customHeight="1" hidden="1">
      <c r="A54" s="10" t="s">
        <v>467</v>
      </c>
      <c r="B54" s="33" t="s">
        <v>468</v>
      </c>
      <c r="C54" s="11">
        <f>C55</f>
        <v>105</v>
      </c>
      <c r="D54" s="11">
        <f>D55</f>
        <v>96.6</v>
      </c>
      <c r="E54" s="11">
        <f t="shared" si="0"/>
        <v>201.6</v>
      </c>
      <c r="F54" s="11">
        <f>F55</f>
        <v>0</v>
      </c>
    </row>
    <row r="55" spans="1:6" s="18" customFormat="1" ht="55.5" customHeight="1" hidden="1">
      <c r="A55" s="10" t="s">
        <v>469</v>
      </c>
      <c r="B55" s="33" t="s">
        <v>247</v>
      </c>
      <c r="C55" s="11">
        <v>105</v>
      </c>
      <c r="D55" s="11">
        <v>96.6</v>
      </c>
      <c r="E55" s="11">
        <f t="shared" si="0"/>
        <v>201.6</v>
      </c>
      <c r="F55" s="11"/>
    </row>
    <row r="56" spans="1:6" s="18" customFormat="1" ht="30" customHeight="1" hidden="1">
      <c r="A56" s="10" t="s">
        <v>470</v>
      </c>
      <c r="B56" s="40" t="s">
        <v>471</v>
      </c>
      <c r="C56" s="11">
        <f>C57+C59+C63</f>
        <v>0</v>
      </c>
      <c r="D56" s="11">
        <f>D57+D59+D63</f>
        <v>0</v>
      </c>
      <c r="E56" s="11">
        <f t="shared" si="0"/>
        <v>0</v>
      </c>
      <c r="F56" s="11">
        <f>F57+F59+F63</f>
        <v>0</v>
      </c>
    </row>
    <row r="57" spans="1:6" s="18" customFormat="1" ht="30" customHeight="1" hidden="1">
      <c r="A57" s="16" t="s">
        <v>472</v>
      </c>
      <c r="B57" s="35" t="s">
        <v>473</v>
      </c>
      <c r="C57" s="17"/>
      <c r="D57" s="17"/>
      <c r="E57" s="17">
        <f t="shared" si="0"/>
        <v>0</v>
      </c>
      <c r="F57" s="17"/>
    </row>
    <row r="58" spans="1:6" s="18" customFormat="1" ht="25.5" hidden="1">
      <c r="A58" s="16" t="s">
        <v>474</v>
      </c>
      <c r="B58" s="37" t="s">
        <v>475</v>
      </c>
      <c r="C58" s="17"/>
      <c r="D58" s="17"/>
      <c r="E58" s="17">
        <f t="shared" si="0"/>
        <v>0</v>
      </c>
      <c r="F58" s="17"/>
    </row>
    <row r="59" spans="1:6" s="18" customFormat="1" ht="18" customHeight="1" hidden="1">
      <c r="A59" s="12" t="s">
        <v>476</v>
      </c>
      <c r="B59" s="34" t="s">
        <v>477</v>
      </c>
      <c r="C59" s="13">
        <f>C60+C61</f>
        <v>0</v>
      </c>
      <c r="D59" s="13">
        <f>D60+D61</f>
        <v>0</v>
      </c>
      <c r="E59" s="13">
        <f t="shared" si="0"/>
        <v>0</v>
      </c>
      <c r="F59" s="13">
        <f>F60+F61</f>
        <v>0</v>
      </c>
    </row>
    <row r="60" spans="1:6" s="18" customFormat="1" ht="16.5" customHeight="1" hidden="1">
      <c r="A60" s="10" t="s">
        <v>478</v>
      </c>
      <c r="B60" s="33" t="s">
        <v>479</v>
      </c>
      <c r="C60" s="11"/>
      <c r="D60" s="11"/>
      <c r="E60" s="11">
        <f t="shared" si="0"/>
        <v>0</v>
      </c>
      <c r="F60" s="11"/>
    </row>
    <row r="61" spans="1:6" s="18" customFormat="1" ht="16.5" customHeight="1" hidden="1">
      <c r="A61" s="10" t="s">
        <v>480</v>
      </c>
      <c r="B61" s="33" t="s">
        <v>481</v>
      </c>
      <c r="C61" s="11">
        <f>C62</f>
        <v>0</v>
      </c>
      <c r="D61" s="11">
        <f>D62</f>
        <v>0</v>
      </c>
      <c r="E61" s="11">
        <f t="shared" si="0"/>
        <v>0</v>
      </c>
      <c r="F61" s="11">
        <f>F62</f>
        <v>0</v>
      </c>
    </row>
    <row r="62" spans="1:6" s="18" customFormat="1" ht="27.75" customHeight="1" hidden="1">
      <c r="A62" s="10" t="s">
        <v>90</v>
      </c>
      <c r="B62" s="33" t="s">
        <v>482</v>
      </c>
      <c r="C62" s="11">
        <v>0</v>
      </c>
      <c r="D62" s="11">
        <v>0</v>
      </c>
      <c r="E62" s="11">
        <f t="shared" si="0"/>
        <v>0</v>
      </c>
      <c r="F62" s="11">
        <v>0</v>
      </c>
    </row>
    <row r="63" spans="1:6" s="18" customFormat="1" ht="12.75" hidden="1">
      <c r="A63" s="12" t="s">
        <v>483</v>
      </c>
      <c r="B63" s="34" t="s">
        <v>484</v>
      </c>
      <c r="C63" s="13">
        <f>C64+C66+C68</f>
        <v>0</v>
      </c>
      <c r="D63" s="13">
        <f>D64+D66+D68</f>
        <v>0</v>
      </c>
      <c r="E63" s="13">
        <f t="shared" si="0"/>
        <v>0</v>
      </c>
      <c r="F63" s="13">
        <f>F64+F66+F68</f>
        <v>0</v>
      </c>
    </row>
    <row r="64" spans="1:6" s="18" customFormat="1" ht="12.75" hidden="1">
      <c r="A64" s="10" t="s">
        <v>485</v>
      </c>
      <c r="B64" s="33" t="s">
        <v>486</v>
      </c>
      <c r="C64" s="11">
        <f>C65</f>
        <v>0</v>
      </c>
      <c r="D64" s="11">
        <f>D65</f>
        <v>0</v>
      </c>
      <c r="E64" s="11">
        <f t="shared" si="0"/>
        <v>0</v>
      </c>
      <c r="F64" s="11">
        <f>F65</f>
        <v>0</v>
      </c>
    </row>
    <row r="65" spans="1:6" s="18" customFormat="1" ht="12.75" hidden="1">
      <c r="A65" s="10" t="s">
        <v>487</v>
      </c>
      <c r="B65" s="33" t="s">
        <v>488</v>
      </c>
      <c r="C65" s="11">
        <v>0</v>
      </c>
      <c r="D65" s="11">
        <v>0</v>
      </c>
      <c r="E65" s="11">
        <f t="shared" si="0"/>
        <v>0</v>
      </c>
      <c r="F65" s="11">
        <v>0</v>
      </c>
    </row>
    <row r="66" spans="1:6" s="18" customFormat="1" ht="25.5" hidden="1">
      <c r="A66" s="10" t="s">
        <v>489</v>
      </c>
      <c r="B66" s="33" t="s">
        <v>490</v>
      </c>
      <c r="C66" s="11">
        <f>C67</f>
        <v>0</v>
      </c>
      <c r="D66" s="11">
        <f>D67</f>
        <v>0</v>
      </c>
      <c r="E66" s="11">
        <f t="shared" si="0"/>
        <v>0</v>
      </c>
      <c r="F66" s="11">
        <f>F67</f>
        <v>0</v>
      </c>
    </row>
    <row r="67" spans="1:6" s="18" customFormat="1" ht="38.25" hidden="1">
      <c r="A67" s="10" t="s">
        <v>349</v>
      </c>
      <c r="B67" s="33" t="s">
        <v>493</v>
      </c>
      <c r="C67" s="11">
        <v>0</v>
      </c>
      <c r="D67" s="11">
        <v>0</v>
      </c>
      <c r="E67" s="11">
        <f t="shared" si="0"/>
        <v>0</v>
      </c>
      <c r="F67" s="11">
        <v>0</v>
      </c>
    </row>
    <row r="68" spans="1:6" s="18" customFormat="1" ht="14.25" customHeight="1" hidden="1">
      <c r="A68" s="10" t="s">
        <v>494</v>
      </c>
      <c r="B68" s="33" t="s">
        <v>495</v>
      </c>
      <c r="C68" s="11">
        <f>C69</f>
        <v>0</v>
      </c>
      <c r="D68" s="11">
        <f>D69</f>
        <v>0</v>
      </c>
      <c r="E68" s="11">
        <f t="shared" si="0"/>
        <v>0</v>
      </c>
      <c r="F68" s="11">
        <f>F69</f>
        <v>0</v>
      </c>
    </row>
    <row r="69" spans="1:6" s="18" customFormat="1" ht="23.25" customHeight="1" hidden="1">
      <c r="A69" s="10" t="s">
        <v>496</v>
      </c>
      <c r="B69" s="33" t="s">
        <v>497</v>
      </c>
      <c r="C69" s="11">
        <v>0</v>
      </c>
      <c r="D69" s="11">
        <v>0</v>
      </c>
      <c r="E69" s="11">
        <f t="shared" si="0"/>
        <v>0</v>
      </c>
      <c r="F69" s="11">
        <v>0</v>
      </c>
    </row>
    <row r="70" spans="1:6" s="18" customFormat="1" ht="25.5" hidden="1">
      <c r="A70" s="10" t="s">
        <v>498</v>
      </c>
      <c r="B70" s="40" t="s">
        <v>499</v>
      </c>
      <c r="C70" s="11">
        <f>C73+C75+C84+C87+C89+C71</f>
        <v>246159.00000000003</v>
      </c>
      <c r="D70" s="11">
        <f>D73+D75+D84+D87+D89+D71</f>
        <v>0</v>
      </c>
      <c r="E70" s="11">
        <f t="shared" si="0"/>
        <v>246159.00000000003</v>
      </c>
      <c r="F70" s="11">
        <f>F73+F75+F84+F87+F89+F71</f>
        <v>0</v>
      </c>
    </row>
    <row r="71" spans="1:6" s="18" customFormat="1" ht="43.5" customHeight="1" hidden="1">
      <c r="A71" s="47" t="s">
        <v>277</v>
      </c>
      <c r="B71" s="48" t="s">
        <v>278</v>
      </c>
      <c r="C71" s="11">
        <f>C72</f>
        <v>0</v>
      </c>
      <c r="D71" s="11">
        <f>D72</f>
        <v>0</v>
      </c>
      <c r="E71" s="11">
        <f t="shared" si="0"/>
        <v>0</v>
      </c>
      <c r="F71" s="11">
        <f>F72</f>
        <v>0</v>
      </c>
    </row>
    <row r="72" spans="1:6" s="18" customFormat="1" ht="30.75" customHeight="1" hidden="1">
      <c r="A72" s="47" t="s">
        <v>279</v>
      </c>
      <c r="B72" s="48" t="s">
        <v>491</v>
      </c>
      <c r="C72" s="11">
        <v>0</v>
      </c>
      <c r="D72" s="11"/>
      <c r="E72" s="11">
        <f t="shared" si="0"/>
        <v>0</v>
      </c>
      <c r="F72" s="11"/>
    </row>
    <row r="73" spans="1:6" s="18" customFormat="1" ht="12.75" hidden="1">
      <c r="A73" s="10" t="s">
        <v>500</v>
      </c>
      <c r="B73" s="33" t="s">
        <v>501</v>
      </c>
      <c r="C73" s="11">
        <f>C74</f>
        <v>0</v>
      </c>
      <c r="D73" s="11">
        <f>D74</f>
        <v>0</v>
      </c>
      <c r="E73" s="11">
        <f t="shared" si="0"/>
        <v>0</v>
      </c>
      <c r="F73" s="11">
        <f>F74</f>
        <v>0</v>
      </c>
    </row>
    <row r="74" spans="1:6" s="18" customFormat="1" ht="25.5" hidden="1">
      <c r="A74" s="10" t="s">
        <v>502</v>
      </c>
      <c r="B74" s="33" t="s">
        <v>503</v>
      </c>
      <c r="C74" s="11"/>
      <c r="D74" s="11"/>
      <c r="E74" s="11">
        <f aca="true" t="shared" si="1" ref="E74:E138">C74+D74</f>
        <v>0</v>
      </c>
      <c r="F74" s="11"/>
    </row>
    <row r="75" spans="1:6" s="18" customFormat="1" ht="54.75" customHeight="1" hidden="1">
      <c r="A75" s="10" t="s">
        <v>504</v>
      </c>
      <c r="B75" s="33" t="s">
        <v>248</v>
      </c>
      <c r="C75" s="11">
        <f>C76+C78+C80+C82</f>
        <v>230837.6</v>
      </c>
      <c r="D75" s="11">
        <f>D76+D78+D80</f>
        <v>0</v>
      </c>
      <c r="E75" s="11">
        <f t="shared" si="1"/>
        <v>230837.6</v>
      </c>
      <c r="F75" s="11">
        <f>F76+F78+F80</f>
        <v>0</v>
      </c>
    </row>
    <row r="76" spans="1:6" s="18" customFormat="1" ht="40.5" customHeight="1" hidden="1">
      <c r="A76" s="12" t="s">
        <v>505</v>
      </c>
      <c r="B76" s="34" t="s">
        <v>506</v>
      </c>
      <c r="C76" s="13">
        <f>C77</f>
        <v>167000</v>
      </c>
      <c r="D76" s="13">
        <f>D77</f>
        <v>0</v>
      </c>
      <c r="E76" s="13">
        <f t="shared" si="1"/>
        <v>167000</v>
      </c>
      <c r="F76" s="13">
        <f>F77</f>
        <v>0</v>
      </c>
    </row>
    <row r="77" spans="1:6" s="18" customFormat="1" ht="40.5" customHeight="1" hidden="1">
      <c r="A77" s="10" t="s">
        <v>507</v>
      </c>
      <c r="B77" s="33" t="s">
        <v>249</v>
      </c>
      <c r="C77" s="14">
        <v>167000</v>
      </c>
      <c r="D77" s="14"/>
      <c r="E77" s="14">
        <f t="shared" si="1"/>
        <v>167000</v>
      </c>
      <c r="F77" s="14"/>
    </row>
    <row r="78" spans="1:6" s="18" customFormat="1" ht="53.25" customHeight="1" hidden="1">
      <c r="A78" s="16" t="s">
        <v>508</v>
      </c>
      <c r="B78" s="35" t="s">
        <v>250</v>
      </c>
      <c r="C78" s="13">
        <f>C79</f>
        <v>11088</v>
      </c>
      <c r="D78" s="13">
        <f>D79</f>
        <v>0</v>
      </c>
      <c r="E78" s="13">
        <f t="shared" si="1"/>
        <v>11088</v>
      </c>
      <c r="F78" s="13">
        <f>F79</f>
        <v>0</v>
      </c>
    </row>
    <row r="79" spans="1:6" s="18" customFormat="1" ht="41.25" customHeight="1" hidden="1">
      <c r="A79" s="10" t="s">
        <v>509</v>
      </c>
      <c r="B79" s="33" t="s">
        <v>285</v>
      </c>
      <c r="C79" s="11">
        <v>11088</v>
      </c>
      <c r="D79" s="11"/>
      <c r="E79" s="11">
        <f t="shared" si="1"/>
        <v>11088</v>
      </c>
      <c r="F79" s="11"/>
    </row>
    <row r="80" spans="1:6" s="18" customFormat="1" ht="51" hidden="1">
      <c r="A80" s="12" t="s">
        <v>510</v>
      </c>
      <c r="B80" s="34" t="s">
        <v>275</v>
      </c>
      <c r="C80" s="13">
        <f>C81</f>
        <v>2085.6</v>
      </c>
      <c r="D80" s="13">
        <f>D81</f>
        <v>0</v>
      </c>
      <c r="E80" s="13">
        <f t="shared" si="1"/>
        <v>2085.6</v>
      </c>
      <c r="F80" s="13">
        <f>F81</f>
        <v>0</v>
      </c>
    </row>
    <row r="81" spans="1:6" s="18" customFormat="1" ht="38.25" hidden="1">
      <c r="A81" s="10" t="s">
        <v>511</v>
      </c>
      <c r="B81" s="33" t="s">
        <v>286</v>
      </c>
      <c r="C81" s="11">
        <v>2085.6</v>
      </c>
      <c r="D81" s="11"/>
      <c r="E81" s="11">
        <f t="shared" si="1"/>
        <v>2085.6</v>
      </c>
      <c r="F81" s="11"/>
    </row>
    <row r="82" spans="1:6" s="18" customFormat="1" ht="25.5" hidden="1">
      <c r="A82" s="12" t="s">
        <v>242</v>
      </c>
      <c r="B82" s="34" t="s">
        <v>243</v>
      </c>
      <c r="C82" s="13">
        <f>C83</f>
        <v>50664</v>
      </c>
      <c r="D82" s="11"/>
      <c r="E82" s="11">
        <f t="shared" si="1"/>
        <v>50664</v>
      </c>
      <c r="F82" s="11"/>
    </row>
    <row r="83" spans="1:6" s="18" customFormat="1" ht="25.5" hidden="1">
      <c r="A83" s="10" t="s">
        <v>244</v>
      </c>
      <c r="B83" s="33" t="s">
        <v>245</v>
      </c>
      <c r="C83" s="11">
        <v>50664</v>
      </c>
      <c r="D83" s="11"/>
      <c r="E83" s="11">
        <f t="shared" si="1"/>
        <v>50664</v>
      </c>
      <c r="F83" s="11"/>
    </row>
    <row r="84" spans="1:6" s="18" customFormat="1" ht="16.5" customHeight="1" hidden="1">
      <c r="A84" s="21" t="s">
        <v>512</v>
      </c>
      <c r="B84" s="33" t="s">
        <v>513</v>
      </c>
      <c r="C84" s="11">
        <f>C85</f>
        <v>716.7</v>
      </c>
      <c r="D84" s="11">
        <f>D85</f>
        <v>0</v>
      </c>
      <c r="E84" s="11">
        <f t="shared" si="1"/>
        <v>716.7</v>
      </c>
      <c r="F84" s="11">
        <f>F85</f>
        <v>0</v>
      </c>
    </row>
    <row r="85" spans="1:6" s="18" customFormat="1" ht="30" customHeight="1" hidden="1">
      <c r="A85" s="20" t="s">
        <v>514</v>
      </c>
      <c r="B85" s="34" t="s">
        <v>0</v>
      </c>
      <c r="C85" s="13">
        <f>C86</f>
        <v>716.7</v>
      </c>
      <c r="D85" s="13">
        <f>D86</f>
        <v>0</v>
      </c>
      <c r="E85" s="13">
        <f t="shared" si="1"/>
        <v>716.7</v>
      </c>
      <c r="F85" s="13">
        <f>F86</f>
        <v>0</v>
      </c>
    </row>
    <row r="86" spans="1:6" s="18" customFormat="1" ht="27.75" customHeight="1" hidden="1">
      <c r="A86" s="21" t="s">
        <v>3</v>
      </c>
      <c r="B86" s="33" t="s">
        <v>4</v>
      </c>
      <c r="C86" s="11">
        <v>716.7</v>
      </c>
      <c r="D86" s="11"/>
      <c r="E86" s="11">
        <f t="shared" si="1"/>
        <v>716.7</v>
      </c>
      <c r="F86" s="11"/>
    </row>
    <row r="87" spans="1:6" s="18" customFormat="1" ht="51" hidden="1">
      <c r="A87" s="21" t="s">
        <v>5</v>
      </c>
      <c r="B87" s="37" t="s">
        <v>251</v>
      </c>
      <c r="C87" s="11">
        <f>C88</f>
        <v>0</v>
      </c>
      <c r="D87" s="11">
        <f>D88</f>
        <v>0</v>
      </c>
      <c r="E87" s="11">
        <f t="shared" si="1"/>
        <v>0</v>
      </c>
      <c r="F87" s="11">
        <f>F88</f>
        <v>0</v>
      </c>
    </row>
    <row r="88" spans="1:6" s="18" customFormat="1" ht="54" customHeight="1" hidden="1">
      <c r="A88" s="22" t="s">
        <v>6</v>
      </c>
      <c r="B88" s="33" t="s">
        <v>252</v>
      </c>
      <c r="C88" s="11">
        <v>0</v>
      </c>
      <c r="D88" s="11">
        <v>0</v>
      </c>
      <c r="E88" s="11">
        <f t="shared" si="1"/>
        <v>0</v>
      </c>
      <c r="F88" s="11">
        <v>0</v>
      </c>
    </row>
    <row r="89" spans="1:6" s="18" customFormat="1" ht="51" hidden="1">
      <c r="A89" s="10" t="s">
        <v>7</v>
      </c>
      <c r="B89" s="37" t="s">
        <v>258</v>
      </c>
      <c r="C89" s="11">
        <f>C92+C90</f>
        <v>14604.7</v>
      </c>
      <c r="D89" s="11">
        <f>D92+D90</f>
        <v>0</v>
      </c>
      <c r="E89" s="11">
        <f t="shared" si="1"/>
        <v>14604.7</v>
      </c>
      <c r="F89" s="11">
        <f>F92+F90</f>
        <v>0</v>
      </c>
    </row>
    <row r="90" spans="1:6" s="18" customFormat="1" ht="25.5" hidden="1">
      <c r="A90" s="12" t="s">
        <v>8</v>
      </c>
      <c r="B90" s="35" t="s">
        <v>9</v>
      </c>
      <c r="C90" s="13">
        <f>C91</f>
        <v>190</v>
      </c>
      <c r="D90" s="13">
        <f>D91</f>
        <v>0</v>
      </c>
      <c r="E90" s="13">
        <f t="shared" si="1"/>
        <v>190</v>
      </c>
      <c r="F90" s="13">
        <f>F91</f>
        <v>0</v>
      </c>
    </row>
    <row r="91" spans="1:6" s="18" customFormat="1" ht="25.5" hidden="1">
      <c r="A91" s="10" t="s">
        <v>10</v>
      </c>
      <c r="B91" s="37" t="s">
        <v>11</v>
      </c>
      <c r="C91" s="11">
        <v>190</v>
      </c>
      <c r="D91" s="11"/>
      <c r="E91" s="11">
        <f t="shared" si="1"/>
        <v>190</v>
      </c>
      <c r="F91" s="11"/>
    </row>
    <row r="92" spans="1:6" s="18" customFormat="1" ht="52.5" customHeight="1" hidden="1">
      <c r="A92" s="23" t="s">
        <v>12</v>
      </c>
      <c r="B92" s="35" t="s">
        <v>259</v>
      </c>
      <c r="C92" s="17">
        <f>C93</f>
        <v>14414.7</v>
      </c>
      <c r="D92" s="17">
        <f>D93</f>
        <v>0</v>
      </c>
      <c r="E92" s="17">
        <f t="shared" si="1"/>
        <v>14414.7</v>
      </c>
      <c r="F92" s="17">
        <f>F93</f>
        <v>0</v>
      </c>
    </row>
    <row r="93" spans="1:6" s="18" customFormat="1" ht="41.25" customHeight="1" hidden="1">
      <c r="A93" s="24" t="s">
        <v>13</v>
      </c>
      <c r="B93" s="38" t="s">
        <v>287</v>
      </c>
      <c r="C93" s="14">
        <v>14414.7</v>
      </c>
      <c r="D93" s="14"/>
      <c r="E93" s="14">
        <f t="shared" si="1"/>
        <v>14414.7</v>
      </c>
      <c r="F93" s="14"/>
    </row>
    <row r="94" spans="1:6" s="18" customFormat="1" ht="12.75" hidden="1">
      <c r="A94" s="10" t="s">
        <v>14</v>
      </c>
      <c r="B94" s="40" t="s">
        <v>15</v>
      </c>
      <c r="C94" s="11">
        <f>C95+C102</f>
        <v>24719.3</v>
      </c>
      <c r="D94" s="11">
        <f>D95+D102</f>
        <v>0</v>
      </c>
      <c r="E94" s="11">
        <f t="shared" si="1"/>
        <v>24719.3</v>
      </c>
      <c r="F94" s="11">
        <f>F95+F102</f>
        <v>0</v>
      </c>
    </row>
    <row r="95" spans="1:6" s="18" customFormat="1" ht="12.75" hidden="1">
      <c r="A95" s="25" t="s">
        <v>16</v>
      </c>
      <c r="B95" s="39" t="s">
        <v>17</v>
      </c>
      <c r="C95" s="13">
        <f>C96+C97+C98+C99+C100+C101</f>
        <v>24713.5</v>
      </c>
      <c r="D95" s="13">
        <f>D96+D97+D98+D99+D100+D101</f>
        <v>0</v>
      </c>
      <c r="E95" s="13">
        <f t="shared" si="1"/>
        <v>24713.5</v>
      </c>
      <c r="F95" s="13">
        <f>F96+F97+F98+F99+F100+F101</f>
        <v>0</v>
      </c>
    </row>
    <row r="96" spans="1:6" s="18" customFormat="1" ht="17.25" customHeight="1" hidden="1">
      <c r="A96" s="24" t="s">
        <v>18</v>
      </c>
      <c r="B96" s="38" t="s">
        <v>288</v>
      </c>
      <c r="C96" s="14">
        <v>1058.8</v>
      </c>
      <c r="D96" s="14"/>
      <c r="E96" s="14">
        <f t="shared" si="1"/>
        <v>1058.8</v>
      </c>
      <c r="F96" s="14"/>
    </row>
    <row r="97" spans="1:6" s="18" customFormat="1" ht="15.75" customHeight="1" hidden="1">
      <c r="A97" s="24" t="s">
        <v>19</v>
      </c>
      <c r="B97" s="38" t="s">
        <v>289</v>
      </c>
      <c r="C97" s="14">
        <v>114.6</v>
      </c>
      <c r="D97" s="14"/>
      <c r="E97" s="14">
        <f t="shared" si="1"/>
        <v>114.6</v>
      </c>
      <c r="F97" s="14"/>
    </row>
    <row r="98" spans="1:6" s="18" customFormat="1" ht="12.75" hidden="1">
      <c r="A98" s="24" t="s">
        <v>20</v>
      </c>
      <c r="B98" s="38" t="s">
        <v>21</v>
      </c>
      <c r="C98" s="14">
        <v>9571.7</v>
      </c>
      <c r="D98" s="14"/>
      <c r="E98" s="14">
        <f t="shared" si="1"/>
        <v>9571.7</v>
      </c>
      <c r="F98" s="14"/>
    </row>
    <row r="99" spans="1:6" s="18" customFormat="1" ht="12.75" hidden="1">
      <c r="A99" s="24" t="s">
        <v>22</v>
      </c>
      <c r="B99" s="38" t="s">
        <v>290</v>
      </c>
      <c r="C99" s="14">
        <v>13963.8</v>
      </c>
      <c r="D99" s="14"/>
      <c r="E99" s="14">
        <f t="shared" si="1"/>
        <v>13963.8</v>
      </c>
      <c r="F99" s="14"/>
    </row>
    <row r="100" spans="1:6" s="18" customFormat="1" ht="15.75" customHeight="1" hidden="1">
      <c r="A100" s="24" t="s">
        <v>23</v>
      </c>
      <c r="B100" s="38" t="s">
        <v>291</v>
      </c>
      <c r="C100" s="14"/>
      <c r="D100" s="14"/>
      <c r="E100" s="14">
        <f t="shared" si="1"/>
        <v>0</v>
      </c>
      <c r="F100" s="14"/>
    </row>
    <row r="101" spans="1:6" s="18" customFormat="1" ht="27" customHeight="1" hidden="1">
      <c r="A101" s="24" t="s">
        <v>1</v>
      </c>
      <c r="B101" s="38" t="s">
        <v>2</v>
      </c>
      <c r="C101" s="14">
        <v>4.6</v>
      </c>
      <c r="D101" s="14"/>
      <c r="E101" s="14">
        <f t="shared" si="1"/>
        <v>4.6</v>
      </c>
      <c r="F101" s="14"/>
    </row>
    <row r="102" spans="1:6" s="18" customFormat="1" ht="12.75" hidden="1">
      <c r="A102" s="12" t="s">
        <v>24</v>
      </c>
      <c r="B102" s="34" t="s">
        <v>25</v>
      </c>
      <c r="C102" s="13">
        <f>C103</f>
        <v>5.8</v>
      </c>
      <c r="D102" s="13">
        <f>D103</f>
        <v>0</v>
      </c>
      <c r="E102" s="13">
        <f t="shared" si="1"/>
        <v>5.8</v>
      </c>
      <c r="F102" s="13">
        <f>F103</f>
        <v>0</v>
      </c>
    </row>
    <row r="103" spans="1:6" s="15" customFormat="1" ht="15.75" customHeight="1" hidden="1">
      <c r="A103" s="10" t="s">
        <v>26</v>
      </c>
      <c r="B103" s="33" t="s">
        <v>361</v>
      </c>
      <c r="C103" s="11">
        <v>5.8</v>
      </c>
      <c r="D103" s="11">
        <v>0</v>
      </c>
      <c r="E103" s="11">
        <f t="shared" si="1"/>
        <v>5.8</v>
      </c>
      <c r="F103" s="11">
        <v>0</v>
      </c>
    </row>
    <row r="104" spans="1:6" s="15" customFormat="1" ht="25.5">
      <c r="A104" s="10" t="s">
        <v>27</v>
      </c>
      <c r="B104" s="33" t="s">
        <v>28</v>
      </c>
      <c r="C104" s="11">
        <f>C105+C110+C108</f>
        <v>29115.1</v>
      </c>
      <c r="D104" s="11">
        <f>D105+D108+D107</f>
        <v>597.5</v>
      </c>
      <c r="E104" s="11">
        <f t="shared" si="1"/>
        <v>29712.6</v>
      </c>
      <c r="F104" s="11">
        <f>F105+F110+F108</f>
        <v>0</v>
      </c>
    </row>
    <row r="105" spans="1:6" s="18" customFormat="1" ht="12.75">
      <c r="A105" s="28" t="s">
        <v>29</v>
      </c>
      <c r="B105" s="37" t="s">
        <v>30</v>
      </c>
      <c r="C105" s="11">
        <f>C106</f>
        <v>28750.5</v>
      </c>
      <c r="D105" s="11">
        <f>D106</f>
        <v>318.2</v>
      </c>
      <c r="E105" s="11">
        <f t="shared" si="1"/>
        <v>29068.7</v>
      </c>
      <c r="F105" s="11">
        <f>F106</f>
        <v>0</v>
      </c>
    </row>
    <row r="106" spans="1:6" s="18" customFormat="1" ht="25.5" hidden="1">
      <c r="A106" s="10" t="s">
        <v>31</v>
      </c>
      <c r="B106" s="33" t="s">
        <v>362</v>
      </c>
      <c r="C106" s="11">
        <v>28750.5</v>
      </c>
      <c r="D106" s="11">
        <v>318.2</v>
      </c>
      <c r="E106" s="11">
        <f t="shared" si="1"/>
        <v>29068.7</v>
      </c>
      <c r="F106" s="11"/>
    </row>
    <row r="107" spans="1:6" s="18" customFormat="1" ht="19.5" customHeight="1">
      <c r="A107" s="68" t="s">
        <v>455</v>
      </c>
      <c r="B107" s="38" t="s">
        <v>456</v>
      </c>
      <c r="C107" s="11"/>
      <c r="D107" s="11">
        <f>D108+D110</f>
        <v>279.3</v>
      </c>
      <c r="E107" s="11">
        <f t="shared" si="1"/>
        <v>279.3</v>
      </c>
      <c r="F107" s="11"/>
    </row>
    <row r="108" spans="1:6" s="15" customFormat="1" ht="25.5" hidden="1">
      <c r="A108" s="69" t="s">
        <v>352</v>
      </c>
      <c r="B108" s="70" t="s">
        <v>353</v>
      </c>
      <c r="C108" s="13">
        <f>C109</f>
        <v>364.6</v>
      </c>
      <c r="D108" s="13">
        <f>D109</f>
        <v>0</v>
      </c>
      <c r="E108" s="13">
        <f t="shared" si="1"/>
        <v>364.6</v>
      </c>
      <c r="F108" s="13">
        <f>F109</f>
        <v>0</v>
      </c>
    </row>
    <row r="109" spans="1:6" s="66" customFormat="1" ht="25.5" hidden="1">
      <c r="A109" s="59" t="s">
        <v>354</v>
      </c>
      <c r="B109" s="60" t="s">
        <v>355</v>
      </c>
      <c r="C109" s="11">
        <v>364.6</v>
      </c>
      <c r="D109" s="11"/>
      <c r="E109" s="11">
        <f t="shared" si="1"/>
        <v>364.6</v>
      </c>
      <c r="F109" s="11"/>
    </row>
    <row r="110" spans="1:6" s="18" customFormat="1" ht="15" customHeight="1" hidden="1">
      <c r="A110" s="10" t="s">
        <v>32</v>
      </c>
      <c r="B110" s="33" t="s">
        <v>33</v>
      </c>
      <c r="C110" s="11">
        <f>C111</f>
        <v>0</v>
      </c>
      <c r="D110" s="11">
        <f>D111</f>
        <v>279.3</v>
      </c>
      <c r="E110" s="11">
        <f t="shared" si="1"/>
        <v>279.3</v>
      </c>
      <c r="F110" s="11">
        <f>F111</f>
        <v>0</v>
      </c>
    </row>
    <row r="111" spans="1:6" s="18" customFormat="1" ht="18.75" customHeight="1" hidden="1">
      <c r="A111" s="10" t="s">
        <v>34</v>
      </c>
      <c r="B111" s="33" t="s">
        <v>363</v>
      </c>
      <c r="C111" s="11">
        <v>0</v>
      </c>
      <c r="D111" s="11">
        <v>279.3</v>
      </c>
      <c r="E111" s="11">
        <f t="shared" si="1"/>
        <v>279.3</v>
      </c>
      <c r="F111" s="11"/>
    </row>
    <row r="112" spans="1:6" s="18" customFormat="1" ht="18" customHeight="1">
      <c r="A112" s="10" t="s">
        <v>35</v>
      </c>
      <c r="B112" s="40" t="s">
        <v>36</v>
      </c>
      <c r="C112" s="11">
        <f>C113+C115+C121</f>
        <v>44304.4</v>
      </c>
      <c r="D112" s="11">
        <f>D113+D115+D121</f>
        <v>12366.3</v>
      </c>
      <c r="E112" s="11">
        <f t="shared" si="1"/>
        <v>56670.7</v>
      </c>
      <c r="F112" s="11">
        <f>F113+F115+F121</f>
        <v>0</v>
      </c>
    </row>
    <row r="113" spans="1:6" s="18" customFormat="1" ht="12.75" hidden="1">
      <c r="A113" s="26" t="s">
        <v>37</v>
      </c>
      <c r="B113" s="36" t="s">
        <v>38</v>
      </c>
      <c r="C113" s="13">
        <f>C114</f>
        <v>200</v>
      </c>
      <c r="D113" s="13">
        <f>D114</f>
        <v>0</v>
      </c>
      <c r="E113" s="13">
        <f t="shared" si="1"/>
        <v>200</v>
      </c>
      <c r="F113" s="13">
        <f>F114</f>
        <v>0</v>
      </c>
    </row>
    <row r="114" spans="1:6" s="18" customFormat="1" ht="17.25" customHeight="1" hidden="1">
      <c r="A114" s="22" t="s">
        <v>39</v>
      </c>
      <c r="B114" s="40" t="s">
        <v>40</v>
      </c>
      <c r="C114" s="11">
        <v>200</v>
      </c>
      <c r="D114" s="11"/>
      <c r="E114" s="11">
        <f t="shared" si="1"/>
        <v>200</v>
      </c>
      <c r="F114" s="11"/>
    </row>
    <row r="115" spans="1:6" s="18" customFormat="1" ht="51">
      <c r="A115" s="22" t="s">
        <v>41</v>
      </c>
      <c r="B115" s="40" t="s">
        <v>431</v>
      </c>
      <c r="C115" s="11">
        <f>C116+C119</f>
        <v>37970.4</v>
      </c>
      <c r="D115" s="11">
        <f>D116+D119</f>
        <v>12366.3</v>
      </c>
      <c r="E115" s="11">
        <f t="shared" si="1"/>
        <v>50336.7</v>
      </c>
      <c r="F115" s="11">
        <f>F116+F119</f>
        <v>0</v>
      </c>
    </row>
    <row r="116" spans="1:6" s="18" customFormat="1" ht="51" hidden="1">
      <c r="A116" s="22" t="s">
        <v>42</v>
      </c>
      <c r="B116" s="40" t="s">
        <v>260</v>
      </c>
      <c r="C116" s="11">
        <f>C118+C117</f>
        <v>37970.4</v>
      </c>
      <c r="D116" s="11">
        <f>D118+D117</f>
        <v>12366.3</v>
      </c>
      <c r="E116" s="11">
        <f t="shared" si="1"/>
        <v>50336.7</v>
      </c>
      <c r="F116" s="11">
        <f>F118+F117</f>
        <v>0</v>
      </c>
    </row>
    <row r="117" spans="1:6" s="18" customFormat="1" ht="51" hidden="1">
      <c r="A117" s="22" t="s">
        <v>274</v>
      </c>
      <c r="B117" s="40" t="s">
        <v>273</v>
      </c>
      <c r="C117" s="11"/>
      <c r="D117" s="11"/>
      <c r="E117" s="11">
        <f t="shared" si="1"/>
        <v>0</v>
      </c>
      <c r="F117" s="11"/>
    </row>
    <row r="118" spans="1:6" s="18" customFormat="1" ht="54.75" customHeight="1" hidden="1">
      <c r="A118" s="22" t="s">
        <v>43</v>
      </c>
      <c r="B118" s="40" t="s">
        <v>365</v>
      </c>
      <c r="C118" s="11">
        <v>37970.4</v>
      </c>
      <c r="D118" s="11">
        <v>12366.3</v>
      </c>
      <c r="E118" s="11">
        <f t="shared" si="1"/>
        <v>50336.7</v>
      </c>
      <c r="F118" s="11"/>
    </row>
    <row r="119" spans="1:6" s="18" customFormat="1" ht="51" hidden="1">
      <c r="A119" s="22" t="s">
        <v>44</v>
      </c>
      <c r="B119" s="40" t="s">
        <v>261</v>
      </c>
      <c r="C119" s="11">
        <f>C120</f>
        <v>0</v>
      </c>
      <c r="D119" s="11">
        <f>D120</f>
        <v>0</v>
      </c>
      <c r="E119" s="11">
        <f t="shared" si="1"/>
        <v>0</v>
      </c>
      <c r="F119" s="11">
        <f>F120</f>
        <v>0</v>
      </c>
    </row>
    <row r="120" spans="1:6" s="18" customFormat="1" ht="53.25" customHeight="1" hidden="1">
      <c r="A120" s="22" t="s">
        <v>45</v>
      </c>
      <c r="B120" s="40" t="s">
        <v>262</v>
      </c>
      <c r="C120" s="11">
        <v>0</v>
      </c>
      <c r="D120" s="11"/>
      <c r="E120" s="11">
        <f t="shared" si="1"/>
        <v>0</v>
      </c>
      <c r="F120" s="11"/>
    </row>
    <row r="121" spans="1:6" s="18" customFormat="1" ht="27.75" customHeight="1" hidden="1">
      <c r="A121" s="23" t="s">
        <v>46</v>
      </c>
      <c r="B121" s="41" t="s">
        <v>432</v>
      </c>
      <c r="C121" s="17">
        <f>C122</f>
        <v>6134</v>
      </c>
      <c r="D121" s="17">
        <f>D122</f>
        <v>0</v>
      </c>
      <c r="E121" s="17">
        <f t="shared" si="1"/>
        <v>6134</v>
      </c>
      <c r="F121" s="17">
        <f>F122</f>
        <v>0</v>
      </c>
    </row>
    <row r="122" spans="1:6" s="18" customFormat="1" ht="25.5" hidden="1">
      <c r="A122" s="27" t="s">
        <v>47</v>
      </c>
      <c r="B122" s="42" t="s">
        <v>48</v>
      </c>
      <c r="C122" s="11">
        <f>C123</f>
        <v>6134</v>
      </c>
      <c r="D122" s="11">
        <f>D123</f>
        <v>0</v>
      </c>
      <c r="E122" s="11">
        <f t="shared" si="1"/>
        <v>6134</v>
      </c>
      <c r="F122" s="11">
        <f>F123</f>
        <v>0</v>
      </c>
    </row>
    <row r="123" spans="1:6" s="18" customFormat="1" ht="25.5" hidden="1">
      <c r="A123" s="27" t="s">
        <v>49</v>
      </c>
      <c r="B123" s="40" t="s">
        <v>366</v>
      </c>
      <c r="C123" s="11">
        <v>6134</v>
      </c>
      <c r="D123" s="11"/>
      <c r="E123" s="11">
        <f t="shared" si="1"/>
        <v>6134</v>
      </c>
      <c r="F123" s="11"/>
    </row>
    <row r="124" spans="1:6" s="18" customFormat="1" ht="12.75">
      <c r="A124" s="10" t="s">
        <v>50</v>
      </c>
      <c r="B124" s="40" t="s">
        <v>51</v>
      </c>
      <c r="C124" s="11">
        <f>C125</f>
        <v>200</v>
      </c>
      <c r="D124" s="11">
        <f>D125</f>
        <v>526.4</v>
      </c>
      <c r="E124" s="11">
        <f t="shared" si="1"/>
        <v>726.4</v>
      </c>
      <c r="F124" s="11">
        <f>F125</f>
        <v>0</v>
      </c>
    </row>
    <row r="125" spans="1:6" s="18" customFormat="1" ht="30" customHeight="1">
      <c r="A125" s="22" t="s">
        <v>52</v>
      </c>
      <c r="B125" s="40" t="s">
        <v>59</v>
      </c>
      <c r="C125" s="11">
        <f>C126</f>
        <v>200</v>
      </c>
      <c r="D125" s="11">
        <f>D126</f>
        <v>526.4</v>
      </c>
      <c r="E125" s="11">
        <f t="shared" si="1"/>
        <v>726.4</v>
      </c>
      <c r="F125" s="11">
        <f>F126</f>
        <v>0</v>
      </c>
    </row>
    <row r="126" spans="1:6" s="18" customFormat="1" ht="28.5" customHeight="1" hidden="1">
      <c r="A126" s="22" t="s">
        <v>60</v>
      </c>
      <c r="B126" s="48" t="s">
        <v>367</v>
      </c>
      <c r="C126" s="11">
        <v>200</v>
      </c>
      <c r="D126" s="11">
        <v>526.4</v>
      </c>
      <c r="E126" s="11">
        <f t="shared" si="1"/>
        <v>726.4</v>
      </c>
      <c r="F126" s="11"/>
    </row>
    <row r="127" spans="1:6" s="18" customFormat="1" ht="15.75" customHeight="1">
      <c r="A127" s="10" t="s">
        <v>61</v>
      </c>
      <c r="B127" s="40" t="s">
        <v>62</v>
      </c>
      <c r="C127" s="11">
        <f>C128+C131+C132+C136+C138+C147+C148+C149+C159+C153+C155+C156+C157</f>
        <v>7048.6</v>
      </c>
      <c r="D127" s="11">
        <f>D128+D131+D132+D136+D138+D147+D148+D149+D159+D153+D155+D156+D157</f>
        <v>104</v>
      </c>
      <c r="E127" s="11">
        <f t="shared" si="1"/>
        <v>7152.6</v>
      </c>
      <c r="F127" s="11">
        <f>F128+F131+F132+F136+F138+F147+F148+F149+F159+F153+F155+F156</f>
        <v>0</v>
      </c>
    </row>
    <row r="128" spans="1:6" s="15" customFormat="1" ht="17.25" customHeight="1" hidden="1">
      <c r="A128" s="16" t="s">
        <v>63</v>
      </c>
      <c r="B128" s="41" t="s">
        <v>64</v>
      </c>
      <c r="C128" s="17">
        <f>C129+C130</f>
        <v>375</v>
      </c>
      <c r="D128" s="17">
        <f>D129+D130</f>
        <v>0</v>
      </c>
      <c r="E128" s="17">
        <f t="shared" si="1"/>
        <v>375</v>
      </c>
      <c r="F128" s="17">
        <f>F129+F130</f>
        <v>0</v>
      </c>
    </row>
    <row r="129" spans="1:6" s="18" customFormat="1" ht="40.5" customHeight="1" hidden="1">
      <c r="A129" s="28" t="s">
        <v>65</v>
      </c>
      <c r="B129" s="40" t="s">
        <v>359</v>
      </c>
      <c r="C129" s="14">
        <v>350</v>
      </c>
      <c r="D129" s="14"/>
      <c r="E129" s="14">
        <f t="shared" si="1"/>
        <v>350</v>
      </c>
      <c r="F129" s="14"/>
    </row>
    <row r="130" spans="1:6" s="18" customFormat="1" ht="41.25" customHeight="1" hidden="1">
      <c r="A130" s="28" t="s">
        <v>70</v>
      </c>
      <c r="B130" s="40" t="s">
        <v>71</v>
      </c>
      <c r="C130" s="14">
        <v>25</v>
      </c>
      <c r="D130" s="14"/>
      <c r="E130" s="14">
        <f t="shared" si="1"/>
        <v>25</v>
      </c>
      <c r="F130" s="14"/>
    </row>
    <row r="131" spans="1:6" s="15" customFormat="1" ht="39.75" customHeight="1" hidden="1">
      <c r="A131" s="16" t="s">
        <v>72</v>
      </c>
      <c r="B131" s="41" t="s">
        <v>73</v>
      </c>
      <c r="C131" s="17">
        <v>130</v>
      </c>
      <c r="D131" s="17"/>
      <c r="E131" s="17">
        <f t="shared" si="1"/>
        <v>130</v>
      </c>
      <c r="F131" s="17"/>
    </row>
    <row r="132" spans="1:6" s="15" customFormat="1" ht="38.25" hidden="1">
      <c r="A132" s="16" t="s">
        <v>74</v>
      </c>
      <c r="B132" s="41" t="s">
        <v>75</v>
      </c>
      <c r="C132" s="17">
        <f>C133</f>
        <v>70</v>
      </c>
      <c r="D132" s="17">
        <f>D133</f>
        <v>0</v>
      </c>
      <c r="E132" s="17">
        <f t="shared" si="1"/>
        <v>70</v>
      </c>
      <c r="F132" s="17">
        <f>F133</f>
        <v>0</v>
      </c>
    </row>
    <row r="133" spans="1:6" s="18" customFormat="1" ht="28.5" customHeight="1" hidden="1">
      <c r="A133" s="28" t="s">
        <v>83</v>
      </c>
      <c r="B133" s="42" t="s">
        <v>84</v>
      </c>
      <c r="C133" s="14">
        <v>70</v>
      </c>
      <c r="D133" s="14"/>
      <c r="E133" s="14">
        <f t="shared" si="1"/>
        <v>70</v>
      </c>
      <c r="F133" s="14"/>
    </row>
    <row r="134" spans="1:6" s="18" customFormat="1" ht="25.5" hidden="1">
      <c r="A134" s="16" t="s">
        <v>76</v>
      </c>
      <c r="B134" s="41" t="s">
        <v>93</v>
      </c>
      <c r="C134" s="14"/>
      <c r="D134" s="14"/>
      <c r="E134" s="14">
        <f t="shared" si="1"/>
        <v>0</v>
      </c>
      <c r="F134" s="14"/>
    </row>
    <row r="135" spans="1:6" s="18" customFormat="1" ht="38.25" hidden="1">
      <c r="A135" s="28" t="s">
        <v>94</v>
      </c>
      <c r="B135" s="42" t="s">
        <v>95</v>
      </c>
      <c r="C135" s="14"/>
      <c r="D135" s="14"/>
      <c r="E135" s="14">
        <f t="shared" si="1"/>
        <v>0</v>
      </c>
      <c r="F135" s="14"/>
    </row>
    <row r="136" spans="1:6" s="18" customFormat="1" ht="12.75" hidden="1">
      <c r="A136" s="16" t="s">
        <v>96</v>
      </c>
      <c r="B136" s="41" t="s">
        <v>97</v>
      </c>
      <c r="C136" s="14">
        <f>C137</f>
        <v>0</v>
      </c>
      <c r="D136" s="14">
        <f>D137</f>
        <v>0</v>
      </c>
      <c r="E136" s="14">
        <f t="shared" si="1"/>
        <v>0</v>
      </c>
      <c r="F136" s="14">
        <f>F137</f>
        <v>0</v>
      </c>
    </row>
    <row r="137" spans="1:6" s="18" customFormat="1" ht="38.25" hidden="1">
      <c r="A137" s="28" t="s">
        <v>98</v>
      </c>
      <c r="B137" s="42" t="s">
        <v>99</v>
      </c>
      <c r="C137" s="14"/>
      <c r="D137" s="14"/>
      <c r="E137" s="14">
        <f t="shared" si="1"/>
        <v>0</v>
      </c>
      <c r="F137" s="14"/>
    </row>
    <row r="138" spans="1:6" s="18" customFormat="1" ht="64.5" customHeight="1" hidden="1">
      <c r="A138" s="16" t="s">
        <v>276</v>
      </c>
      <c r="B138" s="41" t="s">
        <v>403</v>
      </c>
      <c r="C138" s="17">
        <f>C139+C140+C142+C143+C145+C141</f>
        <v>98.6</v>
      </c>
      <c r="D138" s="17">
        <f>D139+D140+D142+D143+D145+D141</f>
        <v>0</v>
      </c>
      <c r="E138" s="17">
        <f t="shared" si="1"/>
        <v>98.6</v>
      </c>
      <c r="F138" s="17">
        <f>F139+F140+F142+F143+F145+F141</f>
        <v>0</v>
      </c>
    </row>
    <row r="139" spans="1:6" s="18" customFormat="1" ht="12.75" hidden="1">
      <c r="A139" s="28" t="s">
        <v>100</v>
      </c>
      <c r="B139" s="42" t="s">
        <v>292</v>
      </c>
      <c r="C139" s="14"/>
      <c r="D139" s="14"/>
      <c r="E139" s="14">
        <f aca="true" t="shared" si="2" ref="E139:E202">C139+D139</f>
        <v>0</v>
      </c>
      <c r="F139" s="14"/>
    </row>
    <row r="140" spans="1:6" s="15" customFormat="1" ht="25.5" hidden="1">
      <c r="A140" s="28" t="s">
        <v>293</v>
      </c>
      <c r="B140" s="42" t="s">
        <v>294</v>
      </c>
      <c r="C140" s="14"/>
      <c r="D140" s="14"/>
      <c r="E140" s="14">
        <f t="shared" si="2"/>
        <v>0</v>
      </c>
      <c r="F140" s="14"/>
    </row>
    <row r="141" spans="1:6" s="18" customFormat="1" ht="25.5" hidden="1">
      <c r="A141" s="28" t="s">
        <v>295</v>
      </c>
      <c r="B141" s="42" t="s">
        <v>372</v>
      </c>
      <c r="C141" s="14"/>
      <c r="D141" s="14"/>
      <c r="E141" s="14">
        <f t="shared" si="2"/>
        <v>0</v>
      </c>
      <c r="F141" s="14"/>
    </row>
    <row r="142" spans="1:6" s="18" customFormat="1" ht="16.5" customHeight="1" hidden="1">
      <c r="A142" s="28" t="s">
        <v>296</v>
      </c>
      <c r="B142" s="42" t="s">
        <v>373</v>
      </c>
      <c r="C142" s="14">
        <v>98.6</v>
      </c>
      <c r="D142" s="14"/>
      <c r="E142" s="14">
        <f t="shared" si="2"/>
        <v>98.6</v>
      </c>
      <c r="F142" s="14"/>
    </row>
    <row r="143" spans="1:6" s="18" customFormat="1" ht="12.75" hidden="1">
      <c r="A143" s="28" t="s">
        <v>297</v>
      </c>
      <c r="B143" s="42" t="s">
        <v>298</v>
      </c>
      <c r="C143" s="14">
        <f>C144</f>
        <v>0</v>
      </c>
      <c r="D143" s="14">
        <f>D144</f>
        <v>0</v>
      </c>
      <c r="E143" s="14">
        <f t="shared" si="2"/>
        <v>0</v>
      </c>
      <c r="F143" s="14">
        <f>F144</f>
        <v>0</v>
      </c>
    </row>
    <row r="144" spans="1:6" s="18" customFormat="1" ht="25.5" hidden="1">
      <c r="A144" s="28" t="s">
        <v>299</v>
      </c>
      <c r="B144" s="42" t="s">
        <v>300</v>
      </c>
      <c r="C144" s="14"/>
      <c r="D144" s="14"/>
      <c r="E144" s="14">
        <f t="shared" si="2"/>
        <v>0</v>
      </c>
      <c r="F144" s="14"/>
    </row>
    <row r="145" spans="1:6" s="18" customFormat="1" ht="12.75" hidden="1">
      <c r="A145" s="28" t="s">
        <v>301</v>
      </c>
      <c r="B145" s="42" t="s">
        <v>302</v>
      </c>
      <c r="C145" s="14">
        <f>C146</f>
        <v>0</v>
      </c>
      <c r="D145" s="14">
        <f>D146</f>
        <v>0</v>
      </c>
      <c r="E145" s="14">
        <f t="shared" si="2"/>
        <v>0</v>
      </c>
      <c r="F145" s="14">
        <f>F146</f>
        <v>0</v>
      </c>
    </row>
    <row r="146" spans="1:6" s="18" customFormat="1" ht="26.25" customHeight="1" hidden="1">
      <c r="A146" s="28" t="s">
        <v>303</v>
      </c>
      <c r="B146" s="42" t="s">
        <v>304</v>
      </c>
      <c r="C146" s="14"/>
      <c r="D146" s="14"/>
      <c r="E146" s="14">
        <f t="shared" si="2"/>
        <v>0</v>
      </c>
      <c r="F146" s="14"/>
    </row>
    <row r="147" spans="1:6" s="18" customFormat="1" ht="25.5" hidden="1">
      <c r="A147" s="16" t="s">
        <v>305</v>
      </c>
      <c r="B147" s="41" t="s">
        <v>307</v>
      </c>
      <c r="C147" s="17"/>
      <c r="D147" s="17"/>
      <c r="E147" s="17">
        <f t="shared" si="2"/>
        <v>0</v>
      </c>
      <c r="F147" s="17"/>
    </row>
    <row r="148" spans="1:6" s="18" customFormat="1" ht="38.25" hidden="1">
      <c r="A148" s="16" t="s">
        <v>308</v>
      </c>
      <c r="B148" s="41" t="s">
        <v>309</v>
      </c>
      <c r="C148" s="17">
        <v>90</v>
      </c>
      <c r="D148" s="17">
        <v>0</v>
      </c>
      <c r="E148" s="17">
        <f t="shared" si="2"/>
        <v>90</v>
      </c>
      <c r="F148" s="17">
        <v>0</v>
      </c>
    </row>
    <row r="149" spans="1:6" s="18" customFormat="1" ht="16.5" customHeight="1" hidden="1">
      <c r="A149" s="16" t="s">
        <v>310</v>
      </c>
      <c r="B149" s="41" t="s">
        <v>311</v>
      </c>
      <c r="C149" s="17">
        <f>C152</f>
        <v>10</v>
      </c>
      <c r="D149" s="17">
        <f>D152</f>
        <v>0</v>
      </c>
      <c r="E149" s="17">
        <f t="shared" si="2"/>
        <v>10</v>
      </c>
      <c r="F149" s="17">
        <f>F152</f>
        <v>0</v>
      </c>
    </row>
    <row r="150" spans="1:6" s="18" customFormat="1" ht="30.75" customHeight="1" hidden="1">
      <c r="A150" s="28" t="s">
        <v>312</v>
      </c>
      <c r="B150" s="42" t="s">
        <v>313</v>
      </c>
      <c r="C150" s="14">
        <f>C151</f>
        <v>0</v>
      </c>
      <c r="D150" s="14">
        <f>D151</f>
        <v>0</v>
      </c>
      <c r="E150" s="14">
        <f t="shared" si="2"/>
        <v>0</v>
      </c>
      <c r="F150" s="14">
        <f>F151</f>
        <v>0</v>
      </c>
    </row>
    <row r="151" spans="1:6" s="18" customFormat="1" ht="38.25" hidden="1">
      <c r="A151" s="28" t="s">
        <v>314</v>
      </c>
      <c r="B151" s="42" t="s">
        <v>315</v>
      </c>
      <c r="C151" s="14"/>
      <c r="D151" s="14"/>
      <c r="E151" s="14">
        <f t="shared" si="2"/>
        <v>0</v>
      </c>
      <c r="F151" s="14"/>
    </row>
    <row r="152" spans="1:6" s="18" customFormat="1" ht="18" customHeight="1" hidden="1">
      <c r="A152" s="28" t="s">
        <v>316</v>
      </c>
      <c r="B152" s="42" t="s">
        <v>317</v>
      </c>
      <c r="C152" s="14">
        <v>10</v>
      </c>
      <c r="D152" s="14"/>
      <c r="E152" s="14">
        <f t="shared" si="2"/>
        <v>10</v>
      </c>
      <c r="F152" s="14"/>
    </row>
    <row r="153" spans="1:6" s="18" customFormat="1" ht="28.5" customHeight="1" hidden="1">
      <c r="A153" s="16" t="s">
        <v>318</v>
      </c>
      <c r="B153" s="41" t="s">
        <v>319</v>
      </c>
      <c r="C153" s="17">
        <f>C154</f>
        <v>0</v>
      </c>
      <c r="D153" s="17">
        <f>D154</f>
        <v>0</v>
      </c>
      <c r="E153" s="17">
        <f t="shared" si="2"/>
        <v>0</v>
      </c>
      <c r="F153" s="17">
        <f>F154</f>
        <v>0</v>
      </c>
    </row>
    <row r="154" spans="1:6" s="18" customFormat="1" ht="38.25" hidden="1">
      <c r="A154" s="28" t="s">
        <v>320</v>
      </c>
      <c r="B154" s="42" t="s">
        <v>101</v>
      </c>
      <c r="C154" s="14"/>
      <c r="D154" s="14"/>
      <c r="E154" s="14">
        <f t="shared" si="2"/>
        <v>0</v>
      </c>
      <c r="F154" s="14"/>
    </row>
    <row r="155" spans="1:6" s="15" customFormat="1" ht="42" customHeight="1" hidden="1">
      <c r="A155" s="16" t="s">
        <v>102</v>
      </c>
      <c r="B155" s="41" t="s">
        <v>374</v>
      </c>
      <c r="C155" s="17">
        <v>6</v>
      </c>
      <c r="D155" s="17"/>
      <c r="E155" s="17">
        <f t="shared" si="2"/>
        <v>6</v>
      </c>
      <c r="F155" s="17"/>
    </row>
    <row r="156" spans="1:6" s="15" customFormat="1" ht="30.75" customHeight="1" hidden="1">
      <c r="A156" s="16" t="s">
        <v>92</v>
      </c>
      <c r="B156" s="41" t="s">
        <v>91</v>
      </c>
      <c r="C156" s="17">
        <v>3200</v>
      </c>
      <c r="D156" s="17"/>
      <c r="E156" s="17">
        <f t="shared" si="2"/>
        <v>3200</v>
      </c>
      <c r="F156" s="17"/>
    </row>
    <row r="157" spans="1:6" s="18" customFormat="1" ht="30.75" customHeight="1">
      <c r="A157" s="28" t="s">
        <v>254</v>
      </c>
      <c r="B157" s="42" t="s">
        <v>255</v>
      </c>
      <c r="C157" s="14">
        <f>C158</f>
        <v>0</v>
      </c>
      <c r="D157" s="14">
        <f>D158</f>
        <v>300</v>
      </c>
      <c r="E157" s="14">
        <f t="shared" si="2"/>
        <v>300</v>
      </c>
      <c r="F157" s="14"/>
    </row>
    <row r="158" spans="1:6" s="15" customFormat="1" ht="30.75" customHeight="1" hidden="1">
      <c r="A158" s="28" t="s">
        <v>256</v>
      </c>
      <c r="B158" s="42" t="s">
        <v>257</v>
      </c>
      <c r="C158" s="17">
        <v>0</v>
      </c>
      <c r="D158" s="17">
        <v>300</v>
      </c>
      <c r="E158" s="17">
        <f t="shared" si="2"/>
        <v>300</v>
      </c>
      <c r="F158" s="17"/>
    </row>
    <row r="159" spans="1:6" s="18" customFormat="1" ht="17.25" customHeight="1">
      <c r="A159" s="28" t="s">
        <v>103</v>
      </c>
      <c r="B159" s="42" t="s">
        <v>104</v>
      </c>
      <c r="C159" s="14">
        <f>C160</f>
        <v>3069</v>
      </c>
      <c r="D159" s="14">
        <f>D160</f>
        <v>-196</v>
      </c>
      <c r="E159" s="14">
        <f t="shared" si="2"/>
        <v>2873</v>
      </c>
      <c r="F159" s="14">
        <f>F160</f>
        <v>0</v>
      </c>
    </row>
    <row r="160" spans="1:6" ht="25.5" hidden="1">
      <c r="A160" s="28" t="s">
        <v>105</v>
      </c>
      <c r="B160" s="42" t="s">
        <v>375</v>
      </c>
      <c r="C160" s="14">
        <v>3069</v>
      </c>
      <c r="D160" s="14">
        <v>-196</v>
      </c>
      <c r="E160" s="14">
        <f t="shared" si="2"/>
        <v>2873</v>
      </c>
      <c r="F160" s="14"/>
    </row>
    <row r="161" spans="1:6" ht="15" customHeight="1" hidden="1">
      <c r="A161" s="7" t="s">
        <v>106</v>
      </c>
      <c r="B161" s="31" t="s">
        <v>107</v>
      </c>
      <c r="C161" s="8">
        <f>C162+C164</f>
        <v>20</v>
      </c>
      <c r="D161" s="8">
        <f>D162+D164</f>
        <v>0</v>
      </c>
      <c r="E161" s="8">
        <f t="shared" si="2"/>
        <v>20</v>
      </c>
      <c r="F161" s="8">
        <f>F162+F164</f>
        <v>0</v>
      </c>
    </row>
    <row r="162" spans="1:6" ht="16.5" customHeight="1" hidden="1">
      <c r="A162" s="12" t="s">
        <v>108</v>
      </c>
      <c r="B162" s="34" t="s">
        <v>109</v>
      </c>
      <c r="C162" s="13">
        <f>C163</f>
        <v>0</v>
      </c>
      <c r="D162" s="13">
        <f>D163</f>
        <v>0</v>
      </c>
      <c r="E162" s="13">
        <f t="shared" si="2"/>
        <v>0</v>
      </c>
      <c r="F162" s="13">
        <f>F163</f>
        <v>0</v>
      </c>
    </row>
    <row r="163" spans="1:6" ht="12.75" hidden="1">
      <c r="A163" s="10" t="s">
        <v>110</v>
      </c>
      <c r="B163" s="33" t="s">
        <v>376</v>
      </c>
      <c r="C163" s="11"/>
      <c r="D163" s="11"/>
      <c r="E163" s="11">
        <f t="shared" si="2"/>
        <v>0</v>
      </c>
      <c r="F163" s="11"/>
    </row>
    <row r="164" spans="1:6" ht="14.25" customHeight="1" hidden="1">
      <c r="A164" s="12" t="s">
        <v>111</v>
      </c>
      <c r="B164" s="34" t="s">
        <v>112</v>
      </c>
      <c r="C164" s="13">
        <f>C165</f>
        <v>20</v>
      </c>
      <c r="D164" s="13">
        <f>D165</f>
        <v>0</v>
      </c>
      <c r="E164" s="13">
        <f t="shared" si="2"/>
        <v>20</v>
      </c>
      <c r="F164" s="13">
        <f>F165</f>
        <v>0</v>
      </c>
    </row>
    <row r="165" spans="1:6" ht="12.75" hidden="1">
      <c r="A165" s="10" t="s">
        <v>113</v>
      </c>
      <c r="B165" s="33" t="s">
        <v>114</v>
      </c>
      <c r="C165" s="11">
        <v>20</v>
      </c>
      <c r="D165" s="11"/>
      <c r="E165" s="11">
        <f t="shared" si="2"/>
        <v>20</v>
      </c>
      <c r="F165" s="11"/>
    </row>
    <row r="166" spans="1:6" ht="15" customHeight="1">
      <c r="A166" s="7" t="s">
        <v>115</v>
      </c>
      <c r="B166" s="32" t="s">
        <v>116</v>
      </c>
      <c r="C166" s="8">
        <f>C167+C247+C256+C251</f>
        <v>3034241.4000000004</v>
      </c>
      <c r="D166" s="8">
        <f>D167+D247+D256+D251</f>
        <v>-56100</v>
      </c>
      <c r="E166" s="8">
        <f t="shared" si="2"/>
        <v>2978141.4000000004</v>
      </c>
      <c r="F166" s="8">
        <f>F167+F247+F256+F251</f>
        <v>0</v>
      </c>
    </row>
    <row r="167" spans="1:7" s="18" customFormat="1" ht="28.5" customHeight="1">
      <c r="A167" s="21" t="s">
        <v>117</v>
      </c>
      <c r="B167" s="33" t="s">
        <v>452</v>
      </c>
      <c r="C167" s="11">
        <f>C168+C174+C196+C233</f>
        <v>3034241.4000000004</v>
      </c>
      <c r="D167" s="11">
        <f>D168+D174+D196+D233</f>
        <v>-4364.799999999999</v>
      </c>
      <c r="E167" s="11">
        <f t="shared" si="2"/>
        <v>3029876.6000000006</v>
      </c>
      <c r="F167" s="11">
        <f>F168+F174+F196+F233</f>
        <v>0</v>
      </c>
      <c r="G167" s="67"/>
    </row>
    <row r="168" spans="1:6" s="18" customFormat="1" ht="16.5" customHeight="1" hidden="1">
      <c r="A168" s="26" t="s">
        <v>118</v>
      </c>
      <c r="B168" s="36" t="s">
        <v>119</v>
      </c>
      <c r="C168" s="13">
        <f>C169+C172</f>
        <v>85326</v>
      </c>
      <c r="D168" s="13">
        <f>D169</f>
        <v>0</v>
      </c>
      <c r="E168" s="13">
        <f t="shared" si="2"/>
        <v>85326</v>
      </c>
      <c r="F168" s="13">
        <f>F169</f>
        <v>0</v>
      </c>
    </row>
    <row r="169" spans="1:6" s="18" customFormat="1" ht="15.75" customHeight="1" hidden="1">
      <c r="A169" s="10" t="s">
        <v>120</v>
      </c>
      <c r="B169" s="33" t="s">
        <v>121</v>
      </c>
      <c r="C169" s="11">
        <f>C170</f>
        <v>37619.9</v>
      </c>
      <c r="D169" s="11">
        <f>D170</f>
        <v>0</v>
      </c>
      <c r="E169" s="11">
        <f t="shared" si="2"/>
        <v>37619.9</v>
      </c>
      <c r="F169" s="11">
        <f>F170</f>
        <v>0</v>
      </c>
    </row>
    <row r="170" spans="1:6" s="18" customFormat="1" ht="12.75" hidden="1">
      <c r="A170" s="10" t="s">
        <v>122</v>
      </c>
      <c r="B170" s="33" t="s">
        <v>123</v>
      </c>
      <c r="C170" s="11">
        <v>37619.9</v>
      </c>
      <c r="D170" s="11"/>
      <c r="E170" s="11">
        <f t="shared" si="2"/>
        <v>37619.9</v>
      </c>
      <c r="F170" s="11"/>
    </row>
    <row r="171" spans="1:6" s="18" customFormat="1" ht="12.75" hidden="1">
      <c r="A171" s="10" t="s">
        <v>124</v>
      </c>
      <c r="B171" s="33" t="s">
        <v>125</v>
      </c>
      <c r="C171" s="11"/>
      <c r="D171" s="11"/>
      <c r="E171" s="11">
        <f t="shared" si="2"/>
        <v>0</v>
      </c>
      <c r="F171" s="11"/>
    </row>
    <row r="172" spans="1:6" s="18" customFormat="1" ht="14.25" customHeight="1" hidden="1">
      <c r="A172" s="10" t="s">
        <v>57</v>
      </c>
      <c r="B172" s="33" t="s">
        <v>58</v>
      </c>
      <c r="C172" s="11">
        <f>C173</f>
        <v>47706.1</v>
      </c>
      <c r="D172" s="11"/>
      <c r="E172" s="11">
        <f t="shared" si="2"/>
        <v>47706.1</v>
      </c>
      <c r="F172" s="11"/>
    </row>
    <row r="173" spans="1:6" s="18" customFormat="1" ht="17.25" customHeight="1" hidden="1">
      <c r="A173" s="10" t="s">
        <v>56</v>
      </c>
      <c r="B173" s="33" t="s">
        <v>55</v>
      </c>
      <c r="C173" s="11">
        <v>47706.1</v>
      </c>
      <c r="D173" s="11"/>
      <c r="E173" s="11">
        <f t="shared" si="2"/>
        <v>47706.1</v>
      </c>
      <c r="F173" s="11"/>
    </row>
    <row r="174" spans="1:6" s="18" customFormat="1" ht="25.5">
      <c r="A174" s="22" t="s">
        <v>126</v>
      </c>
      <c r="B174" s="40" t="s">
        <v>127</v>
      </c>
      <c r="C174" s="11">
        <f>C175+C194+C179+C181+C186+C177+C190+C183</f>
        <v>40739.6</v>
      </c>
      <c r="D174" s="11">
        <f>D175+D194+D179+D181+D186+D177+D190+D183</f>
        <v>-6517.7</v>
      </c>
      <c r="E174" s="11">
        <f t="shared" si="2"/>
        <v>34221.9</v>
      </c>
      <c r="F174" s="11">
        <f>F175+F194+F179+F181+F186+F177+F190+F183</f>
        <v>0</v>
      </c>
    </row>
    <row r="175" spans="1:6" s="18" customFormat="1" ht="12.75" hidden="1">
      <c r="A175" s="27" t="s">
        <v>128</v>
      </c>
      <c r="B175" s="42" t="s">
        <v>129</v>
      </c>
      <c r="C175" s="14">
        <f>C176</f>
        <v>0</v>
      </c>
      <c r="D175" s="14">
        <f>D176</f>
        <v>0</v>
      </c>
      <c r="E175" s="14">
        <f t="shared" si="2"/>
        <v>0</v>
      </c>
      <c r="F175" s="14">
        <f>F176</f>
        <v>0</v>
      </c>
    </row>
    <row r="176" spans="1:6" s="18" customFormat="1" ht="12.75" hidden="1">
      <c r="A176" s="27" t="s">
        <v>130</v>
      </c>
      <c r="B176" s="42" t="s">
        <v>131</v>
      </c>
      <c r="C176" s="14"/>
      <c r="D176" s="14"/>
      <c r="E176" s="14">
        <f t="shared" si="2"/>
        <v>0</v>
      </c>
      <c r="F176" s="14"/>
    </row>
    <row r="177" spans="1:6" s="18" customFormat="1" ht="12.75" hidden="1">
      <c r="A177" s="27" t="s">
        <v>79</v>
      </c>
      <c r="B177" s="42" t="s">
        <v>77</v>
      </c>
      <c r="C177" s="14">
        <f>C178</f>
        <v>0</v>
      </c>
      <c r="D177" s="14">
        <f>D178</f>
        <v>0</v>
      </c>
      <c r="E177" s="14">
        <f t="shared" si="2"/>
        <v>0</v>
      </c>
      <c r="F177" s="14">
        <f>F178</f>
        <v>0</v>
      </c>
    </row>
    <row r="178" spans="1:6" s="18" customFormat="1" ht="18" customHeight="1" hidden="1">
      <c r="A178" s="27" t="s">
        <v>80</v>
      </c>
      <c r="B178" s="42" t="s">
        <v>78</v>
      </c>
      <c r="C178" s="14"/>
      <c r="D178" s="14"/>
      <c r="E178" s="14">
        <f t="shared" si="2"/>
        <v>0</v>
      </c>
      <c r="F178" s="14"/>
    </row>
    <row r="179" spans="1:6" s="18" customFormat="1" ht="38.25" hidden="1">
      <c r="A179" s="27" t="s">
        <v>132</v>
      </c>
      <c r="B179" s="42" t="s">
        <v>133</v>
      </c>
      <c r="C179" s="14">
        <f>C180</f>
        <v>0</v>
      </c>
      <c r="D179" s="14">
        <f>D180</f>
        <v>0</v>
      </c>
      <c r="E179" s="14">
        <f t="shared" si="2"/>
        <v>0</v>
      </c>
      <c r="F179" s="14">
        <f>F180</f>
        <v>0</v>
      </c>
    </row>
    <row r="180" spans="1:6" s="18" customFormat="1" ht="25.5" hidden="1">
      <c r="A180" s="27" t="s">
        <v>134</v>
      </c>
      <c r="B180" s="42" t="s">
        <v>135</v>
      </c>
      <c r="C180" s="14"/>
      <c r="D180" s="14"/>
      <c r="E180" s="14">
        <f t="shared" si="2"/>
        <v>0</v>
      </c>
      <c r="F180" s="14"/>
    </row>
    <row r="181" spans="1:6" s="18" customFormat="1" ht="38.25" hidden="1">
      <c r="A181" s="27" t="s">
        <v>136</v>
      </c>
      <c r="B181" s="42" t="s">
        <v>331</v>
      </c>
      <c r="C181" s="14">
        <f>C182</f>
        <v>0</v>
      </c>
      <c r="D181" s="14">
        <f>D182</f>
        <v>0</v>
      </c>
      <c r="E181" s="14">
        <f t="shared" si="2"/>
        <v>0</v>
      </c>
      <c r="F181" s="14">
        <f>F182</f>
        <v>0</v>
      </c>
    </row>
    <row r="182" spans="1:6" s="18" customFormat="1" ht="38.25" hidden="1">
      <c r="A182" s="27" t="s">
        <v>332</v>
      </c>
      <c r="B182" s="42" t="s">
        <v>333</v>
      </c>
      <c r="C182" s="14"/>
      <c r="D182" s="14"/>
      <c r="E182" s="14">
        <f t="shared" si="2"/>
        <v>0</v>
      </c>
      <c r="F182" s="14"/>
    </row>
    <row r="183" spans="1:6" s="18" customFormat="1" ht="55.5" customHeight="1" hidden="1">
      <c r="A183" s="27" t="s">
        <v>280</v>
      </c>
      <c r="B183" s="42" t="s">
        <v>66</v>
      </c>
      <c r="C183" s="14">
        <f>C184</f>
        <v>0</v>
      </c>
      <c r="D183" s="14">
        <f>D184</f>
        <v>0</v>
      </c>
      <c r="E183" s="14">
        <f t="shared" si="2"/>
        <v>0</v>
      </c>
      <c r="F183" s="14">
        <f>F184</f>
        <v>0</v>
      </c>
    </row>
    <row r="184" spans="1:6" s="18" customFormat="1" ht="53.25" customHeight="1" hidden="1">
      <c r="A184" s="27" t="s">
        <v>281</v>
      </c>
      <c r="B184" s="42" t="s">
        <v>67</v>
      </c>
      <c r="C184" s="14">
        <f>C185</f>
        <v>0</v>
      </c>
      <c r="D184" s="14">
        <f>D185</f>
        <v>0</v>
      </c>
      <c r="E184" s="14">
        <f t="shared" si="2"/>
        <v>0</v>
      </c>
      <c r="F184" s="14">
        <f>F185</f>
        <v>0</v>
      </c>
    </row>
    <row r="185" spans="1:6" s="18" customFormat="1" ht="41.25" customHeight="1" hidden="1">
      <c r="A185" s="27" t="s">
        <v>282</v>
      </c>
      <c r="B185" s="42" t="s">
        <v>68</v>
      </c>
      <c r="C185" s="14"/>
      <c r="D185" s="14"/>
      <c r="E185" s="14">
        <f t="shared" si="2"/>
        <v>0</v>
      </c>
      <c r="F185" s="14"/>
    </row>
    <row r="186" spans="1:6" s="18" customFormat="1" ht="38.25" hidden="1">
      <c r="A186" s="27" t="s">
        <v>334</v>
      </c>
      <c r="B186" s="42" t="s">
        <v>335</v>
      </c>
      <c r="C186" s="14">
        <f>C187+C189</f>
        <v>0</v>
      </c>
      <c r="D186" s="14">
        <f>D187+D189</f>
        <v>0</v>
      </c>
      <c r="E186" s="14">
        <f t="shared" si="2"/>
        <v>0</v>
      </c>
      <c r="F186" s="14">
        <f>F187+F189</f>
        <v>0</v>
      </c>
    </row>
    <row r="187" spans="1:6" s="18" customFormat="1" ht="38.25" hidden="1">
      <c r="A187" s="27" t="s">
        <v>336</v>
      </c>
      <c r="B187" s="42" t="s">
        <v>337</v>
      </c>
      <c r="C187" s="14">
        <f>C188</f>
        <v>0</v>
      </c>
      <c r="D187" s="14">
        <f>D188</f>
        <v>0</v>
      </c>
      <c r="E187" s="14">
        <f t="shared" si="2"/>
        <v>0</v>
      </c>
      <c r="F187" s="14">
        <f>F188</f>
        <v>0</v>
      </c>
    </row>
    <row r="188" spans="1:6" s="18" customFormat="1" ht="25.5" hidden="1">
      <c r="A188" s="27" t="s">
        <v>338</v>
      </c>
      <c r="B188" s="42" t="s">
        <v>377</v>
      </c>
      <c r="C188" s="14"/>
      <c r="D188" s="14"/>
      <c r="E188" s="14">
        <f t="shared" si="2"/>
        <v>0</v>
      </c>
      <c r="F188" s="14"/>
    </row>
    <row r="189" spans="1:6" s="18" customFormat="1" ht="25.5" hidden="1">
      <c r="A189" s="27" t="s">
        <v>306</v>
      </c>
      <c r="B189" s="42" t="s">
        <v>492</v>
      </c>
      <c r="C189" s="14"/>
      <c r="D189" s="14"/>
      <c r="E189" s="14">
        <f t="shared" si="2"/>
        <v>0</v>
      </c>
      <c r="F189" s="14"/>
    </row>
    <row r="190" spans="1:6" s="18" customFormat="1" ht="38.25" hidden="1">
      <c r="A190" s="27" t="s">
        <v>86</v>
      </c>
      <c r="B190" s="42" t="s">
        <v>85</v>
      </c>
      <c r="C190" s="14">
        <f>C191</f>
        <v>0</v>
      </c>
      <c r="D190" s="14">
        <f>D191</f>
        <v>0</v>
      </c>
      <c r="E190" s="14">
        <f t="shared" si="2"/>
        <v>0</v>
      </c>
      <c r="F190" s="14">
        <f>F191</f>
        <v>0</v>
      </c>
    </row>
    <row r="191" spans="1:6" s="18" customFormat="1" ht="38.25" hidden="1">
      <c r="A191" s="27" t="s">
        <v>87</v>
      </c>
      <c r="B191" s="42" t="s">
        <v>226</v>
      </c>
      <c r="C191" s="14"/>
      <c r="D191" s="14"/>
      <c r="E191" s="14">
        <f t="shared" si="2"/>
        <v>0</v>
      </c>
      <c r="F191" s="14"/>
    </row>
    <row r="192" spans="1:6" s="18" customFormat="1" ht="12.75" hidden="1">
      <c r="A192" s="27" t="s">
        <v>143</v>
      </c>
      <c r="B192" s="42" t="s">
        <v>144</v>
      </c>
      <c r="C192" s="14">
        <f>C193</f>
        <v>0</v>
      </c>
      <c r="D192" s="14">
        <f>D193</f>
        <v>0</v>
      </c>
      <c r="E192" s="14">
        <f t="shared" si="2"/>
        <v>0</v>
      </c>
      <c r="F192" s="14">
        <f>F193</f>
        <v>0</v>
      </c>
    </row>
    <row r="193" spans="1:6" s="18" customFormat="1" ht="25.5" hidden="1">
      <c r="A193" s="27" t="s">
        <v>142</v>
      </c>
      <c r="B193" s="42" t="s">
        <v>141</v>
      </c>
      <c r="C193" s="14"/>
      <c r="D193" s="14"/>
      <c r="E193" s="14">
        <f t="shared" si="2"/>
        <v>0</v>
      </c>
      <c r="F193" s="14"/>
    </row>
    <row r="194" spans="1:6" s="18" customFormat="1" ht="12.75" hidden="1">
      <c r="A194" s="22" t="s">
        <v>339</v>
      </c>
      <c r="B194" s="33" t="s">
        <v>340</v>
      </c>
      <c r="C194" s="14">
        <f>C195</f>
        <v>40739.6</v>
      </c>
      <c r="D194" s="14">
        <f>D195</f>
        <v>-6517.7</v>
      </c>
      <c r="E194" s="14">
        <f t="shared" si="2"/>
        <v>34221.9</v>
      </c>
      <c r="F194" s="14">
        <f>F195</f>
        <v>0</v>
      </c>
    </row>
    <row r="195" spans="1:6" s="18" customFormat="1" ht="15" customHeight="1" hidden="1">
      <c r="A195" s="22" t="s">
        <v>341</v>
      </c>
      <c r="B195" s="33" t="s">
        <v>378</v>
      </c>
      <c r="C195" s="14">
        <v>40739.6</v>
      </c>
      <c r="D195" s="14">
        <v>-6517.7</v>
      </c>
      <c r="E195" s="14">
        <f t="shared" si="2"/>
        <v>34221.9</v>
      </c>
      <c r="F195" s="14"/>
    </row>
    <row r="196" spans="1:6" s="18" customFormat="1" ht="17.25" customHeight="1">
      <c r="A196" s="22" t="s">
        <v>342</v>
      </c>
      <c r="B196" s="37" t="s">
        <v>343</v>
      </c>
      <c r="C196" s="11">
        <f>C199+C201+C203+C205+C207+C211+C213+C215+C217+C219+C231+C221+C223+C225+C209+C227+C229</f>
        <v>1408175.8</v>
      </c>
      <c r="D196" s="11">
        <f>D199+D201+D203+D205+D207+D211+D213+D215+D217+D219+D231+D221+D223+D225+D209+D227+D229</f>
        <v>514.1</v>
      </c>
      <c r="E196" s="11">
        <f t="shared" si="2"/>
        <v>1408689.9000000001</v>
      </c>
      <c r="F196" s="11">
        <f>F199+F201+F203+F205+F207+F211+F213+F215+F217+F219+F231+F221+F223+F225+F209+F227+F229</f>
        <v>0</v>
      </c>
    </row>
    <row r="197" spans="1:6" s="18" customFormat="1" ht="27" customHeight="1" hidden="1">
      <c r="A197" s="27" t="s">
        <v>137</v>
      </c>
      <c r="B197" s="37" t="s">
        <v>138</v>
      </c>
      <c r="C197" s="13"/>
      <c r="D197" s="13"/>
      <c r="E197" s="13">
        <f t="shared" si="2"/>
        <v>0</v>
      </c>
      <c r="F197" s="13"/>
    </row>
    <row r="198" spans="1:6" s="18" customFormat="1" ht="18" customHeight="1" hidden="1">
      <c r="A198" s="27" t="s">
        <v>139</v>
      </c>
      <c r="B198" s="37" t="s">
        <v>321</v>
      </c>
      <c r="C198" s="13"/>
      <c r="D198" s="13"/>
      <c r="E198" s="13">
        <f t="shared" si="2"/>
        <v>0</v>
      </c>
      <c r="F198" s="13"/>
    </row>
    <row r="199" spans="1:6" s="18" customFormat="1" ht="18" customHeight="1" hidden="1">
      <c r="A199" s="27" t="s">
        <v>322</v>
      </c>
      <c r="B199" s="37" t="s">
        <v>323</v>
      </c>
      <c r="C199" s="14">
        <f>C200</f>
        <v>5181</v>
      </c>
      <c r="D199" s="14">
        <f>D200</f>
        <v>0</v>
      </c>
      <c r="E199" s="14">
        <f t="shared" si="2"/>
        <v>5181</v>
      </c>
      <c r="F199" s="14">
        <f>F200</f>
        <v>0</v>
      </c>
    </row>
    <row r="200" spans="1:6" s="18" customFormat="1" ht="25.5" hidden="1">
      <c r="A200" s="27" t="s">
        <v>324</v>
      </c>
      <c r="B200" s="37" t="s">
        <v>379</v>
      </c>
      <c r="C200" s="14">
        <v>5181</v>
      </c>
      <c r="D200" s="14"/>
      <c r="E200" s="14">
        <f t="shared" si="2"/>
        <v>5181</v>
      </c>
      <c r="F200" s="14"/>
    </row>
    <row r="201" spans="1:6" s="18" customFormat="1" ht="25.5" hidden="1">
      <c r="A201" s="22" t="s">
        <v>325</v>
      </c>
      <c r="B201" s="37" t="s">
        <v>326</v>
      </c>
      <c r="C201" s="14">
        <f>C202</f>
        <v>0</v>
      </c>
      <c r="D201" s="14">
        <f>D202</f>
        <v>0</v>
      </c>
      <c r="E201" s="14">
        <f t="shared" si="2"/>
        <v>0</v>
      </c>
      <c r="F201" s="14">
        <f>F202</f>
        <v>0</v>
      </c>
    </row>
    <row r="202" spans="1:6" s="18" customFormat="1" ht="25.5" hidden="1">
      <c r="A202" s="22" t="s">
        <v>327</v>
      </c>
      <c r="B202" s="37" t="s">
        <v>328</v>
      </c>
      <c r="C202" s="14">
        <v>0</v>
      </c>
      <c r="D202" s="14">
        <v>0</v>
      </c>
      <c r="E202" s="14">
        <f t="shared" si="2"/>
        <v>0</v>
      </c>
      <c r="F202" s="14">
        <v>0</v>
      </c>
    </row>
    <row r="203" spans="1:6" s="18" customFormat="1" ht="25.5" hidden="1">
      <c r="A203" s="22" t="s">
        <v>329</v>
      </c>
      <c r="B203" s="37" t="s">
        <v>330</v>
      </c>
      <c r="C203" s="14">
        <f>C204</f>
        <v>0</v>
      </c>
      <c r="D203" s="14">
        <f>D204</f>
        <v>0</v>
      </c>
      <c r="E203" s="14">
        <f aca="true" t="shared" si="3" ref="E203:E258">C203+D203</f>
        <v>0</v>
      </c>
      <c r="F203" s="14">
        <f>F204</f>
        <v>0</v>
      </c>
    </row>
    <row r="204" spans="1:6" s="18" customFormat="1" ht="26.25" customHeight="1" hidden="1">
      <c r="A204" s="22" t="s">
        <v>140</v>
      </c>
      <c r="B204" s="37" t="s">
        <v>145</v>
      </c>
      <c r="C204" s="14"/>
      <c r="D204" s="14"/>
      <c r="E204" s="14">
        <f t="shared" si="3"/>
        <v>0</v>
      </c>
      <c r="F204" s="14"/>
    </row>
    <row r="205" spans="1:6" s="18" customFormat="1" ht="25.5" hidden="1">
      <c r="A205" s="22" t="s">
        <v>146</v>
      </c>
      <c r="B205" s="33" t="s">
        <v>147</v>
      </c>
      <c r="C205" s="14">
        <f>C206</f>
        <v>20075.5</v>
      </c>
      <c r="D205" s="14">
        <f>D206</f>
        <v>0</v>
      </c>
      <c r="E205" s="14">
        <f t="shared" si="3"/>
        <v>20075.5</v>
      </c>
      <c r="F205" s="14">
        <f>F206</f>
        <v>0</v>
      </c>
    </row>
    <row r="206" spans="1:6" s="18" customFormat="1" ht="27" customHeight="1" hidden="1">
      <c r="A206" s="22" t="s">
        <v>148</v>
      </c>
      <c r="B206" s="33" t="s">
        <v>149</v>
      </c>
      <c r="C206" s="14">
        <v>20075.5</v>
      </c>
      <c r="D206" s="14"/>
      <c r="E206" s="14">
        <f t="shared" si="3"/>
        <v>20075.5</v>
      </c>
      <c r="F206" s="14"/>
    </row>
    <row r="207" spans="1:6" s="18" customFormat="1" ht="25.5" hidden="1">
      <c r="A207" s="22" t="s">
        <v>150</v>
      </c>
      <c r="B207" s="33" t="s">
        <v>151</v>
      </c>
      <c r="C207" s="14">
        <f>C208</f>
        <v>1315245.6</v>
      </c>
      <c r="D207" s="14">
        <f>D208</f>
        <v>0</v>
      </c>
      <c r="E207" s="14">
        <f t="shared" si="3"/>
        <v>1315245.6</v>
      </c>
      <c r="F207" s="14">
        <f>F208</f>
        <v>0</v>
      </c>
    </row>
    <row r="208" spans="1:6" s="18" customFormat="1" ht="25.5" hidden="1">
      <c r="A208" s="22" t="s">
        <v>152</v>
      </c>
      <c r="B208" s="40" t="s">
        <v>380</v>
      </c>
      <c r="C208" s="14">
        <v>1315245.6</v>
      </c>
      <c r="D208" s="14"/>
      <c r="E208" s="14">
        <f t="shared" si="3"/>
        <v>1315245.6</v>
      </c>
      <c r="F208" s="14"/>
    </row>
    <row r="209" spans="1:6" s="18" customFormat="1" ht="40.5" customHeight="1" hidden="1">
      <c r="A209" s="22" t="s">
        <v>153</v>
      </c>
      <c r="B209" s="40" t="s">
        <v>154</v>
      </c>
      <c r="C209" s="14">
        <f>C210</f>
        <v>0</v>
      </c>
      <c r="D209" s="14">
        <f>D210</f>
        <v>0</v>
      </c>
      <c r="E209" s="14">
        <f t="shared" si="3"/>
        <v>0</v>
      </c>
      <c r="F209" s="14">
        <f>F210</f>
        <v>0</v>
      </c>
    </row>
    <row r="210" spans="1:6" s="18" customFormat="1" ht="38.25" hidden="1">
      <c r="A210" s="22" t="s">
        <v>155</v>
      </c>
      <c r="B210" s="40" t="s">
        <v>156</v>
      </c>
      <c r="C210" s="14">
        <v>0</v>
      </c>
      <c r="D210" s="14">
        <v>0</v>
      </c>
      <c r="E210" s="14">
        <f t="shared" si="3"/>
        <v>0</v>
      </c>
      <c r="F210" s="14">
        <v>0</v>
      </c>
    </row>
    <row r="211" spans="1:6" s="18" customFormat="1" ht="40.5" customHeight="1" hidden="1">
      <c r="A211" s="22" t="s">
        <v>157</v>
      </c>
      <c r="B211" s="33" t="s">
        <v>158</v>
      </c>
      <c r="C211" s="14">
        <f>C212</f>
        <v>37794.9</v>
      </c>
      <c r="D211" s="14">
        <f>D212</f>
        <v>0</v>
      </c>
      <c r="E211" s="14">
        <f t="shared" si="3"/>
        <v>37794.9</v>
      </c>
      <c r="F211" s="14">
        <f>F212</f>
        <v>0</v>
      </c>
    </row>
    <row r="212" spans="1:6" s="18" customFormat="1" ht="39" customHeight="1" hidden="1">
      <c r="A212" s="22" t="s">
        <v>159</v>
      </c>
      <c r="B212" s="33" t="s">
        <v>160</v>
      </c>
      <c r="C212" s="14">
        <v>37794.9</v>
      </c>
      <c r="D212" s="14"/>
      <c r="E212" s="14">
        <f t="shared" si="3"/>
        <v>37794.9</v>
      </c>
      <c r="F212" s="14"/>
    </row>
    <row r="213" spans="1:6" s="18" customFormat="1" ht="89.25" hidden="1">
      <c r="A213" s="22" t="s">
        <v>161</v>
      </c>
      <c r="B213" s="33" t="s">
        <v>263</v>
      </c>
      <c r="C213" s="14">
        <f>C214</f>
        <v>0</v>
      </c>
      <c r="D213" s="14">
        <f>D214</f>
        <v>0</v>
      </c>
      <c r="E213" s="14">
        <f t="shared" si="3"/>
        <v>0</v>
      </c>
      <c r="F213" s="14">
        <f>F214</f>
        <v>0</v>
      </c>
    </row>
    <row r="214" spans="1:6" s="18" customFormat="1" ht="102" hidden="1">
      <c r="A214" s="22" t="s">
        <v>162</v>
      </c>
      <c r="B214" s="33" t="s">
        <v>264</v>
      </c>
      <c r="C214" s="14">
        <v>0</v>
      </c>
      <c r="D214" s="14">
        <v>0</v>
      </c>
      <c r="E214" s="14">
        <f t="shared" si="3"/>
        <v>0</v>
      </c>
      <c r="F214" s="14">
        <v>0</v>
      </c>
    </row>
    <row r="215" spans="1:6" s="18" customFormat="1" ht="12.75" hidden="1">
      <c r="A215" s="22" t="s">
        <v>163</v>
      </c>
      <c r="B215" s="33" t="s">
        <v>164</v>
      </c>
      <c r="C215" s="14">
        <f>C216</f>
        <v>22506.1</v>
      </c>
      <c r="D215" s="14">
        <f>D216</f>
        <v>0</v>
      </c>
      <c r="E215" s="14">
        <f t="shared" si="3"/>
        <v>22506.1</v>
      </c>
      <c r="F215" s="14">
        <f>F216</f>
        <v>0</v>
      </c>
    </row>
    <row r="216" spans="1:6" s="18" customFormat="1" ht="12.75" hidden="1">
      <c r="A216" s="22" t="s">
        <v>165</v>
      </c>
      <c r="B216" s="33" t="s">
        <v>381</v>
      </c>
      <c r="C216" s="14">
        <v>22506.1</v>
      </c>
      <c r="D216" s="14">
        <v>0</v>
      </c>
      <c r="E216" s="14">
        <f t="shared" si="3"/>
        <v>22506.1</v>
      </c>
      <c r="F216" s="14">
        <v>0</v>
      </c>
    </row>
    <row r="217" spans="1:6" s="18" customFormat="1" ht="51" hidden="1">
      <c r="A217" s="22" t="s">
        <v>166</v>
      </c>
      <c r="B217" s="33" t="s">
        <v>265</v>
      </c>
      <c r="C217" s="14">
        <f>C218</f>
        <v>0</v>
      </c>
      <c r="D217" s="14">
        <f>D218</f>
        <v>0</v>
      </c>
      <c r="E217" s="14">
        <f t="shared" si="3"/>
        <v>0</v>
      </c>
      <c r="F217" s="14">
        <f>F218</f>
        <v>0</v>
      </c>
    </row>
    <row r="218" spans="1:6" s="18" customFormat="1" ht="51" hidden="1">
      <c r="A218" s="22" t="s">
        <v>167</v>
      </c>
      <c r="B218" s="33" t="s">
        <v>266</v>
      </c>
      <c r="C218" s="14"/>
      <c r="D218" s="14"/>
      <c r="E218" s="14">
        <f t="shared" si="3"/>
        <v>0</v>
      </c>
      <c r="F218" s="14"/>
    </row>
    <row r="219" spans="1:6" s="18" customFormat="1" ht="38.25" hidden="1">
      <c r="A219" s="22" t="s">
        <v>168</v>
      </c>
      <c r="B219" s="33" t="s">
        <v>169</v>
      </c>
      <c r="C219" s="14">
        <f>C220</f>
        <v>0</v>
      </c>
      <c r="D219" s="14">
        <f>D220</f>
        <v>0</v>
      </c>
      <c r="E219" s="14">
        <f t="shared" si="3"/>
        <v>0</v>
      </c>
      <c r="F219" s="14">
        <f>F220</f>
        <v>0</v>
      </c>
    </row>
    <row r="220" spans="1:6" s="18" customFormat="1" ht="39" customHeight="1" hidden="1">
      <c r="A220" s="22" t="s">
        <v>170</v>
      </c>
      <c r="B220" s="33" t="s">
        <v>171</v>
      </c>
      <c r="C220" s="14"/>
      <c r="D220" s="14"/>
      <c r="E220" s="14">
        <f t="shared" si="3"/>
        <v>0</v>
      </c>
      <c r="F220" s="14"/>
    </row>
    <row r="221" spans="1:6" s="18" customFormat="1" ht="51" hidden="1">
      <c r="A221" s="22" t="s">
        <v>172</v>
      </c>
      <c r="B221" s="33" t="s">
        <v>267</v>
      </c>
      <c r="C221" s="14">
        <f>C222</f>
        <v>1211.7</v>
      </c>
      <c r="D221" s="14">
        <f>D222</f>
        <v>82.6</v>
      </c>
      <c r="E221" s="14">
        <f t="shared" si="3"/>
        <v>1294.3</v>
      </c>
      <c r="F221" s="14">
        <f>F222</f>
        <v>0</v>
      </c>
    </row>
    <row r="222" spans="1:6" s="18" customFormat="1" ht="53.25" customHeight="1" hidden="1">
      <c r="A222" s="22" t="s">
        <v>173</v>
      </c>
      <c r="B222" s="33" t="s">
        <v>382</v>
      </c>
      <c r="C222" s="14">
        <v>1211.7</v>
      </c>
      <c r="D222" s="14">
        <v>82.6</v>
      </c>
      <c r="E222" s="14">
        <f t="shared" si="3"/>
        <v>1294.3</v>
      </c>
      <c r="F222" s="14"/>
    </row>
    <row r="223" spans="1:6" s="18" customFormat="1" ht="41.25" customHeight="1" hidden="1">
      <c r="A223" s="22" t="s">
        <v>174</v>
      </c>
      <c r="B223" s="33" t="s">
        <v>188</v>
      </c>
      <c r="C223" s="14">
        <f>C224</f>
        <v>4847</v>
      </c>
      <c r="D223" s="14">
        <f>D224</f>
        <v>330.1</v>
      </c>
      <c r="E223" s="14">
        <f t="shared" si="3"/>
        <v>5177.1</v>
      </c>
      <c r="F223" s="14">
        <f>F224</f>
        <v>0</v>
      </c>
    </row>
    <row r="224" spans="1:6" s="18" customFormat="1" ht="40.5" customHeight="1" hidden="1">
      <c r="A224" s="22" t="s">
        <v>189</v>
      </c>
      <c r="B224" s="33" t="s">
        <v>268</v>
      </c>
      <c r="C224" s="14">
        <v>4847</v>
      </c>
      <c r="D224" s="14">
        <v>330.1</v>
      </c>
      <c r="E224" s="14">
        <f t="shared" si="3"/>
        <v>5177.1</v>
      </c>
      <c r="F224" s="14">
        <v>0</v>
      </c>
    </row>
    <row r="225" spans="1:6" s="18" customFormat="1" ht="25.5" hidden="1">
      <c r="A225" s="22" t="s">
        <v>190</v>
      </c>
      <c r="B225" s="33" t="s">
        <v>191</v>
      </c>
      <c r="C225" s="14">
        <f>C226</f>
        <v>0</v>
      </c>
      <c r="D225" s="14">
        <f>D226</f>
        <v>0</v>
      </c>
      <c r="E225" s="14">
        <f t="shared" si="3"/>
        <v>0</v>
      </c>
      <c r="F225" s="14">
        <f>F226</f>
        <v>0</v>
      </c>
    </row>
    <row r="226" spans="1:6" s="18" customFormat="1" ht="25.5" hidden="1">
      <c r="A226" s="22" t="s">
        <v>192</v>
      </c>
      <c r="B226" s="33" t="s">
        <v>193</v>
      </c>
      <c r="C226" s="14">
        <v>0</v>
      </c>
      <c r="D226" s="14">
        <v>0</v>
      </c>
      <c r="E226" s="14">
        <f t="shared" si="3"/>
        <v>0</v>
      </c>
      <c r="F226" s="14">
        <v>0</v>
      </c>
    </row>
    <row r="227" spans="1:6" s="18" customFormat="1" ht="12.75" hidden="1">
      <c r="A227" s="22" t="s">
        <v>283</v>
      </c>
      <c r="B227" s="33" t="s">
        <v>69</v>
      </c>
      <c r="C227" s="14">
        <f>C228</f>
        <v>0</v>
      </c>
      <c r="D227" s="14">
        <f>D228</f>
        <v>0</v>
      </c>
      <c r="E227" s="14">
        <f t="shared" si="3"/>
        <v>0</v>
      </c>
      <c r="F227" s="14">
        <f>F228</f>
        <v>0</v>
      </c>
    </row>
    <row r="228" spans="1:6" s="18" customFormat="1" ht="25.5" hidden="1">
      <c r="A228" s="22" t="s">
        <v>284</v>
      </c>
      <c r="B228" s="33" t="s">
        <v>383</v>
      </c>
      <c r="C228" s="14"/>
      <c r="D228" s="14"/>
      <c r="E228" s="14">
        <f t="shared" si="3"/>
        <v>0</v>
      </c>
      <c r="F228" s="14"/>
    </row>
    <row r="229" spans="1:6" s="18" customFormat="1" ht="38.25" hidden="1">
      <c r="A229" s="24" t="s">
        <v>344</v>
      </c>
      <c r="B229" s="55" t="s">
        <v>345</v>
      </c>
      <c r="C229" s="14">
        <f>C230</f>
        <v>0</v>
      </c>
      <c r="D229" s="14">
        <f>D230</f>
        <v>0</v>
      </c>
      <c r="E229" s="14">
        <f t="shared" si="3"/>
        <v>0</v>
      </c>
      <c r="F229" s="14">
        <f>F230</f>
        <v>0</v>
      </c>
    </row>
    <row r="230" spans="1:6" s="18" customFormat="1" ht="38.25" hidden="1">
      <c r="A230" s="24" t="s">
        <v>346</v>
      </c>
      <c r="B230" s="55" t="s">
        <v>347</v>
      </c>
      <c r="C230" s="14"/>
      <c r="D230" s="14"/>
      <c r="E230" s="14">
        <f t="shared" si="3"/>
        <v>0</v>
      </c>
      <c r="F230" s="14"/>
    </row>
    <row r="231" spans="1:6" s="18" customFormat="1" ht="15" customHeight="1" hidden="1">
      <c r="A231" s="22" t="s">
        <v>194</v>
      </c>
      <c r="B231" s="33" t="s">
        <v>195</v>
      </c>
      <c r="C231" s="14">
        <f>C232</f>
        <v>1314</v>
      </c>
      <c r="D231" s="14">
        <f>D232</f>
        <v>101.4</v>
      </c>
      <c r="E231" s="14">
        <f t="shared" si="3"/>
        <v>1415.4</v>
      </c>
      <c r="F231" s="14">
        <f>F232</f>
        <v>0</v>
      </c>
    </row>
    <row r="232" spans="1:6" s="18" customFormat="1" ht="12.75" hidden="1">
      <c r="A232" s="27" t="s">
        <v>196</v>
      </c>
      <c r="B232" s="42" t="s">
        <v>197</v>
      </c>
      <c r="C232" s="14">
        <v>1314</v>
      </c>
      <c r="D232" s="14">
        <v>101.4</v>
      </c>
      <c r="E232" s="14">
        <f t="shared" si="3"/>
        <v>1415.4</v>
      </c>
      <c r="F232" s="14"/>
    </row>
    <row r="233" spans="1:6" s="18" customFormat="1" ht="13.5" customHeight="1">
      <c r="A233" s="27" t="s">
        <v>198</v>
      </c>
      <c r="B233" s="42" t="s">
        <v>199</v>
      </c>
      <c r="C233" s="14">
        <f>C234+C245+C236+C238+C240</f>
        <v>1500000</v>
      </c>
      <c r="D233" s="14">
        <f>D234+D245+D236+D238+D240</f>
        <v>1638.8</v>
      </c>
      <c r="E233" s="14">
        <f t="shared" si="3"/>
        <v>1501638.8</v>
      </c>
      <c r="F233" s="14">
        <f>F234+F245+F236+F238+F240</f>
        <v>0</v>
      </c>
    </row>
    <row r="234" spans="1:6" s="18" customFormat="1" ht="15" customHeight="1" hidden="1">
      <c r="A234" s="27" t="s">
        <v>200</v>
      </c>
      <c r="B234" s="42" t="s">
        <v>269</v>
      </c>
      <c r="C234" s="14">
        <f>C235</f>
        <v>0</v>
      </c>
      <c r="D234" s="14">
        <f>D235</f>
        <v>0</v>
      </c>
      <c r="E234" s="14">
        <f t="shared" si="3"/>
        <v>0</v>
      </c>
      <c r="F234" s="14">
        <f>F235</f>
        <v>0</v>
      </c>
    </row>
    <row r="235" spans="1:6" s="18" customFormat="1" ht="54" customHeight="1" hidden="1">
      <c r="A235" s="27" t="s">
        <v>201</v>
      </c>
      <c r="B235" s="42" t="s">
        <v>270</v>
      </c>
      <c r="C235" s="14"/>
      <c r="D235" s="14"/>
      <c r="E235" s="14">
        <f t="shared" si="3"/>
        <v>0</v>
      </c>
      <c r="F235" s="14"/>
    </row>
    <row r="236" spans="1:6" s="18" customFormat="1" ht="40.5" customHeight="1" hidden="1">
      <c r="A236" s="27" t="s">
        <v>202</v>
      </c>
      <c r="B236" s="42" t="s">
        <v>203</v>
      </c>
      <c r="C236" s="14">
        <f>C237</f>
        <v>0</v>
      </c>
      <c r="D236" s="14">
        <f>D237</f>
        <v>0</v>
      </c>
      <c r="E236" s="14">
        <f t="shared" si="3"/>
        <v>0</v>
      </c>
      <c r="F236" s="14">
        <f>F237</f>
        <v>0</v>
      </c>
    </row>
    <row r="237" spans="1:6" s="18" customFormat="1" ht="28.5" customHeight="1" hidden="1">
      <c r="A237" s="27" t="s">
        <v>204</v>
      </c>
      <c r="B237" s="42" t="s">
        <v>205</v>
      </c>
      <c r="C237" s="14">
        <v>0</v>
      </c>
      <c r="D237" s="14">
        <v>0</v>
      </c>
      <c r="E237" s="14">
        <f t="shared" si="3"/>
        <v>0</v>
      </c>
      <c r="F237" s="14">
        <v>0</v>
      </c>
    </row>
    <row r="238" spans="1:6" s="18" customFormat="1" ht="27.75" customHeight="1" hidden="1">
      <c r="A238" s="27" t="s">
        <v>206</v>
      </c>
      <c r="B238" s="42" t="s">
        <v>207</v>
      </c>
      <c r="C238" s="14">
        <f>C239</f>
        <v>0</v>
      </c>
      <c r="D238" s="14">
        <f>D239</f>
        <v>0</v>
      </c>
      <c r="E238" s="14">
        <f t="shared" si="3"/>
        <v>0</v>
      </c>
      <c r="F238" s="14">
        <f>F239</f>
        <v>0</v>
      </c>
    </row>
    <row r="239" spans="1:6" s="18" customFormat="1" ht="25.5" hidden="1">
      <c r="A239" s="27" t="s">
        <v>208</v>
      </c>
      <c r="B239" s="42" t="s">
        <v>210</v>
      </c>
      <c r="C239" s="14"/>
      <c r="D239" s="14"/>
      <c r="E239" s="14">
        <f t="shared" si="3"/>
        <v>0</v>
      </c>
      <c r="F239" s="14"/>
    </row>
    <row r="240" spans="1:6" s="18" customFormat="1" ht="25.5" hidden="1">
      <c r="A240" s="27" t="s">
        <v>211</v>
      </c>
      <c r="B240" s="42" t="s">
        <v>212</v>
      </c>
      <c r="C240" s="14">
        <f>C241+C243</f>
        <v>0</v>
      </c>
      <c r="D240" s="14">
        <f>D241+D243</f>
        <v>0</v>
      </c>
      <c r="E240" s="14">
        <f t="shared" si="3"/>
        <v>0</v>
      </c>
      <c r="F240" s="14">
        <f>F241+F243</f>
        <v>0</v>
      </c>
    </row>
    <row r="241" spans="1:6" s="18" customFormat="1" ht="38.25" hidden="1">
      <c r="A241" s="27" t="s">
        <v>213</v>
      </c>
      <c r="B241" s="42" t="s">
        <v>214</v>
      </c>
      <c r="C241" s="14">
        <f>C242</f>
        <v>0</v>
      </c>
      <c r="D241" s="14">
        <f>D242</f>
        <v>0</v>
      </c>
      <c r="E241" s="14">
        <f t="shared" si="3"/>
        <v>0</v>
      </c>
      <c r="F241" s="14">
        <f>F242</f>
        <v>0</v>
      </c>
    </row>
    <row r="242" spans="1:6" s="18" customFormat="1" ht="40.5" customHeight="1" hidden="1">
      <c r="A242" s="27" t="s">
        <v>215</v>
      </c>
      <c r="B242" s="42" t="s">
        <v>216</v>
      </c>
      <c r="C242" s="14"/>
      <c r="D242" s="14"/>
      <c r="E242" s="14">
        <f t="shared" si="3"/>
        <v>0</v>
      </c>
      <c r="F242" s="14"/>
    </row>
    <row r="243" spans="1:6" s="18" customFormat="1" ht="51" hidden="1">
      <c r="A243" s="27" t="s">
        <v>217</v>
      </c>
      <c r="B243" s="42" t="s">
        <v>271</v>
      </c>
      <c r="C243" s="14">
        <f>C244</f>
        <v>0</v>
      </c>
      <c r="D243" s="14">
        <f>D244</f>
        <v>0</v>
      </c>
      <c r="E243" s="14">
        <f t="shared" si="3"/>
        <v>0</v>
      </c>
      <c r="F243" s="14">
        <f>F244</f>
        <v>0</v>
      </c>
    </row>
    <row r="244" spans="1:6" s="18" customFormat="1" ht="54.75" customHeight="1" hidden="1">
      <c r="A244" s="27" t="s">
        <v>218</v>
      </c>
      <c r="B244" s="42" t="s">
        <v>272</v>
      </c>
      <c r="C244" s="14">
        <v>0</v>
      </c>
      <c r="D244" s="14">
        <v>0</v>
      </c>
      <c r="E244" s="14">
        <f t="shared" si="3"/>
        <v>0</v>
      </c>
      <c r="F244" s="14">
        <v>0</v>
      </c>
    </row>
    <row r="245" spans="1:6" s="18" customFormat="1" ht="12.75" hidden="1">
      <c r="A245" s="27" t="s">
        <v>219</v>
      </c>
      <c r="B245" s="42" t="s">
        <v>220</v>
      </c>
      <c r="C245" s="14">
        <f>C246</f>
        <v>1500000</v>
      </c>
      <c r="D245" s="14">
        <f>D246</f>
        <v>1638.8</v>
      </c>
      <c r="E245" s="14">
        <f t="shared" si="3"/>
        <v>1501638.8</v>
      </c>
      <c r="F245" s="14">
        <f>F246</f>
        <v>0</v>
      </c>
    </row>
    <row r="246" spans="1:6" s="18" customFormat="1" ht="12.75" hidden="1">
      <c r="A246" s="27" t="s">
        <v>221</v>
      </c>
      <c r="B246" s="42" t="s">
        <v>384</v>
      </c>
      <c r="C246" s="14">
        <v>1500000</v>
      </c>
      <c r="D246" s="14">
        <v>1638.8</v>
      </c>
      <c r="E246" s="14">
        <f t="shared" si="3"/>
        <v>1501638.8</v>
      </c>
      <c r="F246" s="14">
        <v>0</v>
      </c>
    </row>
    <row r="247" spans="1:6" s="18" customFormat="1" ht="16.5" customHeight="1" hidden="1">
      <c r="A247" s="21" t="s">
        <v>222</v>
      </c>
      <c r="B247" s="55" t="s">
        <v>453</v>
      </c>
      <c r="C247" s="11">
        <f>C248</f>
        <v>0</v>
      </c>
      <c r="D247" s="11">
        <f>D248</f>
        <v>0</v>
      </c>
      <c r="E247" s="11">
        <f t="shared" si="3"/>
        <v>0</v>
      </c>
      <c r="F247" s="11">
        <f>F248</f>
        <v>0</v>
      </c>
    </row>
    <row r="248" spans="1:6" s="18" customFormat="1" ht="15" customHeight="1" hidden="1">
      <c r="A248" s="10" t="s">
        <v>224</v>
      </c>
      <c r="B248" s="33" t="s">
        <v>225</v>
      </c>
      <c r="C248" s="11">
        <f>C250+C249</f>
        <v>0</v>
      </c>
      <c r="D248" s="11">
        <f>D250+D249</f>
        <v>0</v>
      </c>
      <c r="E248" s="11">
        <f t="shared" si="3"/>
        <v>0</v>
      </c>
      <c r="F248" s="11">
        <f>F250+F249</f>
        <v>0</v>
      </c>
    </row>
    <row r="249" spans="1:6" s="18" customFormat="1" ht="40.5" customHeight="1" hidden="1">
      <c r="A249" s="10" t="s">
        <v>82</v>
      </c>
      <c r="B249" s="33" t="s">
        <v>81</v>
      </c>
      <c r="C249" s="11"/>
      <c r="D249" s="11"/>
      <c r="E249" s="11">
        <f t="shared" si="3"/>
        <v>0</v>
      </c>
      <c r="F249" s="11"/>
    </row>
    <row r="250" spans="1:6" s="18" customFormat="1" ht="14.25" customHeight="1" hidden="1">
      <c r="A250" s="10" t="s">
        <v>348</v>
      </c>
      <c r="B250" s="33" t="s">
        <v>225</v>
      </c>
      <c r="C250" s="11">
        <v>0</v>
      </c>
      <c r="D250" s="11"/>
      <c r="E250" s="11">
        <f t="shared" si="3"/>
        <v>0</v>
      </c>
      <c r="F250" s="11"/>
    </row>
    <row r="251" spans="1:6" s="18" customFormat="1" ht="41.25" customHeight="1" hidden="1">
      <c r="A251" s="10" t="s">
        <v>227</v>
      </c>
      <c r="B251" s="42" t="s">
        <v>209</v>
      </c>
      <c r="C251" s="14">
        <f>C252</f>
        <v>0</v>
      </c>
      <c r="D251" s="14">
        <f>D252</f>
        <v>0</v>
      </c>
      <c r="E251" s="14">
        <f t="shared" si="3"/>
        <v>0</v>
      </c>
      <c r="F251" s="14">
        <f>F252</f>
        <v>0</v>
      </c>
    </row>
    <row r="252" spans="1:6" s="18" customFormat="1" ht="27" customHeight="1" hidden="1">
      <c r="A252" s="28" t="s">
        <v>228</v>
      </c>
      <c r="B252" s="42" t="s">
        <v>229</v>
      </c>
      <c r="C252" s="11">
        <f>C253</f>
        <v>0</v>
      </c>
      <c r="D252" s="11">
        <f>D253</f>
        <v>0</v>
      </c>
      <c r="E252" s="11">
        <f t="shared" si="3"/>
        <v>0</v>
      </c>
      <c r="F252" s="11">
        <f>F253</f>
        <v>0</v>
      </c>
    </row>
    <row r="253" spans="1:6" s="18" customFormat="1" ht="27" customHeight="1" hidden="1">
      <c r="A253" s="28" t="s">
        <v>230</v>
      </c>
      <c r="B253" s="42" t="s">
        <v>232</v>
      </c>
      <c r="C253" s="11">
        <f>C254+C255</f>
        <v>0</v>
      </c>
      <c r="D253" s="11">
        <f>D254+D255</f>
        <v>0</v>
      </c>
      <c r="E253" s="11">
        <f t="shared" si="3"/>
        <v>0</v>
      </c>
      <c r="F253" s="11">
        <f>F254+F255</f>
        <v>0</v>
      </c>
    </row>
    <row r="254" spans="1:6" s="18" customFormat="1" ht="27" customHeight="1" hidden="1">
      <c r="A254" s="28" t="s">
        <v>356</v>
      </c>
      <c r="B254" s="42" t="s">
        <v>360</v>
      </c>
      <c r="C254" s="11"/>
      <c r="D254" s="11"/>
      <c r="E254" s="11">
        <f t="shared" si="3"/>
        <v>0</v>
      </c>
      <c r="F254" s="11"/>
    </row>
    <row r="255" spans="1:6" s="18" customFormat="1" ht="26.25" customHeight="1" hidden="1">
      <c r="A255" s="28" t="s">
        <v>233</v>
      </c>
      <c r="B255" s="42" t="s">
        <v>385</v>
      </c>
      <c r="C255" s="11"/>
      <c r="D255" s="11"/>
      <c r="E255" s="11">
        <f t="shared" si="3"/>
        <v>0</v>
      </c>
      <c r="F255" s="11"/>
    </row>
    <row r="256" spans="1:6" s="18" customFormat="1" ht="27" customHeight="1">
      <c r="A256" s="10" t="s">
        <v>234</v>
      </c>
      <c r="B256" s="55" t="s">
        <v>454</v>
      </c>
      <c r="C256" s="14">
        <f>C257</f>
        <v>0</v>
      </c>
      <c r="D256" s="14">
        <f>D257</f>
        <v>-51735.2</v>
      </c>
      <c r="E256" s="14">
        <f t="shared" si="3"/>
        <v>-51735.2</v>
      </c>
      <c r="F256" s="14">
        <f>F257</f>
        <v>0</v>
      </c>
    </row>
    <row r="257" spans="1:6" ht="25.5">
      <c r="A257" s="10" t="s">
        <v>236</v>
      </c>
      <c r="B257" s="33" t="s">
        <v>237</v>
      </c>
      <c r="C257" s="11">
        <v>0</v>
      </c>
      <c r="D257" s="11">
        <v>-51735.2</v>
      </c>
      <c r="E257" s="11">
        <f t="shared" si="3"/>
        <v>-51735.2</v>
      </c>
      <c r="F257" s="11"/>
    </row>
    <row r="258" spans="1:6" ht="18.75" customHeight="1">
      <c r="A258" s="7"/>
      <c r="B258" s="44" t="s">
        <v>238</v>
      </c>
      <c r="C258" s="30">
        <f>C10+C166</f>
        <v>5032959.800000001</v>
      </c>
      <c r="D258" s="30">
        <f>D10+D166</f>
        <v>-52152</v>
      </c>
      <c r="E258" s="30">
        <f t="shared" si="3"/>
        <v>4980807.800000001</v>
      </c>
      <c r="F258" s="30">
        <f>F10+F166</f>
        <v>0</v>
      </c>
    </row>
  </sheetData>
  <sheetProtection/>
  <mergeCells count="4">
    <mergeCell ref="D7:E7"/>
    <mergeCell ref="B7:B8"/>
    <mergeCell ref="A7:A8"/>
    <mergeCell ref="A5:E5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tabSelected="1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" sqref="I4"/>
    </sheetView>
  </sheetViews>
  <sheetFormatPr defaultColWidth="9.140625" defaultRowHeight="12.75"/>
  <cols>
    <col min="1" max="1" width="16.57421875" style="1" customWidth="1"/>
    <col min="2" max="2" width="55.00390625" style="1" customWidth="1"/>
    <col min="3" max="3" width="10.28125" style="2" hidden="1" customWidth="1"/>
    <col min="4" max="4" width="10.8515625" style="2" hidden="1" customWidth="1"/>
    <col min="5" max="5" width="8.00390625" style="2" customWidth="1"/>
    <col min="6" max="6" width="10.8515625" style="2" customWidth="1"/>
    <col min="7" max="7" width="11.28125" style="2" hidden="1" customWidth="1"/>
    <col min="8" max="8" width="8.28125" style="2" customWidth="1"/>
    <col min="9" max="9" width="11.28125" style="2" customWidth="1"/>
    <col min="10" max="10" width="10.8515625" style="2" hidden="1" customWidth="1"/>
    <col min="11" max="11" width="9.140625" style="1" hidden="1" customWidth="1"/>
    <col min="12" max="12" width="10.7109375" style="1" bestFit="1" customWidth="1"/>
    <col min="13" max="13" width="11.00390625" style="1" customWidth="1"/>
    <col min="14" max="16384" width="9.140625" style="1" customWidth="1"/>
  </cols>
  <sheetData>
    <row r="1" spans="7:9" ht="12.75">
      <c r="G1" s="61" t="s">
        <v>370</v>
      </c>
      <c r="H1" s="61"/>
      <c r="I1" s="65" t="s">
        <v>370</v>
      </c>
    </row>
    <row r="2" spans="7:9" ht="12.75">
      <c r="G2" s="61" t="s">
        <v>369</v>
      </c>
      <c r="H2" s="61"/>
      <c r="I2" s="65" t="s">
        <v>369</v>
      </c>
    </row>
    <row r="3" spans="7:9" ht="12.75">
      <c r="G3" s="61" t="s">
        <v>371</v>
      </c>
      <c r="H3" s="61"/>
      <c r="I3" s="65" t="s">
        <v>181</v>
      </c>
    </row>
    <row r="4" spans="7:9" ht="23.25" customHeight="1">
      <c r="G4" s="61"/>
      <c r="H4" s="61"/>
      <c r="I4" s="65"/>
    </row>
    <row r="5" spans="1:10" s="3" customFormat="1" ht="58.5" customHeight="1">
      <c r="A5" s="77" t="s">
        <v>457</v>
      </c>
      <c r="B5" s="77"/>
      <c r="C5" s="77"/>
      <c r="D5" s="77"/>
      <c r="E5" s="77"/>
      <c r="F5" s="77"/>
      <c r="G5" s="77"/>
      <c r="H5" s="77"/>
      <c r="I5" s="77"/>
      <c r="J5" s="77"/>
    </row>
    <row r="6" spans="1:9" ht="23.25" customHeight="1">
      <c r="A6" s="4"/>
      <c r="B6" s="4"/>
      <c r="C6" s="45"/>
      <c r="D6" s="5"/>
      <c r="E6" s="5"/>
      <c r="F6" s="5"/>
      <c r="G6" s="62"/>
      <c r="H6" s="62"/>
      <c r="I6" s="46" t="s">
        <v>386</v>
      </c>
    </row>
    <row r="7" spans="1:10" s="2" customFormat="1" ht="16.5" customHeight="1">
      <c r="A7" s="75" t="s">
        <v>53</v>
      </c>
      <c r="B7" s="75" t="s">
        <v>54</v>
      </c>
      <c r="C7" s="57"/>
      <c r="D7" s="71"/>
      <c r="E7" s="78" t="s">
        <v>459</v>
      </c>
      <c r="F7" s="78"/>
      <c r="G7" s="71"/>
      <c r="H7" s="78" t="s">
        <v>460</v>
      </c>
      <c r="I7" s="78"/>
      <c r="J7" s="58"/>
    </row>
    <row r="8" spans="1:10" s="2" customFormat="1" ht="26.25" customHeight="1">
      <c r="A8" s="76"/>
      <c r="B8" s="76"/>
      <c r="C8" s="57"/>
      <c r="D8" s="63" t="s">
        <v>253</v>
      </c>
      <c r="E8" s="64" t="s">
        <v>458</v>
      </c>
      <c r="F8" s="64" t="s">
        <v>450</v>
      </c>
      <c r="G8" s="63" t="s">
        <v>253</v>
      </c>
      <c r="H8" s="64" t="s">
        <v>458</v>
      </c>
      <c r="I8" s="64" t="s">
        <v>450</v>
      </c>
      <c r="J8" s="58"/>
    </row>
    <row r="9" spans="1:10" s="50" customFormat="1" ht="11.25">
      <c r="A9" s="49">
        <v>1</v>
      </c>
      <c r="B9" s="49">
        <v>2</v>
      </c>
      <c r="C9" s="49"/>
      <c r="D9" s="49">
        <v>3</v>
      </c>
      <c r="E9" s="49"/>
      <c r="F9" s="49"/>
      <c r="G9" s="49">
        <v>4</v>
      </c>
      <c r="H9" s="49"/>
      <c r="I9" s="49"/>
      <c r="J9" s="49">
        <v>7</v>
      </c>
    </row>
    <row r="10" spans="1:11" s="6" customFormat="1" ht="12.75">
      <c r="A10" s="7" t="s">
        <v>387</v>
      </c>
      <c r="B10" s="31" t="s">
        <v>388</v>
      </c>
      <c r="C10" s="8" t="e">
        <f>C11+C23+C32+C46+C56+C70+C94+C111+C123+C126+C160+C104+C17</f>
        <v>#REF!</v>
      </c>
      <c r="D10" s="8">
        <f>D11+D23+D32+D46+D56+D70+D94+D111+D123+D126+D160+D104+D17</f>
        <v>2082438.8</v>
      </c>
      <c r="E10" s="8">
        <f>E11+E23+E32+E46+E56+E70+E94+E111+E123+E126+E160+E104+E17</f>
        <v>8429.300000000001</v>
      </c>
      <c r="F10" s="8">
        <f aca="true" t="shared" si="0" ref="F10:F73">D10+E10</f>
        <v>2090868.1</v>
      </c>
      <c r="G10" s="8">
        <f>G11+G23+G32+G46+G56+G70+G94+G111+G123+G126+G160+G104+G17</f>
        <v>2157462.0999999996</v>
      </c>
      <c r="H10" s="8">
        <f>H11+H23+H32+H46+H56+H70+H94+H111+H123+H126+H160+H104+H17</f>
        <v>9665.699999999999</v>
      </c>
      <c r="I10" s="8">
        <f aca="true" t="shared" si="1" ref="I10:I73">G10+H10</f>
        <v>2167127.8</v>
      </c>
      <c r="J10" s="8">
        <f>J11+J23+J32+J46+J56+J70+J94+J111+J123+J126+J160+J104+J17</f>
        <v>0</v>
      </c>
      <c r="K10" s="8">
        <f>K11+K23+K32+K46+K56+K70+K94+K111+K123+K126+K160+K104+K17</f>
        <v>0</v>
      </c>
    </row>
    <row r="11" spans="1:11" s="6" customFormat="1" ht="12.75">
      <c r="A11" s="22" t="s">
        <v>389</v>
      </c>
      <c r="B11" s="40" t="s">
        <v>390</v>
      </c>
      <c r="C11" s="11" t="e">
        <f>D11-#REF!</f>
        <v>#REF!</v>
      </c>
      <c r="D11" s="11">
        <f>D12</f>
        <v>1065294.8</v>
      </c>
      <c r="E11" s="11">
        <f>E12</f>
        <v>1360</v>
      </c>
      <c r="F11" s="11">
        <f t="shared" si="0"/>
        <v>1066654.8</v>
      </c>
      <c r="G11" s="11">
        <f>G12</f>
        <v>1155288.7</v>
      </c>
      <c r="H11" s="11">
        <f>H12</f>
        <v>1360</v>
      </c>
      <c r="I11" s="11">
        <f t="shared" si="1"/>
        <v>1156648.7</v>
      </c>
      <c r="J11" s="11">
        <f>J12</f>
        <v>0</v>
      </c>
      <c r="K11" s="11">
        <f>K12</f>
        <v>0</v>
      </c>
    </row>
    <row r="12" spans="1:11" s="9" customFormat="1" ht="12.75">
      <c r="A12" s="10" t="s">
        <v>391</v>
      </c>
      <c r="B12" s="33" t="s">
        <v>392</v>
      </c>
      <c r="C12" s="11" t="e">
        <f>D12-#REF!</f>
        <v>#REF!</v>
      </c>
      <c r="D12" s="11">
        <f>D13+D14+D16+D15</f>
        <v>1065294.8</v>
      </c>
      <c r="E12" s="11">
        <f>E13+E14+E16+E15</f>
        <v>1360</v>
      </c>
      <c r="F12" s="11">
        <f t="shared" si="0"/>
        <v>1066654.8</v>
      </c>
      <c r="G12" s="11">
        <f>G13+G14+G16+G15</f>
        <v>1155288.7</v>
      </c>
      <c r="H12" s="11">
        <f>H13+H14+H16+H15</f>
        <v>1360</v>
      </c>
      <c r="I12" s="11">
        <f t="shared" si="1"/>
        <v>1156648.7</v>
      </c>
      <c r="J12" s="11">
        <f>J13+J14+J16+J15</f>
        <v>0</v>
      </c>
      <c r="K12" s="11">
        <f>K13+K14+K16+K15</f>
        <v>0</v>
      </c>
    </row>
    <row r="13" spans="1:11" s="18" customFormat="1" ht="40.5" customHeight="1" hidden="1">
      <c r="A13" s="10" t="s">
        <v>393</v>
      </c>
      <c r="B13" s="33" t="s">
        <v>239</v>
      </c>
      <c r="C13" s="11"/>
      <c r="D13" s="11">
        <v>1045952.8</v>
      </c>
      <c r="E13" s="11"/>
      <c r="F13" s="11">
        <f t="shared" si="0"/>
        <v>1045952.8</v>
      </c>
      <c r="G13" s="11">
        <v>1135904.7</v>
      </c>
      <c r="H13" s="11"/>
      <c r="I13" s="11">
        <f t="shared" si="1"/>
        <v>1135904.7</v>
      </c>
      <c r="J13" s="11"/>
      <c r="K13" s="11"/>
    </row>
    <row r="14" spans="1:11" s="18" customFormat="1" ht="89.25" hidden="1">
      <c r="A14" s="10" t="s">
        <v>394</v>
      </c>
      <c r="B14" s="33" t="s">
        <v>240</v>
      </c>
      <c r="C14" s="11"/>
      <c r="D14" s="11">
        <v>2502</v>
      </c>
      <c r="E14" s="11"/>
      <c r="F14" s="11">
        <f t="shared" si="0"/>
        <v>2502</v>
      </c>
      <c r="G14" s="11">
        <v>2544</v>
      </c>
      <c r="H14" s="11"/>
      <c r="I14" s="11">
        <f t="shared" si="1"/>
        <v>2544</v>
      </c>
      <c r="J14" s="11"/>
      <c r="K14" s="11"/>
    </row>
    <row r="15" spans="1:11" s="18" customFormat="1" ht="27.75" customHeight="1" hidden="1">
      <c r="A15" s="10" t="s">
        <v>395</v>
      </c>
      <c r="B15" s="33" t="s">
        <v>396</v>
      </c>
      <c r="C15" s="11" t="e">
        <f>D15-#REF!</f>
        <v>#REF!</v>
      </c>
      <c r="D15" s="11">
        <v>16000</v>
      </c>
      <c r="E15" s="11"/>
      <c r="F15" s="11">
        <f t="shared" si="0"/>
        <v>16000</v>
      </c>
      <c r="G15" s="11">
        <v>16000</v>
      </c>
      <c r="H15" s="11"/>
      <c r="I15" s="11">
        <f t="shared" si="1"/>
        <v>16000</v>
      </c>
      <c r="J15" s="11"/>
      <c r="K15" s="11"/>
    </row>
    <row r="16" spans="1:11" s="18" customFormat="1" ht="54.75" customHeight="1" hidden="1">
      <c r="A16" s="10" t="s">
        <v>397</v>
      </c>
      <c r="B16" s="33" t="s">
        <v>241</v>
      </c>
      <c r="C16" s="11" t="e">
        <f>D16-#REF!</f>
        <v>#REF!</v>
      </c>
      <c r="D16" s="11">
        <v>840</v>
      </c>
      <c r="E16" s="11">
        <v>1360</v>
      </c>
      <c r="F16" s="11">
        <f t="shared" si="0"/>
        <v>2200</v>
      </c>
      <c r="G16" s="11">
        <v>840</v>
      </c>
      <c r="H16" s="11">
        <v>1360</v>
      </c>
      <c r="I16" s="11">
        <f t="shared" si="1"/>
        <v>2200</v>
      </c>
      <c r="J16" s="11"/>
      <c r="K16" s="11"/>
    </row>
    <row r="17" spans="1:11" s="18" customFormat="1" ht="25.5">
      <c r="A17" s="47" t="s">
        <v>175</v>
      </c>
      <c r="B17" s="48" t="s">
        <v>176</v>
      </c>
      <c r="C17" s="11">
        <f>C18</f>
        <v>6837.599999999999</v>
      </c>
      <c r="D17" s="11">
        <f>D18</f>
        <v>9363</v>
      </c>
      <c r="E17" s="11">
        <f>E18</f>
        <v>-2070.5000000000005</v>
      </c>
      <c r="F17" s="11">
        <f t="shared" si="0"/>
        <v>7292.5</v>
      </c>
      <c r="G17" s="11">
        <f>G18</f>
        <v>9743.5</v>
      </c>
      <c r="H17" s="11">
        <f>H18</f>
        <v>-3726.9999999999995</v>
      </c>
      <c r="I17" s="11">
        <f t="shared" si="1"/>
        <v>6016.5</v>
      </c>
      <c r="J17" s="11">
        <f>J18</f>
        <v>0</v>
      </c>
      <c r="K17" s="11">
        <f>K18</f>
        <v>0</v>
      </c>
    </row>
    <row r="18" spans="1:11" s="18" customFormat="1" ht="25.5">
      <c r="A18" s="47" t="s">
        <v>177</v>
      </c>
      <c r="B18" s="55" t="s">
        <v>178</v>
      </c>
      <c r="C18" s="11">
        <f>C19+C20+C21+C22</f>
        <v>6837.599999999999</v>
      </c>
      <c r="D18" s="11">
        <f>D19+D20+D21+D22</f>
        <v>9363</v>
      </c>
      <c r="E18" s="11">
        <f>E19+E20+E21+E22</f>
        <v>-2070.5000000000005</v>
      </c>
      <c r="F18" s="11">
        <f t="shared" si="0"/>
        <v>7292.5</v>
      </c>
      <c r="G18" s="11">
        <f>G19+G20+G21+G22</f>
        <v>9743.5</v>
      </c>
      <c r="H18" s="11">
        <f>H19+H20+H21+H22</f>
        <v>-3726.9999999999995</v>
      </c>
      <c r="I18" s="11">
        <f t="shared" si="1"/>
        <v>6016.5</v>
      </c>
      <c r="J18" s="11">
        <f>J19+J20+J21+J22</f>
        <v>0</v>
      </c>
      <c r="K18" s="11">
        <f>K19+K20+K21+K22</f>
        <v>0</v>
      </c>
    </row>
    <row r="19" spans="1:11" s="18" customFormat="1" ht="63.75" hidden="1">
      <c r="A19" s="47" t="s">
        <v>179</v>
      </c>
      <c r="B19" s="55" t="s">
        <v>180</v>
      </c>
      <c r="C19" s="11">
        <v>2921</v>
      </c>
      <c r="D19" s="11">
        <v>3174.2</v>
      </c>
      <c r="E19" s="11">
        <f>2199-3174.2</f>
        <v>-975.1999999999998</v>
      </c>
      <c r="F19" s="11">
        <f t="shared" si="0"/>
        <v>2199</v>
      </c>
      <c r="G19" s="11">
        <v>3303.2</v>
      </c>
      <c r="H19" s="11">
        <f>2084.3-3303.2</f>
        <v>-1218.8999999999996</v>
      </c>
      <c r="I19" s="11">
        <f t="shared" si="1"/>
        <v>2084.3</v>
      </c>
      <c r="J19" s="11"/>
      <c r="K19" s="11"/>
    </row>
    <row r="20" spans="1:11" s="18" customFormat="1" ht="76.5" hidden="1">
      <c r="A20" s="47" t="s">
        <v>182</v>
      </c>
      <c r="B20" s="55" t="s">
        <v>183</v>
      </c>
      <c r="C20" s="11">
        <v>55.5</v>
      </c>
      <c r="D20" s="11">
        <v>61.2</v>
      </c>
      <c r="E20" s="11">
        <f>41.3-61.2</f>
        <v>-19.900000000000006</v>
      </c>
      <c r="F20" s="11">
        <f t="shared" si="0"/>
        <v>41.3</v>
      </c>
      <c r="G20" s="11">
        <v>63.6</v>
      </c>
      <c r="H20" s="11">
        <f>37-63.6</f>
        <v>-26.6</v>
      </c>
      <c r="I20" s="11">
        <f t="shared" si="1"/>
        <v>37</v>
      </c>
      <c r="J20" s="11"/>
      <c r="K20" s="11"/>
    </row>
    <row r="21" spans="1:11" s="18" customFormat="1" ht="63.75" hidden="1">
      <c r="A21" s="47" t="s">
        <v>184</v>
      </c>
      <c r="B21" s="55" t="s">
        <v>185</v>
      </c>
      <c r="C21" s="11">
        <v>3609.2</v>
      </c>
      <c r="D21" s="11">
        <v>6127.6</v>
      </c>
      <c r="E21" s="11">
        <f>5052.2-6127.6</f>
        <v>-1075.4000000000005</v>
      </c>
      <c r="F21" s="11">
        <f t="shared" si="0"/>
        <v>5052.2</v>
      </c>
      <c r="G21" s="11">
        <v>6376.7</v>
      </c>
      <c r="H21" s="11">
        <f>3895.2-6376.7</f>
        <v>-2481.5</v>
      </c>
      <c r="I21" s="11">
        <f t="shared" si="1"/>
        <v>3895.2</v>
      </c>
      <c r="J21" s="11"/>
      <c r="K21" s="11"/>
    </row>
    <row r="22" spans="1:11" s="18" customFormat="1" ht="63.75" hidden="1">
      <c r="A22" s="47" t="s">
        <v>186</v>
      </c>
      <c r="B22" s="55" t="s">
        <v>187</v>
      </c>
      <c r="C22" s="11">
        <v>251.9</v>
      </c>
      <c r="D22" s="11">
        <v>0</v>
      </c>
      <c r="E22" s="11">
        <v>0</v>
      </c>
      <c r="F22" s="11">
        <f t="shared" si="0"/>
        <v>0</v>
      </c>
      <c r="G22" s="11">
        <v>0</v>
      </c>
      <c r="H22" s="11">
        <v>0</v>
      </c>
      <c r="I22" s="11">
        <f t="shared" si="1"/>
        <v>0</v>
      </c>
      <c r="J22" s="11"/>
      <c r="K22" s="11"/>
    </row>
    <row r="23" spans="1:11" s="18" customFormat="1" ht="18" customHeight="1" hidden="1">
      <c r="A23" s="10" t="s">
        <v>398</v>
      </c>
      <c r="B23" s="40" t="s">
        <v>399</v>
      </c>
      <c r="C23" s="11" t="e">
        <f>D23-#REF!</f>
        <v>#REF!</v>
      </c>
      <c r="D23" s="11">
        <f>D24+D27+D30</f>
        <v>102386</v>
      </c>
      <c r="E23" s="11">
        <f>E24+E27+E30</f>
        <v>0</v>
      </c>
      <c r="F23" s="11">
        <f t="shared" si="0"/>
        <v>102386</v>
      </c>
      <c r="G23" s="11">
        <f>G24+G27+G30</f>
        <v>103786</v>
      </c>
      <c r="H23" s="11">
        <f>H24+H27+H30</f>
        <v>0</v>
      </c>
      <c r="I23" s="11">
        <f t="shared" si="1"/>
        <v>103786</v>
      </c>
      <c r="J23" s="11">
        <f>J24+J27+J30</f>
        <v>0</v>
      </c>
      <c r="K23" s="11">
        <f>K24+K27+K30</f>
        <v>0</v>
      </c>
    </row>
    <row r="24" spans="1:11" s="18" customFormat="1" ht="14.25" customHeight="1" hidden="1">
      <c r="A24" s="10" t="s">
        <v>400</v>
      </c>
      <c r="B24" s="33" t="s">
        <v>401</v>
      </c>
      <c r="C24" s="11" t="e">
        <f>D24-#REF!</f>
        <v>#REF!</v>
      </c>
      <c r="D24" s="11">
        <f>D25+D26</f>
        <v>99880</v>
      </c>
      <c r="E24" s="11">
        <f>E25+E26</f>
        <v>0</v>
      </c>
      <c r="F24" s="11">
        <f t="shared" si="0"/>
        <v>99880</v>
      </c>
      <c r="G24" s="11">
        <f>G25+G26</f>
        <v>101280</v>
      </c>
      <c r="H24" s="11">
        <f>H25+H26</f>
        <v>0</v>
      </c>
      <c r="I24" s="11">
        <f t="shared" si="1"/>
        <v>101280</v>
      </c>
      <c r="J24" s="11">
        <f>J25+J26</f>
        <v>0</v>
      </c>
      <c r="K24" s="11">
        <f>K25+K26</f>
        <v>0</v>
      </c>
    </row>
    <row r="25" spans="1:11" s="18" customFormat="1" ht="17.25" customHeight="1" hidden="1">
      <c r="A25" s="10" t="s">
        <v>402</v>
      </c>
      <c r="B25" s="33" t="s">
        <v>401</v>
      </c>
      <c r="C25" s="14" t="e">
        <f>D25-#REF!</f>
        <v>#REF!</v>
      </c>
      <c r="D25" s="14">
        <v>99880</v>
      </c>
      <c r="E25" s="14"/>
      <c r="F25" s="14">
        <f t="shared" si="0"/>
        <v>99880</v>
      </c>
      <c r="G25" s="14">
        <v>101280</v>
      </c>
      <c r="H25" s="14"/>
      <c r="I25" s="14">
        <f t="shared" si="1"/>
        <v>101280</v>
      </c>
      <c r="J25" s="14"/>
      <c r="K25" s="14"/>
    </row>
    <row r="26" spans="1:11" s="18" customFormat="1" ht="38.25" hidden="1">
      <c r="A26" s="10" t="s">
        <v>404</v>
      </c>
      <c r="B26" s="33" t="s">
        <v>405</v>
      </c>
      <c r="C26" s="14" t="e">
        <f>D26-#REF!</f>
        <v>#REF!</v>
      </c>
      <c r="D26" s="14">
        <v>0</v>
      </c>
      <c r="E26" s="14"/>
      <c r="F26" s="14">
        <f t="shared" si="0"/>
        <v>0</v>
      </c>
      <c r="G26" s="14">
        <v>0</v>
      </c>
      <c r="H26" s="14"/>
      <c r="I26" s="14">
        <f t="shared" si="1"/>
        <v>0</v>
      </c>
      <c r="J26" s="14"/>
      <c r="K26" s="14"/>
    </row>
    <row r="27" spans="1:11" s="18" customFormat="1" ht="12.75" hidden="1">
      <c r="A27" s="10" t="s">
        <v>406</v>
      </c>
      <c r="B27" s="33" t="s">
        <v>407</v>
      </c>
      <c r="C27" s="11" t="e">
        <f>D27-#REF!</f>
        <v>#REF!</v>
      </c>
      <c r="D27" s="11">
        <f>D28+D29</f>
        <v>6</v>
      </c>
      <c r="E27" s="11">
        <f>E28+E29</f>
        <v>0</v>
      </c>
      <c r="F27" s="11">
        <f t="shared" si="0"/>
        <v>6</v>
      </c>
      <c r="G27" s="11">
        <f>G28+G29</f>
        <v>6</v>
      </c>
      <c r="H27" s="11">
        <f>H28+H29</f>
        <v>0</v>
      </c>
      <c r="I27" s="11">
        <f t="shared" si="1"/>
        <v>6</v>
      </c>
      <c r="J27" s="11">
        <f>J28+J29</f>
        <v>0</v>
      </c>
      <c r="K27" s="11">
        <f>K28+K29</f>
        <v>0</v>
      </c>
    </row>
    <row r="28" spans="1:11" s="18" customFormat="1" ht="12.75" hidden="1">
      <c r="A28" s="10" t="s">
        <v>408</v>
      </c>
      <c r="B28" s="33" t="s">
        <v>407</v>
      </c>
      <c r="C28" s="11" t="e">
        <f>D28-#REF!</f>
        <v>#REF!</v>
      </c>
      <c r="D28" s="11">
        <v>6</v>
      </c>
      <c r="E28" s="11">
        <v>0</v>
      </c>
      <c r="F28" s="11">
        <f t="shared" si="0"/>
        <v>6</v>
      </c>
      <c r="G28" s="11">
        <v>6</v>
      </c>
      <c r="H28" s="11">
        <v>0</v>
      </c>
      <c r="I28" s="11">
        <f t="shared" si="1"/>
        <v>6</v>
      </c>
      <c r="J28" s="11">
        <v>0</v>
      </c>
      <c r="K28" s="11">
        <v>0</v>
      </c>
    </row>
    <row r="29" spans="1:11" s="18" customFormat="1" ht="25.5" hidden="1">
      <c r="A29" s="10" t="s">
        <v>409</v>
      </c>
      <c r="B29" s="33" t="s">
        <v>410</v>
      </c>
      <c r="C29" s="11" t="e">
        <f>D29-#REF!</f>
        <v>#REF!</v>
      </c>
      <c r="D29" s="11">
        <v>0</v>
      </c>
      <c r="E29" s="11">
        <v>0</v>
      </c>
      <c r="F29" s="11">
        <f t="shared" si="0"/>
        <v>0</v>
      </c>
      <c r="G29" s="11">
        <v>0</v>
      </c>
      <c r="H29" s="11">
        <v>0</v>
      </c>
      <c r="I29" s="11">
        <f t="shared" si="1"/>
        <v>0</v>
      </c>
      <c r="J29" s="11">
        <v>0</v>
      </c>
      <c r="K29" s="11">
        <v>0</v>
      </c>
    </row>
    <row r="30" spans="1:11" s="18" customFormat="1" ht="25.5" hidden="1">
      <c r="A30" s="53" t="s">
        <v>357</v>
      </c>
      <c r="B30" s="54" t="s">
        <v>350</v>
      </c>
      <c r="C30" s="11" t="e">
        <f>D30-#REF!</f>
        <v>#REF!</v>
      </c>
      <c r="D30" s="11">
        <f>D31</f>
        <v>2500</v>
      </c>
      <c r="E30" s="11">
        <f>E31</f>
        <v>0</v>
      </c>
      <c r="F30" s="11">
        <f t="shared" si="0"/>
        <v>2500</v>
      </c>
      <c r="G30" s="11">
        <f>G31</f>
        <v>2500</v>
      </c>
      <c r="H30" s="11">
        <f>H31</f>
        <v>0</v>
      </c>
      <c r="I30" s="11">
        <f t="shared" si="1"/>
        <v>2500</v>
      </c>
      <c r="J30" s="11">
        <f>J31</f>
        <v>0</v>
      </c>
      <c r="K30" s="11">
        <f>K31</f>
        <v>0</v>
      </c>
    </row>
    <row r="31" spans="1:11" s="18" customFormat="1" ht="25.5" hidden="1">
      <c r="A31" s="53" t="s">
        <v>358</v>
      </c>
      <c r="B31" s="54" t="s">
        <v>351</v>
      </c>
      <c r="C31" s="11" t="e">
        <f>D31-#REF!</f>
        <v>#REF!</v>
      </c>
      <c r="D31" s="11">
        <v>2500</v>
      </c>
      <c r="E31" s="11"/>
      <c r="F31" s="11">
        <f t="shared" si="0"/>
        <v>2500</v>
      </c>
      <c r="G31" s="11">
        <v>2500</v>
      </c>
      <c r="H31" s="11"/>
      <c r="I31" s="11">
        <f t="shared" si="1"/>
        <v>2500</v>
      </c>
      <c r="J31" s="11"/>
      <c r="K31" s="11"/>
    </row>
    <row r="32" spans="1:11" s="18" customFormat="1" ht="12.75">
      <c r="A32" s="10" t="s">
        <v>411</v>
      </c>
      <c r="B32" s="40" t="s">
        <v>412</v>
      </c>
      <c r="C32" s="11" t="e">
        <f>D32-#REF!</f>
        <v>#REF!</v>
      </c>
      <c r="D32" s="11">
        <f>D33+D41+D38+D35</f>
        <v>534234</v>
      </c>
      <c r="E32" s="11">
        <f>E33+E41+E38+E35</f>
        <v>-1686</v>
      </c>
      <c r="F32" s="11">
        <f t="shared" si="0"/>
        <v>532548</v>
      </c>
      <c r="G32" s="11">
        <f>G33+G41+G38+G35</f>
        <v>536409</v>
      </c>
      <c r="H32" s="11">
        <f>H33+H41+H38+H35</f>
        <v>2295</v>
      </c>
      <c r="I32" s="11">
        <f t="shared" si="1"/>
        <v>538704</v>
      </c>
      <c r="J32" s="11">
        <f>J33+J41+J38+J35</f>
        <v>0</v>
      </c>
      <c r="K32" s="11">
        <f>K33+K41+K38+K35</f>
        <v>0</v>
      </c>
    </row>
    <row r="33" spans="1:11" s="18" customFormat="1" ht="12.75" hidden="1">
      <c r="A33" s="10" t="s">
        <v>413</v>
      </c>
      <c r="B33" s="33" t="s">
        <v>414</v>
      </c>
      <c r="C33" s="11" t="e">
        <f>D33-#REF!</f>
        <v>#REF!</v>
      </c>
      <c r="D33" s="11">
        <f>D34</f>
        <v>20615</v>
      </c>
      <c r="E33" s="11">
        <f>E34</f>
        <v>0</v>
      </c>
      <c r="F33" s="11">
        <f t="shared" si="0"/>
        <v>20615</v>
      </c>
      <c r="G33" s="11">
        <f>G34</f>
        <v>20820</v>
      </c>
      <c r="H33" s="11">
        <f>H34</f>
        <v>0</v>
      </c>
      <c r="I33" s="11">
        <f t="shared" si="1"/>
        <v>20820</v>
      </c>
      <c r="J33" s="11">
        <f>J34</f>
        <v>0</v>
      </c>
      <c r="K33" s="11">
        <f>K34</f>
        <v>0</v>
      </c>
    </row>
    <row r="34" spans="1:11" s="18" customFormat="1" ht="38.25" hidden="1">
      <c r="A34" s="10" t="s">
        <v>415</v>
      </c>
      <c r="B34" s="33" t="s">
        <v>416</v>
      </c>
      <c r="C34" s="11" t="e">
        <f>D34-#REF!</f>
        <v>#REF!</v>
      </c>
      <c r="D34" s="11">
        <v>20615</v>
      </c>
      <c r="E34" s="11"/>
      <c r="F34" s="11">
        <f t="shared" si="0"/>
        <v>20615</v>
      </c>
      <c r="G34" s="11">
        <v>20820</v>
      </c>
      <c r="H34" s="11"/>
      <c r="I34" s="11">
        <f t="shared" si="1"/>
        <v>20820</v>
      </c>
      <c r="J34" s="11"/>
      <c r="K34" s="11"/>
    </row>
    <row r="35" spans="1:11" s="18" customFormat="1" ht="12.75" hidden="1">
      <c r="A35" s="28" t="s">
        <v>417</v>
      </c>
      <c r="B35" s="37" t="s">
        <v>418</v>
      </c>
      <c r="C35" s="14" t="e">
        <f>D35-#REF!</f>
        <v>#REF!</v>
      </c>
      <c r="D35" s="14">
        <f>D36+D37</f>
        <v>0</v>
      </c>
      <c r="E35" s="14">
        <f>E36+E37</f>
        <v>0</v>
      </c>
      <c r="F35" s="14">
        <f t="shared" si="0"/>
        <v>0</v>
      </c>
      <c r="G35" s="14">
        <f>G36+G37</f>
        <v>0</v>
      </c>
      <c r="H35" s="14">
        <f>H36+H37</f>
        <v>0</v>
      </c>
      <c r="I35" s="14">
        <f t="shared" si="1"/>
        <v>0</v>
      </c>
      <c r="J35" s="14">
        <f>J36+J37</f>
        <v>0</v>
      </c>
      <c r="K35" s="14">
        <f>K36+K37</f>
        <v>0</v>
      </c>
    </row>
    <row r="36" spans="1:11" s="18" customFormat="1" ht="25.5" hidden="1">
      <c r="A36" s="10" t="s">
        <v>419</v>
      </c>
      <c r="B36" s="33" t="s">
        <v>420</v>
      </c>
      <c r="C36" s="11" t="e">
        <f>D36-#REF!</f>
        <v>#REF!</v>
      </c>
      <c r="D36" s="11">
        <v>0</v>
      </c>
      <c r="E36" s="11">
        <v>0</v>
      </c>
      <c r="F36" s="11">
        <f t="shared" si="0"/>
        <v>0</v>
      </c>
      <c r="G36" s="11">
        <v>0</v>
      </c>
      <c r="H36" s="11">
        <v>0</v>
      </c>
      <c r="I36" s="11">
        <f t="shared" si="1"/>
        <v>0</v>
      </c>
      <c r="J36" s="11">
        <v>0</v>
      </c>
      <c r="K36" s="11">
        <v>0</v>
      </c>
    </row>
    <row r="37" spans="1:11" s="18" customFormat="1" ht="25.5" hidden="1">
      <c r="A37" s="10" t="s">
        <v>421</v>
      </c>
      <c r="B37" s="33" t="s">
        <v>422</v>
      </c>
      <c r="C37" s="11" t="e">
        <f>D37-#REF!</f>
        <v>#REF!</v>
      </c>
      <c r="D37" s="11"/>
      <c r="E37" s="11"/>
      <c r="F37" s="11">
        <f t="shared" si="0"/>
        <v>0</v>
      </c>
      <c r="G37" s="11"/>
      <c r="H37" s="11"/>
      <c r="I37" s="11">
        <f t="shared" si="1"/>
        <v>0</v>
      </c>
      <c r="J37" s="11"/>
      <c r="K37" s="11"/>
    </row>
    <row r="38" spans="1:11" s="18" customFormat="1" ht="12.75">
      <c r="A38" s="28" t="s">
        <v>423</v>
      </c>
      <c r="B38" s="37" t="s">
        <v>424</v>
      </c>
      <c r="C38" s="14" t="e">
        <f>D38-#REF!</f>
        <v>#REF!</v>
      </c>
      <c r="D38" s="14">
        <f>D39+D40</f>
        <v>108005</v>
      </c>
      <c r="E38" s="14">
        <f>E39+E40</f>
        <v>13775</v>
      </c>
      <c r="F38" s="14">
        <f t="shared" si="0"/>
        <v>121780</v>
      </c>
      <c r="G38" s="14">
        <f>G39+G40</f>
        <v>109335</v>
      </c>
      <c r="H38" s="14">
        <f>H39+H40</f>
        <v>17775</v>
      </c>
      <c r="I38" s="14">
        <f t="shared" si="1"/>
        <v>127110</v>
      </c>
      <c r="J38" s="14">
        <f>J39+J40</f>
        <v>0</v>
      </c>
      <c r="K38" s="14">
        <f>K39+K40</f>
        <v>0</v>
      </c>
    </row>
    <row r="39" spans="1:11" s="18" customFormat="1" ht="12.75" hidden="1">
      <c r="A39" s="10" t="s">
        <v>425</v>
      </c>
      <c r="B39" s="33" t="s">
        <v>426</v>
      </c>
      <c r="C39" s="11" t="e">
        <f>D39-#REF!</f>
        <v>#REF!</v>
      </c>
      <c r="D39" s="11">
        <v>25150</v>
      </c>
      <c r="E39" s="11"/>
      <c r="F39" s="11">
        <f t="shared" si="0"/>
        <v>25150</v>
      </c>
      <c r="G39" s="11">
        <v>25650</v>
      </c>
      <c r="H39" s="11"/>
      <c r="I39" s="11">
        <f t="shared" si="1"/>
        <v>25650</v>
      </c>
      <c r="J39" s="11"/>
      <c r="K39" s="11"/>
    </row>
    <row r="40" spans="1:11" s="18" customFormat="1" ht="12.75" hidden="1">
      <c r="A40" s="10" t="s">
        <v>427</v>
      </c>
      <c r="B40" s="33" t="s">
        <v>428</v>
      </c>
      <c r="C40" s="14" t="e">
        <f>D40-#REF!</f>
        <v>#REF!</v>
      </c>
      <c r="D40" s="14">
        <v>82855</v>
      </c>
      <c r="E40" s="14">
        <v>13775</v>
      </c>
      <c r="F40" s="14">
        <f t="shared" si="0"/>
        <v>96630</v>
      </c>
      <c r="G40" s="14">
        <v>83685</v>
      </c>
      <c r="H40" s="14">
        <v>17775</v>
      </c>
      <c r="I40" s="14">
        <f t="shared" si="1"/>
        <v>101460</v>
      </c>
      <c r="J40" s="14"/>
      <c r="K40" s="14"/>
    </row>
    <row r="41" spans="1:11" s="18" customFormat="1" ht="12.75">
      <c r="A41" s="28" t="s">
        <v>429</v>
      </c>
      <c r="B41" s="37" t="s">
        <v>430</v>
      </c>
      <c r="C41" s="11" t="e">
        <f>D41-#REF!</f>
        <v>#REF!</v>
      </c>
      <c r="D41" s="11">
        <f>D42+D44</f>
        <v>405614</v>
      </c>
      <c r="E41" s="11">
        <v>-15461</v>
      </c>
      <c r="F41" s="11">
        <f t="shared" si="0"/>
        <v>390153</v>
      </c>
      <c r="G41" s="11">
        <f>G42+G44</f>
        <v>406254</v>
      </c>
      <c r="H41" s="11">
        <v>-15480</v>
      </c>
      <c r="I41" s="11">
        <f t="shared" si="1"/>
        <v>390774</v>
      </c>
      <c r="J41" s="11">
        <f>J42+J44</f>
        <v>0</v>
      </c>
      <c r="K41" s="11">
        <f>K42+K44</f>
        <v>0</v>
      </c>
    </row>
    <row r="42" spans="1:11" s="18" customFormat="1" ht="38.25" hidden="1">
      <c r="A42" s="10" t="s">
        <v>433</v>
      </c>
      <c r="B42" s="33" t="s">
        <v>434</v>
      </c>
      <c r="C42" s="11" t="e">
        <f>D42-#REF!</f>
        <v>#REF!</v>
      </c>
      <c r="D42" s="11">
        <f>D43</f>
        <v>17245</v>
      </c>
      <c r="E42" s="11">
        <f>E43</f>
        <v>0</v>
      </c>
      <c r="F42" s="11">
        <f t="shared" si="0"/>
        <v>17245</v>
      </c>
      <c r="G42" s="11">
        <f>G43</f>
        <v>17885</v>
      </c>
      <c r="H42" s="11">
        <f>H43</f>
        <v>0</v>
      </c>
      <c r="I42" s="11">
        <f t="shared" si="1"/>
        <v>17885</v>
      </c>
      <c r="J42" s="11">
        <f>J43</f>
        <v>0</v>
      </c>
      <c r="K42" s="11">
        <f>K43</f>
        <v>0</v>
      </c>
    </row>
    <row r="43" spans="1:11" s="18" customFormat="1" ht="40.5" customHeight="1" hidden="1">
      <c r="A43" s="10" t="s">
        <v>435</v>
      </c>
      <c r="B43" s="33" t="s">
        <v>436</v>
      </c>
      <c r="C43" s="11" t="e">
        <f>D43-#REF!</f>
        <v>#REF!</v>
      </c>
      <c r="D43" s="11">
        <v>17245</v>
      </c>
      <c r="E43" s="11"/>
      <c r="F43" s="11">
        <f t="shared" si="0"/>
        <v>17245</v>
      </c>
      <c r="G43" s="11">
        <v>17885</v>
      </c>
      <c r="H43" s="11"/>
      <c r="I43" s="11">
        <f t="shared" si="1"/>
        <v>17885</v>
      </c>
      <c r="J43" s="11"/>
      <c r="K43" s="11"/>
    </row>
    <row r="44" spans="1:11" s="18" customFormat="1" ht="38.25" hidden="1">
      <c r="A44" s="10" t="s">
        <v>437</v>
      </c>
      <c r="B44" s="33" t="s">
        <v>438</v>
      </c>
      <c r="C44" s="11" t="e">
        <f>C45</f>
        <v>#REF!</v>
      </c>
      <c r="D44" s="11">
        <f>D45</f>
        <v>388369</v>
      </c>
      <c r="E44" s="11">
        <f>E45</f>
        <v>0</v>
      </c>
      <c r="F44" s="11">
        <f t="shared" si="0"/>
        <v>388369</v>
      </c>
      <c r="G44" s="11">
        <f>G45</f>
        <v>388369</v>
      </c>
      <c r="H44" s="11">
        <f>H45</f>
        <v>0</v>
      </c>
      <c r="I44" s="11">
        <f t="shared" si="1"/>
        <v>388369</v>
      </c>
      <c r="J44" s="11">
        <f>J45</f>
        <v>0</v>
      </c>
      <c r="K44" s="11">
        <f>K45</f>
        <v>0</v>
      </c>
    </row>
    <row r="45" spans="1:11" s="18" customFormat="1" ht="41.25" customHeight="1" hidden="1">
      <c r="A45" s="10" t="s">
        <v>439</v>
      </c>
      <c r="B45" s="33" t="s">
        <v>440</v>
      </c>
      <c r="C45" s="11" t="e">
        <f>D45-#REF!</f>
        <v>#REF!</v>
      </c>
      <c r="D45" s="11">
        <v>388369</v>
      </c>
      <c r="E45" s="11"/>
      <c r="F45" s="11">
        <f t="shared" si="0"/>
        <v>388369</v>
      </c>
      <c r="G45" s="11">
        <v>388369</v>
      </c>
      <c r="H45" s="11"/>
      <c r="I45" s="11">
        <f t="shared" si="1"/>
        <v>388369</v>
      </c>
      <c r="J45" s="11"/>
      <c r="K45" s="11"/>
    </row>
    <row r="46" spans="1:11" s="18" customFormat="1" ht="12.75">
      <c r="A46" s="10" t="s">
        <v>441</v>
      </c>
      <c r="B46" s="40" t="s">
        <v>442</v>
      </c>
      <c r="C46" s="11" t="e">
        <f>D46-#REF!</f>
        <v>#REF!</v>
      </c>
      <c r="D46" s="11">
        <f>D47+D49</f>
        <v>13265</v>
      </c>
      <c r="E46" s="11">
        <f>E47+E49</f>
        <v>4686.6</v>
      </c>
      <c r="F46" s="11">
        <f t="shared" si="0"/>
        <v>17951.6</v>
      </c>
      <c r="G46" s="11">
        <f>G47+G49</f>
        <v>13265</v>
      </c>
      <c r="H46" s="11">
        <f>H47+H49</f>
        <v>4686.6</v>
      </c>
      <c r="I46" s="11">
        <f t="shared" si="1"/>
        <v>17951.6</v>
      </c>
      <c r="J46" s="11">
        <f>J47+J49</f>
        <v>0</v>
      </c>
      <c r="K46" s="11">
        <f>K47+K49</f>
        <v>0</v>
      </c>
    </row>
    <row r="47" spans="1:11" s="18" customFormat="1" ht="27" customHeight="1">
      <c r="A47" s="10" t="s">
        <v>443</v>
      </c>
      <c r="B47" s="40" t="s">
        <v>444</v>
      </c>
      <c r="C47" s="14" t="e">
        <f>D47-#REF!</f>
        <v>#REF!</v>
      </c>
      <c r="D47" s="14">
        <f>D48</f>
        <v>13100</v>
      </c>
      <c r="E47" s="14">
        <f>E48</f>
        <v>4600</v>
      </c>
      <c r="F47" s="14">
        <f t="shared" si="0"/>
        <v>17700</v>
      </c>
      <c r="G47" s="14">
        <f>G48</f>
        <v>13100</v>
      </c>
      <c r="H47" s="14">
        <f>H48</f>
        <v>4600</v>
      </c>
      <c r="I47" s="14">
        <f t="shared" si="1"/>
        <v>17700</v>
      </c>
      <c r="J47" s="14">
        <f>J48</f>
        <v>0</v>
      </c>
      <c r="K47" s="14">
        <f>K48</f>
        <v>0</v>
      </c>
    </row>
    <row r="48" spans="1:11" s="18" customFormat="1" ht="38.25" hidden="1">
      <c r="A48" s="10" t="s">
        <v>445</v>
      </c>
      <c r="B48" s="33" t="s">
        <v>446</v>
      </c>
      <c r="C48" s="11" t="e">
        <f>D48-#REF!</f>
        <v>#REF!</v>
      </c>
      <c r="D48" s="11">
        <v>13100</v>
      </c>
      <c r="E48" s="11">
        <v>4600</v>
      </c>
      <c r="F48" s="11">
        <f t="shared" si="0"/>
        <v>17700</v>
      </c>
      <c r="G48" s="11">
        <v>13100</v>
      </c>
      <c r="H48" s="11">
        <v>4600</v>
      </c>
      <c r="I48" s="11">
        <f t="shared" si="1"/>
        <v>17700</v>
      </c>
      <c r="J48" s="11"/>
      <c r="K48" s="11"/>
    </row>
    <row r="49" spans="1:11" s="18" customFormat="1" ht="31.5" customHeight="1">
      <c r="A49" s="10" t="s">
        <v>447</v>
      </c>
      <c r="B49" s="33" t="s">
        <v>461</v>
      </c>
      <c r="C49" s="11" t="e">
        <f>D49-#REF!</f>
        <v>#REF!</v>
      </c>
      <c r="D49" s="11">
        <f>D52+D53+D54+D51+D50</f>
        <v>165</v>
      </c>
      <c r="E49" s="11">
        <f>E52+E53+E54+E51+E50</f>
        <v>86.6</v>
      </c>
      <c r="F49" s="11">
        <f t="shared" si="0"/>
        <v>251.6</v>
      </c>
      <c r="G49" s="11">
        <f>G52+G53+G54+G51+G50</f>
        <v>165</v>
      </c>
      <c r="H49" s="11">
        <f>H52+H53+H54+H51+H50</f>
        <v>86.6</v>
      </c>
      <c r="I49" s="11">
        <f t="shared" si="1"/>
        <v>251.6</v>
      </c>
      <c r="J49" s="11">
        <f>J52+J53+J54+J51+J50</f>
        <v>0</v>
      </c>
      <c r="K49" s="11">
        <f>K52+K53+K54+K51+K50</f>
        <v>0</v>
      </c>
    </row>
    <row r="50" spans="1:11" s="18" customFormat="1" ht="52.5" customHeight="1" hidden="1">
      <c r="A50" s="10" t="s">
        <v>89</v>
      </c>
      <c r="B50" s="33" t="s">
        <v>88</v>
      </c>
      <c r="C50" s="11" t="e">
        <f>D50-#REF!</f>
        <v>#REF!</v>
      </c>
      <c r="D50" s="11"/>
      <c r="E50" s="11"/>
      <c r="F50" s="11">
        <f t="shared" si="0"/>
        <v>0</v>
      </c>
      <c r="G50" s="11"/>
      <c r="H50" s="11"/>
      <c r="I50" s="11">
        <f t="shared" si="1"/>
        <v>0</v>
      </c>
      <c r="J50" s="11"/>
      <c r="K50" s="11"/>
    </row>
    <row r="51" spans="1:11" s="18" customFormat="1" ht="63.75" hidden="1">
      <c r="A51" s="10" t="s">
        <v>462</v>
      </c>
      <c r="B51" s="33" t="s">
        <v>246</v>
      </c>
      <c r="C51" s="11" t="e">
        <f>D51-#REF!</f>
        <v>#REF!</v>
      </c>
      <c r="D51" s="11">
        <v>0</v>
      </c>
      <c r="E51" s="11">
        <v>0</v>
      </c>
      <c r="F51" s="11">
        <f t="shared" si="0"/>
        <v>0</v>
      </c>
      <c r="G51" s="11">
        <v>0</v>
      </c>
      <c r="H51" s="11">
        <v>0</v>
      </c>
      <c r="I51" s="11">
        <f t="shared" si="1"/>
        <v>0</v>
      </c>
      <c r="J51" s="11">
        <v>0</v>
      </c>
      <c r="K51" s="11">
        <v>0</v>
      </c>
    </row>
    <row r="52" spans="1:11" s="18" customFormat="1" ht="40.5" customHeight="1" hidden="1">
      <c r="A52" s="10" t="s">
        <v>463</v>
      </c>
      <c r="B52" s="33" t="s">
        <v>464</v>
      </c>
      <c r="C52" s="11" t="e">
        <f>D52-#REF!</f>
        <v>#REF!</v>
      </c>
      <c r="D52" s="11">
        <v>0</v>
      </c>
      <c r="E52" s="11">
        <v>0</v>
      </c>
      <c r="F52" s="11">
        <f t="shared" si="0"/>
        <v>0</v>
      </c>
      <c r="G52" s="11">
        <v>0</v>
      </c>
      <c r="H52" s="11">
        <v>0</v>
      </c>
      <c r="I52" s="11">
        <f t="shared" si="1"/>
        <v>0</v>
      </c>
      <c r="J52" s="11">
        <v>0</v>
      </c>
      <c r="K52" s="11">
        <v>0</v>
      </c>
    </row>
    <row r="53" spans="1:11" s="18" customFormat="1" ht="17.25" customHeight="1" hidden="1">
      <c r="A53" s="10" t="s">
        <v>465</v>
      </c>
      <c r="B53" s="33" t="s">
        <v>466</v>
      </c>
      <c r="C53" s="11" t="e">
        <f>D53-#REF!</f>
        <v>#REF!</v>
      </c>
      <c r="D53" s="11">
        <v>60</v>
      </c>
      <c r="E53" s="11">
        <v>-10</v>
      </c>
      <c r="F53" s="11">
        <f t="shared" si="0"/>
        <v>50</v>
      </c>
      <c r="G53" s="11">
        <v>60</v>
      </c>
      <c r="H53" s="11">
        <v>-10</v>
      </c>
      <c r="I53" s="11">
        <f t="shared" si="1"/>
        <v>50</v>
      </c>
      <c r="J53" s="11"/>
      <c r="K53" s="11"/>
    </row>
    <row r="54" spans="1:11" s="18" customFormat="1" ht="42.75" customHeight="1" hidden="1">
      <c r="A54" s="10" t="s">
        <v>467</v>
      </c>
      <c r="B54" s="33" t="s">
        <v>468</v>
      </c>
      <c r="C54" s="11" t="e">
        <f>D54-#REF!</f>
        <v>#REF!</v>
      </c>
      <c r="D54" s="11">
        <f>D55</f>
        <v>105</v>
      </c>
      <c r="E54" s="11">
        <f>E55</f>
        <v>96.6</v>
      </c>
      <c r="F54" s="11">
        <f t="shared" si="0"/>
        <v>201.6</v>
      </c>
      <c r="G54" s="11">
        <f>G55</f>
        <v>105</v>
      </c>
      <c r="H54" s="11">
        <f>H55</f>
        <v>96.6</v>
      </c>
      <c r="I54" s="11">
        <f t="shared" si="1"/>
        <v>201.6</v>
      </c>
      <c r="J54" s="11">
        <f>J55</f>
        <v>0</v>
      </c>
      <c r="K54" s="11">
        <f>K55</f>
        <v>0</v>
      </c>
    </row>
    <row r="55" spans="1:11" s="18" customFormat="1" ht="55.5" customHeight="1" hidden="1">
      <c r="A55" s="10" t="s">
        <v>469</v>
      </c>
      <c r="B55" s="33" t="s">
        <v>247</v>
      </c>
      <c r="C55" s="11" t="e">
        <f>D55-#REF!</f>
        <v>#REF!</v>
      </c>
      <c r="D55" s="11">
        <v>105</v>
      </c>
      <c r="E55" s="11">
        <v>96.6</v>
      </c>
      <c r="F55" s="11">
        <f t="shared" si="0"/>
        <v>201.6</v>
      </c>
      <c r="G55" s="11">
        <v>105</v>
      </c>
      <c r="H55" s="11">
        <v>96.6</v>
      </c>
      <c r="I55" s="11">
        <f t="shared" si="1"/>
        <v>201.6</v>
      </c>
      <c r="J55" s="11"/>
      <c r="K55" s="11"/>
    </row>
    <row r="56" spans="1:11" s="18" customFormat="1" ht="30" customHeight="1" hidden="1">
      <c r="A56" s="10" t="s">
        <v>470</v>
      </c>
      <c r="B56" s="40" t="s">
        <v>471</v>
      </c>
      <c r="C56" s="11" t="e">
        <f>D56-#REF!</f>
        <v>#REF!</v>
      </c>
      <c r="D56" s="11">
        <f>D57+D59+D63</f>
        <v>0</v>
      </c>
      <c r="E56" s="11">
        <f>E57+E59+E63</f>
        <v>0</v>
      </c>
      <c r="F56" s="11">
        <f t="shared" si="0"/>
        <v>0</v>
      </c>
      <c r="G56" s="11">
        <f>G57+G59+G63</f>
        <v>0</v>
      </c>
      <c r="H56" s="11">
        <f>H57+H59+H63</f>
        <v>0</v>
      </c>
      <c r="I56" s="11">
        <f t="shared" si="1"/>
        <v>0</v>
      </c>
      <c r="J56" s="11">
        <f>J57+J59+J63</f>
        <v>0</v>
      </c>
      <c r="K56" s="11">
        <f>K57+K59+K63</f>
        <v>0</v>
      </c>
    </row>
    <row r="57" spans="1:11" s="18" customFormat="1" ht="30" customHeight="1" hidden="1">
      <c r="A57" s="28" t="s">
        <v>472</v>
      </c>
      <c r="B57" s="37" t="s">
        <v>473</v>
      </c>
      <c r="C57" s="14" t="e">
        <f>D57-#REF!</f>
        <v>#REF!</v>
      </c>
      <c r="D57" s="14"/>
      <c r="E57" s="14"/>
      <c r="F57" s="14">
        <f t="shared" si="0"/>
        <v>0</v>
      </c>
      <c r="G57" s="14"/>
      <c r="H57" s="14"/>
      <c r="I57" s="14">
        <f t="shared" si="1"/>
        <v>0</v>
      </c>
      <c r="J57" s="14"/>
      <c r="K57" s="14"/>
    </row>
    <row r="58" spans="1:11" s="18" customFormat="1" ht="38.25" hidden="1">
      <c r="A58" s="28" t="s">
        <v>474</v>
      </c>
      <c r="B58" s="37" t="s">
        <v>475</v>
      </c>
      <c r="C58" s="14" t="e">
        <f>D58-#REF!</f>
        <v>#REF!</v>
      </c>
      <c r="D58" s="14"/>
      <c r="E58" s="14"/>
      <c r="F58" s="14">
        <f t="shared" si="0"/>
        <v>0</v>
      </c>
      <c r="G58" s="14"/>
      <c r="H58" s="14"/>
      <c r="I58" s="14">
        <f t="shared" si="1"/>
        <v>0</v>
      </c>
      <c r="J58" s="14"/>
      <c r="K58" s="14"/>
    </row>
    <row r="59" spans="1:11" s="18" customFormat="1" ht="18" customHeight="1" hidden="1">
      <c r="A59" s="10" t="s">
        <v>476</v>
      </c>
      <c r="B59" s="33" t="s">
        <v>477</v>
      </c>
      <c r="C59" s="11" t="e">
        <f>D59-#REF!</f>
        <v>#REF!</v>
      </c>
      <c r="D59" s="11">
        <f>D60+D61</f>
        <v>0</v>
      </c>
      <c r="E59" s="11">
        <f>E60+E61</f>
        <v>0</v>
      </c>
      <c r="F59" s="11">
        <f t="shared" si="0"/>
        <v>0</v>
      </c>
      <c r="G59" s="11">
        <f>G60+G61</f>
        <v>0</v>
      </c>
      <c r="H59" s="11">
        <f>H60+H61</f>
        <v>0</v>
      </c>
      <c r="I59" s="11">
        <f t="shared" si="1"/>
        <v>0</v>
      </c>
      <c r="J59" s="11">
        <f>J60+J61</f>
        <v>0</v>
      </c>
      <c r="K59" s="11">
        <f>K60+K61</f>
        <v>0</v>
      </c>
    </row>
    <row r="60" spans="1:11" s="18" customFormat="1" ht="16.5" customHeight="1" hidden="1">
      <c r="A60" s="10" t="s">
        <v>478</v>
      </c>
      <c r="B60" s="33" t="s">
        <v>479</v>
      </c>
      <c r="C60" s="11" t="e">
        <f>D60-#REF!</f>
        <v>#REF!</v>
      </c>
      <c r="D60" s="11"/>
      <c r="E60" s="11"/>
      <c r="F60" s="11">
        <f t="shared" si="0"/>
        <v>0</v>
      </c>
      <c r="G60" s="11"/>
      <c r="H60" s="11"/>
      <c r="I60" s="11">
        <f t="shared" si="1"/>
        <v>0</v>
      </c>
      <c r="J60" s="11"/>
      <c r="K60" s="11"/>
    </row>
    <row r="61" spans="1:11" s="18" customFormat="1" ht="16.5" customHeight="1" hidden="1">
      <c r="A61" s="10" t="s">
        <v>480</v>
      </c>
      <c r="B61" s="33" t="s">
        <v>481</v>
      </c>
      <c r="C61" s="11" t="e">
        <f>D61-#REF!</f>
        <v>#REF!</v>
      </c>
      <c r="D61" s="11">
        <f>D62</f>
        <v>0</v>
      </c>
      <c r="E61" s="11">
        <f>E62</f>
        <v>0</v>
      </c>
      <c r="F61" s="11">
        <f t="shared" si="0"/>
        <v>0</v>
      </c>
      <c r="G61" s="11">
        <f>G62</f>
        <v>0</v>
      </c>
      <c r="H61" s="11">
        <f>H62</f>
        <v>0</v>
      </c>
      <c r="I61" s="11">
        <f t="shared" si="1"/>
        <v>0</v>
      </c>
      <c r="J61" s="11">
        <f>J62</f>
        <v>0</v>
      </c>
      <c r="K61" s="11">
        <f>K62</f>
        <v>0</v>
      </c>
    </row>
    <row r="62" spans="1:11" s="18" customFormat="1" ht="27.75" customHeight="1" hidden="1">
      <c r="A62" s="10" t="s">
        <v>90</v>
      </c>
      <c r="B62" s="33" t="s">
        <v>482</v>
      </c>
      <c r="C62" s="11" t="e">
        <f>D62-#REF!</f>
        <v>#REF!</v>
      </c>
      <c r="D62" s="11">
        <v>0</v>
      </c>
      <c r="E62" s="11">
        <v>0</v>
      </c>
      <c r="F62" s="11">
        <f t="shared" si="0"/>
        <v>0</v>
      </c>
      <c r="G62" s="11">
        <v>0</v>
      </c>
      <c r="H62" s="11">
        <v>0</v>
      </c>
      <c r="I62" s="11">
        <f t="shared" si="1"/>
        <v>0</v>
      </c>
      <c r="J62" s="11">
        <v>0</v>
      </c>
      <c r="K62" s="11">
        <v>0</v>
      </c>
    </row>
    <row r="63" spans="1:11" s="18" customFormat="1" ht="25.5" hidden="1">
      <c r="A63" s="10" t="s">
        <v>483</v>
      </c>
      <c r="B63" s="33" t="s">
        <v>484</v>
      </c>
      <c r="C63" s="11" t="e">
        <f>D63-#REF!</f>
        <v>#REF!</v>
      </c>
      <c r="D63" s="11">
        <f>D64+D66+D68</f>
        <v>0</v>
      </c>
      <c r="E63" s="11">
        <f>E64+E66+E68</f>
        <v>0</v>
      </c>
      <c r="F63" s="11">
        <f t="shared" si="0"/>
        <v>0</v>
      </c>
      <c r="G63" s="11">
        <f>G64+G66+G68</f>
        <v>0</v>
      </c>
      <c r="H63" s="11">
        <f>H64+H66+H68</f>
        <v>0</v>
      </c>
      <c r="I63" s="11">
        <f t="shared" si="1"/>
        <v>0</v>
      </c>
      <c r="J63" s="11">
        <f>J64+J66+J68</f>
        <v>0</v>
      </c>
      <c r="K63" s="11">
        <f>K64+K66+K68</f>
        <v>0</v>
      </c>
    </row>
    <row r="64" spans="1:11" s="18" customFormat="1" ht="12.75" hidden="1">
      <c r="A64" s="10" t="s">
        <v>485</v>
      </c>
      <c r="B64" s="33" t="s">
        <v>486</v>
      </c>
      <c r="C64" s="11" t="e">
        <f>D64-#REF!</f>
        <v>#REF!</v>
      </c>
      <c r="D64" s="11">
        <f>D65</f>
        <v>0</v>
      </c>
      <c r="E64" s="11">
        <f>E65</f>
        <v>0</v>
      </c>
      <c r="F64" s="11">
        <f t="shared" si="0"/>
        <v>0</v>
      </c>
      <c r="G64" s="11">
        <f>G65</f>
        <v>0</v>
      </c>
      <c r="H64" s="11">
        <f>H65</f>
        <v>0</v>
      </c>
      <c r="I64" s="11">
        <f t="shared" si="1"/>
        <v>0</v>
      </c>
      <c r="J64" s="11">
        <f>J65</f>
        <v>0</v>
      </c>
      <c r="K64" s="11">
        <f>K65</f>
        <v>0</v>
      </c>
    </row>
    <row r="65" spans="1:11" s="18" customFormat="1" ht="25.5" hidden="1">
      <c r="A65" s="10" t="s">
        <v>487</v>
      </c>
      <c r="B65" s="33" t="s">
        <v>488</v>
      </c>
      <c r="C65" s="11" t="e">
        <f>D65-#REF!</f>
        <v>#REF!</v>
      </c>
      <c r="D65" s="11">
        <v>0</v>
      </c>
      <c r="E65" s="11">
        <v>0</v>
      </c>
      <c r="F65" s="11">
        <f t="shared" si="0"/>
        <v>0</v>
      </c>
      <c r="G65" s="11">
        <v>0</v>
      </c>
      <c r="H65" s="11">
        <v>0</v>
      </c>
      <c r="I65" s="11">
        <f t="shared" si="1"/>
        <v>0</v>
      </c>
      <c r="J65" s="11">
        <v>0</v>
      </c>
      <c r="K65" s="11">
        <v>0</v>
      </c>
    </row>
    <row r="66" spans="1:11" s="18" customFormat="1" ht="38.25" hidden="1">
      <c r="A66" s="10" t="s">
        <v>489</v>
      </c>
      <c r="B66" s="33" t="s">
        <v>490</v>
      </c>
      <c r="C66" s="11" t="e">
        <f>D66-#REF!</f>
        <v>#REF!</v>
      </c>
      <c r="D66" s="11">
        <f>D67</f>
        <v>0</v>
      </c>
      <c r="E66" s="11">
        <f>E67</f>
        <v>0</v>
      </c>
      <c r="F66" s="11">
        <f t="shared" si="0"/>
        <v>0</v>
      </c>
      <c r="G66" s="11">
        <f>G67</f>
        <v>0</v>
      </c>
      <c r="H66" s="11">
        <f>H67</f>
        <v>0</v>
      </c>
      <c r="I66" s="11">
        <f t="shared" si="1"/>
        <v>0</v>
      </c>
      <c r="J66" s="11">
        <f>J67</f>
        <v>0</v>
      </c>
      <c r="K66" s="11">
        <f>K67</f>
        <v>0</v>
      </c>
    </row>
    <row r="67" spans="1:11" s="18" customFormat="1" ht="51" hidden="1">
      <c r="A67" s="10" t="s">
        <v>349</v>
      </c>
      <c r="B67" s="33" t="s">
        <v>493</v>
      </c>
      <c r="C67" s="11" t="e">
        <f>D67-#REF!</f>
        <v>#REF!</v>
      </c>
      <c r="D67" s="11">
        <v>0</v>
      </c>
      <c r="E67" s="11">
        <v>0</v>
      </c>
      <c r="F67" s="11">
        <f t="shared" si="0"/>
        <v>0</v>
      </c>
      <c r="G67" s="11">
        <v>0</v>
      </c>
      <c r="H67" s="11">
        <v>0</v>
      </c>
      <c r="I67" s="11">
        <f t="shared" si="1"/>
        <v>0</v>
      </c>
      <c r="J67" s="11">
        <v>0</v>
      </c>
      <c r="K67" s="11">
        <v>0</v>
      </c>
    </row>
    <row r="68" spans="1:11" s="18" customFormat="1" ht="14.25" customHeight="1" hidden="1">
      <c r="A68" s="10" t="s">
        <v>494</v>
      </c>
      <c r="B68" s="33" t="s">
        <v>495</v>
      </c>
      <c r="C68" s="11" t="e">
        <f>D68-#REF!</f>
        <v>#REF!</v>
      </c>
      <c r="D68" s="11">
        <f>D69</f>
        <v>0</v>
      </c>
      <c r="E68" s="11">
        <f>E69</f>
        <v>0</v>
      </c>
      <c r="F68" s="11">
        <f t="shared" si="0"/>
        <v>0</v>
      </c>
      <c r="G68" s="11">
        <f>G69</f>
        <v>0</v>
      </c>
      <c r="H68" s="11">
        <f>H69</f>
        <v>0</v>
      </c>
      <c r="I68" s="11">
        <f t="shared" si="1"/>
        <v>0</v>
      </c>
      <c r="J68" s="11">
        <f>J69</f>
        <v>0</v>
      </c>
      <c r="K68" s="11">
        <f>K69</f>
        <v>0</v>
      </c>
    </row>
    <row r="69" spans="1:11" s="18" customFormat="1" ht="23.25" customHeight="1" hidden="1">
      <c r="A69" s="10" t="s">
        <v>496</v>
      </c>
      <c r="B69" s="33" t="s">
        <v>497</v>
      </c>
      <c r="C69" s="11" t="e">
        <f>D69-#REF!</f>
        <v>#REF!</v>
      </c>
      <c r="D69" s="11">
        <v>0</v>
      </c>
      <c r="E69" s="11">
        <v>0</v>
      </c>
      <c r="F69" s="11">
        <f t="shared" si="0"/>
        <v>0</v>
      </c>
      <c r="G69" s="11">
        <v>0</v>
      </c>
      <c r="H69" s="11">
        <v>0</v>
      </c>
      <c r="I69" s="11">
        <f t="shared" si="1"/>
        <v>0</v>
      </c>
      <c r="J69" s="11">
        <v>0</v>
      </c>
      <c r="K69" s="11">
        <v>0</v>
      </c>
    </row>
    <row r="70" spans="1:11" s="18" customFormat="1" ht="38.25" hidden="1">
      <c r="A70" s="10" t="s">
        <v>498</v>
      </c>
      <c r="B70" s="40" t="s">
        <v>499</v>
      </c>
      <c r="C70" s="11" t="e">
        <f>D70-#REF!</f>
        <v>#REF!</v>
      </c>
      <c r="D70" s="11">
        <f>D73+D75+D84+D87+D89+D71</f>
        <v>246977.40000000002</v>
      </c>
      <c r="E70" s="11">
        <f>E73+E75+E84+E87+E89+E71</f>
        <v>0</v>
      </c>
      <c r="F70" s="11">
        <f t="shared" si="0"/>
        <v>246977.40000000002</v>
      </c>
      <c r="G70" s="11">
        <f>G73+G75+G84+G87+G89+G71</f>
        <v>247939.3</v>
      </c>
      <c r="H70" s="11">
        <f>H73+H75+H84+H87+H89+H71</f>
        <v>0</v>
      </c>
      <c r="I70" s="11">
        <f t="shared" si="1"/>
        <v>247939.3</v>
      </c>
      <c r="J70" s="11">
        <f>J73+J75+J84+J87+J89+J71</f>
        <v>0</v>
      </c>
      <c r="K70" s="11">
        <f>K73+K75+K84+K87+K89+K71</f>
        <v>0</v>
      </c>
    </row>
    <row r="71" spans="1:11" s="18" customFormat="1" ht="43.5" customHeight="1" hidden="1">
      <c r="A71" s="47" t="s">
        <v>277</v>
      </c>
      <c r="B71" s="48" t="s">
        <v>278</v>
      </c>
      <c r="C71" s="11" t="e">
        <f>D71-#REF!</f>
        <v>#REF!</v>
      </c>
      <c r="D71" s="11">
        <f>D72</f>
        <v>0</v>
      </c>
      <c r="E71" s="11">
        <f>E72</f>
        <v>0</v>
      </c>
      <c r="F71" s="11">
        <f t="shared" si="0"/>
        <v>0</v>
      </c>
      <c r="G71" s="11">
        <f>G72</f>
        <v>0</v>
      </c>
      <c r="H71" s="11">
        <f>H72</f>
        <v>0</v>
      </c>
      <c r="I71" s="11">
        <f t="shared" si="1"/>
        <v>0</v>
      </c>
      <c r="J71" s="11">
        <f>J72</f>
        <v>0</v>
      </c>
      <c r="K71" s="11">
        <f>K72</f>
        <v>0</v>
      </c>
    </row>
    <row r="72" spans="1:11" s="18" customFormat="1" ht="30.75" customHeight="1" hidden="1">
      <c r="A72" s="47" t="s">
        <v>279</v>
      </c>
      <c r="B72" s="48" t="s">
        <v>491</v>
      </c>
      <c r="C72" s="11" t="e">
        <f>D72-#REF!</f>
        <v>#REF!</v>
      </c>
      <c r="D72" s="11">
        <v>0</v>
      </c>
      <c r="E72" s="11"/>
      <c r="F72" s="11">
        <f t="shared" si="0"/>
        <v>0</v>
      </c>
      <c r="G72" s="11">
        <v>0</v>
      </c>
      <c r="H72" s="11"/>
      <c r="I72" s="11">
        <f t="shared" si="1"/>
        <v>0</v>
      </c>
      <c r="J72" s="11"/>
      <c r="K72" s="11"/>
    </row>
    <row r="73" spans="1:11" s="18" customFormat="1" ht="25.5" hidden="1">
      <c r="A73" s="10" t="s">
        <v>500</v>
      </c>
      <c r="B73" s="33" t="s">
        <v>501</v>
      </c>
      <c r="C73" s="11" t="e">
        <f>D73-#REF!</f>
        <v>#REF!</v>
      </c>
      <c r="D73" s="11">
        <f>D74</f>
        <v>0</v>
      </c>
      <c r="E73" s="11">
        <f>E74</f>
        <v>0</v>
      </c>
      <c r="F73" s="11">
        <f t="shared" si="0"/>
        <v>0</v>
      </c>
      <c r="G73" s="11">
        <f>G74</f>
        <v>0</v>
      </c>
      <c r="H73" s="11">
        <f>H74</f>
        <v>0</v>
      </c>
      <c r="I73" s="11">
        <f t="shared" si="1"/>
        <v>0</v>
      </c>
      <c r="J73" s="11">
        <f>J74</f>
        <v>0</v>
      </c>
      <c r="K73" s="11">
        <f>K74</f>
        <v>0</v>
      </c>
    </row>
    <row r="74" spans="1:11" s="18" customFormat="1" ht="25.5" hidden="1">
      <c r="A74" s="10" t="s">
        <v>502</v>
      </c>
      <c r="B74" s="33" t="s">
        <v>503</v>
      </c>
      <c r="C74" s="11" t="e">
        <f>D74-#REF!</f>
        <v>#REF!</v>
      </c>
      <c r="D74" s="11"/>
      <c r="E74" s="11"/>
      <c r="F74" s="11">
        <f aca="true" t="shared" si="2" ref="F74:F137">D74+E74</f>
        <v>0</v>
      </c>
      <c r="G74" s="11"/>
      <c r="H74" s="11"/>
      <c r="I74" s="11">
        <f aca="true" t="shared" si="3" ref="I74:I137">G74+H74</f>
        <v>0</v>
      </c>
      <c r="J74" s="11"/>
      <c r="K74" s="11"/>
    </row>
    <row r="75" spans="1:11" s="18" customFormat="1" ht="54.75" customHeight="1" hidden="1">
      <c r="A75" s="10" t="s">
        <v>504</v>
      </c>
      <c r="B75" s="33" t="s">
        <v>248</v>
      </c>
      <c r="C75" s="11" t="e">
        <f>D75-#REF!</f>
        <v>#REF!</v>
      </c>
      <c r="D75" s="11">
        <f>D76+D78+D80+D82</f>
        <v>231338.2</v>
      </c>
      <c r="E75" s="11">
        <f>E76+E78+E80</f>
        <v>0</v>
      </c>
      <c r="F75" s="11">
        <f t="shared" si="2"/>
        <v>231338.2</v>
      </c>
      <c r="G75" s="11">
        <f>G76+G78+G80+G82</f>
        <v>233188.2</v>
      </c>
      <c r="H75" s="11">
        <f>H76+H78+H80</f>
        <v>0</v>
      </c>
      <c r="I75" s="11">
        <f t="shared" si="3"/>
        <v>233188.2</v>
      </c>
      <c r="J75" s="11">
        <f>J76+J78+J80</f>
        <v>0</v>
      </c>
      <c r="K75" s="11">
        <f>K76+K78+K80</f>
        <v>0</v>
      </c>
    </row>
    <row r="76" spans="1:11" s="18" customFormat="1" ht="40.5" customHeight="1" hidden="1">
      <c r="A76" s="10" t="s">
        <v>505</v>
      </c>
      <c r="B76" s="33" t="s">
        <v>506</v>
      </c>
      <c r="C76" s="11" t="e">
        <f>D76-#REF!</f>
        <v>#REF!</v>
      </c>
      <c r="D76" s="11">
        <f>D77</f>
        <v>167000</v>
      </c>
      <c r="E76" s="11">
        <f>E77</f>
        <v>0</v>
      </c>
      <c r="F76" s="11">
        <f t="shared" si="2"/>
        <v>167000</v>
      </c>
      <c r="G76" s="11">
        <f>G77</f>
        <v>167000</v>
      </c>
      <c r="H76" s="11">
        <f>H77</f>
        <v>0</v>
      </c>
      <c r="I76" s="11">
        <f t="shared" si="3"/>
        <v>167000</v>
      </c>
      <c r="J76" s="11">
        <f>J77</f>
        <v>0</v>
      </c>
      <c r="K76" s="11">
        <f>K77</f>
        <v>0</v>
      </c>
    </row>
    <row r="77" spans="1:11" s="18" customFormat="1" ht="40.5" customHeight="1" hidden="1">
      <c r="A77" s="10" t="s">
        <v>507</v>
      </c>
      <c r="B77" s="33" t="s">
        <v>249</v>
      </c>
      <c r="C77" s="14" t="e">
        <f>D77-#REF!</f>
        <v>#REF!</v>
      </c>
      <c r="D77" s="14">
        <v>167000</v>
      </c>
      <c r="E77" s="14"/>
      <c r="F77" s="14">
        <f t="shared" si="2"/>
        <v>167000</v>
      </c>
      <c r="G77" s="14">
        <v>167000</v>
      </c>
      <c r="H77" s="14"/>
      <c r="I77" s="14">
        <f t="shared" si="3"/>
        <v>167000</v>
      </c>
      <c r="J77" s="14"/>
      <c r="K77" s="14"/>
    </row>
    <row r="78" spans="1:11" s="18" customFormat="1" ht="53.25" customHeight="1" hidden="1">
      <c r="A78" s="28" t="s">
        <v>508</v>
      </c>
      <c r="B78" s="37" t="s">
        <v>250</v>
      </c>
      <c r="C78" s="11" t="e">
        <f>D78-#REF!</f>
        <v>#REF!</v>
      </c>
      <c r="D78" s="11">
        <f>D79</f>
        <v>11088</v>
      </c>
      <c r="E78" s="11">
        <f>E79</f>
        <v>0</v>
      </c>
      <c r="F78" s="11">
        <f t="shared" si="2"/>
        <v>11088</v>
      </c>
      <c r="G78" s="11">
        <f>G79</f>
        <v>11088</v>
      </c>
      <c r="H78" s="11">
        <f>H79</f>
        <v>0</v>
      </c>
      <c r="I78" s="11">
        <f t="shared" si="3"/>
        <v>11088</v>
      </c>
      <c r="J78" s="11">
        <f>J79</f>
        <v>0</v>
      </c>
      <c r="K78" s="11">
        <f>K79</f>
        <v>0</v>
      </c>
    </row>
    <row r="79" spans="1:11" s="18" customFormat="1" ht="41.25" customHeight="1" hidden="1">
      <c r="A79" s="10" t="s">
        <v>509</v>
      </c>
      <c r="B79" s="33" t="s">
        <v>285</v>
      </c>
      <c r="C79" s="11" t="e">
        <f>D79-#REF!</f>
        <v>#REF!</v>
      </c>
      <c r="D79" s="11">
        <v>11088</v>
      </c>
      <c r="E79" s="11"/>
      <c r="F79" s="11">
        <f t="shared" si="2"/>
        <v>11088</v>
      </c>
      <c r="G79" s="11">
        <v>11088</v>
      </c>
      <c r="H79" s="11"/>
      <c r="I79" s="11">
        <f t="shared" si="3"/>
        <v>11088</v>
      </c>
      <c r="J79" s="11"/>
      <c r="K79" s="11"/>
    </row>
    <row r="80" spans="1:11" s="18" customFormat="1" ht="63.75" hidden="1">
      <c r="A80" s="10" t="s">
        <v>510</v>
      </c>
      <c r="B80" s="33" t="s">
        <v>275</v>
      </c>
      <c r="C80" s="11" t="e">
        <f>D80-#REF!</f>
        <v>#REF!</v>
      </c>
      <c r="D80" s="11">
        <f>D81</f>
        <v>2240.2</v>
      </c>
      <c r="E80" s="11">
        <f>E81</f>
        <v>0</v>
      </c>
      <c r="F80" s="11">
        <f t="shared" si="2"/>
        <v>2240.2</v>
      </c>
      <c r="G80" s="11">
        <f>G81</f>
        <v>2417.2</v>
      </c>
      <c r="H80" s="11">
        <f>H81</f>
        <v>0</v>
      </c>
      <c r="I80" s="11">
        <f t="shared" si="3"/>
        <v>2417.2</v>
      </c>
      <c r="J80" s="11">
        <f>J81</f>
        <v>0</v>
      </c>
      <c r="K80" s="11">
        <f>K81</f>
        <v>0</v>
      </c>
    </row>
    <row r="81" spans="1:11" s="18" customFormat="1" ht="51" hidden="1">
      <c r="A81" s="10" t="s">
        <v>511</v>
      </c>
      <c r="B81" s="33" t="s">
        <v>286</v>
      </c>
      <c r="C81" s="11" t="e">
        <f>D81-#REF!</f>
        <v>#REF!</v>
      </c>
      <c r="D81" s="11">
        <v>2240.2</v>
      </c>
      <c r="E81" s="11"/>
      <c r="F81" s="11">
        <f t="shared" si="2"/>
        <v>2240.2</v>
      </c>
      <c r="G81" s="11">
        <v>2417.2</v>
      </c>
      <c r="H81" s="11"/>
      <c r="I81" s="11">
        <f t="shared" si="3"/>
        <v>2417.2</v>
      </c>
      <c r="J81" s="11"/>
      <c r="K81" s="11"/>
    </row>
    <row r="82" spans="1:11" s="18" customFormat="1" ht="38.25" hidden="1">
      <c r="A82" s="10" t="s">
        <v>242</v>
      </c>
      <c r="B82" s="33" t="s">
        <v>243</v>
      </c>
      <c r="C82" s="11"/>
      <c r="D82" s="11">
        <f>D83</f>
        <v>51010</v>
      </c>
      <c r="E82" s="11"/>
      <c r="F82" s="11">
        <f t="shared" si="2"/>
        <v>51010</v>
      </c>
      <c r="G82" s="11">
        <f>G83</f>
        <v>52683</v>
      </c>
      <c r="H82" s="11"/>
      <c r="I82" s="11">
        <f t="shared" si="3"/>
        <v>52683</v>
      </c>
      <c r="J82" s="11"/>
      <c r="K82" s="11"/>
    </row>
    <row r="83" spans="1:11" s="18" customFormat="1" ht="25.5" hidden="1">
      <c r="A83" s="10" t="s">
        <v>244</v>
      </c>
      <c r="B83" s="33" t="s">
        <v>245</v>
      </c>
      <c r="C83" s="11"/>
      <c r="D83" s="11">
        <v>51010</v>
      </c>
      <c r="E83" s="11"/>
      <c r="F83" s="11">
        <f t="shared" si="2"/>
        <v>51010</v>
      </c>
      <c r="G83" s="11">
        <v>52683</v>
      </c>
      <c r="H83" s="11"/>
      <c r="I83" s="11">
        <f t="shared" si="3"/>
        <v>52683</v>
      </c>
      <c r="J83" s="11"/>
      <c r="K83" s="11"/>
    </row>
    <row r="84" spans="1:11" s="18" customFormat="1" ht="16.5" customHeight="1" hidden="1">
      <c r="A84" s="21" t="s">
        <v>512</v>
      </c>
      <c r="B84" s="33" t="s">
        <v>513</v>
      </c>
      <c r="C84" s="11" t="e">
        <f>D84-#REF!</f>
        <v>#REF!</v>
      </c>
      <c r="D84" s="11">
        <f>D85</f>
        <v>754</v>
      </c>
      <c r="E84" s="11">
        <f>E85</f>
        <v>0</v>
      </c>
      <c r="F84" s="11">
        <f t="shared" si="2"/>
        <v>754</v>
      </c>
      <c r="G84" s="11">
        <f>G85</f>
        <v>787.8</v>
      </c>
      <c r="H84" s="11">
        <f>H85</f>
        <v>0</v>
      </c>
      <c r="I84" s="11">
        <f t="shared" si="3"/>
        <v>787.8</v>
      </c>
      <c r="J84" s="11">
        <f>J85</f>
        <v>0</v>
      </c>
      <c r="K84" s="11">
        <f>K85</f>
        <v>0</v>
      </c>
    </row>
    <row r="85" spans="1:11" s="18" customFormat="1" ht="30" customHeight="1" hidden="1">
      <c r="A85" s="21" t="s">
        <v>514</v>
      </c>
      <c r="B85" s="33" t="s">
        <v>0</v>
      </c>
      <c r="C85" s="11" t="e">
        <f>D85-#REF!</f>
        <v>#REF!</v>
      </c>
      <c r="D85" s="11">
        <f>D86</f>
        <v>754</v>
      </c>
      <c r="E85" s="11">
        <f>E86</f>
        <v>0</v>
      </c>
      <c r="F85" s="11">
        <f t="shared" si="2"/>
        <v>754</v>
      </c>
      <c r="G85" s="11">
        <f>G86</f>
        <v>787.8</v>
      </c>
      <c r="H85" s="11">
        <f>H86</f>
        <v>0</v>
      </c>
      <c r="I85" s="11">
        <f t="shared" si="3"/>
        <v>787.8</v>
      </c>
      <c r="J85" s="11">
        <f>J86</f>
        <v>0</v>
      </c>
      <c r="K85" s="11">
        <f>K86</f>
        <v>0</v>
      </c>
    </row>
    <row r="86" spans="1:11" s="18" customFormat="1" ht="27.75" customHeight="1" hidden="1">
      <c r="A86" s="21" t="s">
        <v>3</v>
      </c>
      <c r="B86" s="33" t="s">
        <v>4</v>
      </c>
      <c r="C86" s="11" t="e">
        <f>D86-#REF!</f>
        <v>#REF!</v>
      </c>
      <c r="D86" s="11">
        <v>754</v>
      </c>
      <c r="E86" s="11"/>
      <c r="F86" s="11">
        <f t="shared" si="2"/>
        <v>754</v>
      </c>
      <c r="G86" s="11">
        <v>787.8</v>
      </c>
      <c r="H86" s="11"/>
      <c r="I86" s="11">
        <f t="shared" si="3"/>
        <v>787.8</v>
      </c>
      <c r="J86" s="11"/>
      <c r="K86" s="11"/>
    </row>
    <row r="87" spans="1:11" s="18" customFormat="1" ht="76.5" hidden="1">
      <c r="A87" s="21" t="s">
        <v>5</v>
      </c>
      <c r="B87" s="37" t="s">
        <v>251</v>
      </c>
      <c r="C87" s="11" t="e">
        <f>D87-#REF!</f>
        <v>#REF!</v>
      </c>
      <c r="D87" s="11">
        <f>D88</f>
        <v>0</v>
      </c>
      <c r="E87" s="11">
        <f>E88</f>
        <v>0</v>
      </c>
      <c r="F87" s="11">
        <f t="shared" si="2"/>
        <v>0</v>
      </c>
      <c r="G87" s="11">
        <f>G88</f>
        <v>0</v>
      </c>
      <c r="H87" s="11">
        <f>H88</f>
        <v>0</v>
      </c>
      <c r="I87" s="11">
        <f t="shared" si="3"/>
        <v>0</v>
      </c>
      <c r="J87" s="11">
        <f>J88</f>
        <v>0</v>
      </c>
      <c r="K87" s="11">
        <f>K88</f>
        <v>0</v>
      </c>
    </row>
    <row r="88" spans="1:11" s="18" customFormat="1" ht="54" customHeight="1" hidden="1">
      <c r="A88" s="22" t="s">
        <v>6</v>
      </c>
      <c r="B88" s="33" t="s">
        <v>252</v>
      </c>
      <c r="C88" s="11" t="e">
        <f>D88-#REF!</f>
        <v>#REF!</v>
      </c>
      <c r="D88" s="11">
        <v>0</v>
      </c>
      <c r="E88" s="11">
        <v>0</v>
      </c>
      <c r="F88" s="11">
        <f t="shared" si="2"/>
        <v>0</v>
      </c>
      <c r="G88" s="11">
        <v>0</v>
      </c>
      <c r="H88" s="11">
        <v>0</v>
      </c>
      <c r="I88" s="11">
        <f t="shared" si="3"/>
        <v>0</v>
      </c>
      <c r="J88" s="11">
        <v>0</v>
      </c>
      <c r="K88" s="11">
        <v>0</v>
      </c>
    </row>
    <row r="89" spans="1:11" s="18" customFormat="1" ht="63.75" hidden="1">
      <c r="A89" s="10" t="s">
        <v>7</v>
      </c>
      <c r="B89" s="37" t="s">
        <v>258</v>
      </c>
      <c r="C89" s="11" t="e">
        <f>D89-#REF!</f>
        <v>#REF!</v>
      </c>
      <c r="D89" s="11">
        <f>D92+D90</f>
        <v>14885.2</v>
      </c>
      <c r="E89" s="11">
        <f>E92+E90</f>
        <v>0</v>
      </c>
      <c r="F89" s="11">
        <f t="shared" si="2"/>
        <v>14885.2</v>
      </c>
      <c r="G89" s="11">
        <f>G92+G90</f>
        <v>13963.3</v>
      </c>
      <c r="H89" s="11">
        <f>H92+H90</f>
        <v>0</v>
      </c>
      <c r="I89" s="11">
        <f t="shared" si="3"/>
        <v>13963.3</v>
      </c>
      <c r="J89" s="11">
        <f>J92+J90</f>
        <v>0</v>
      </c>
      <c r="K89" s="11">
        <f>K92+K90</f>
        <v>0</v>
      </c>
    </row>
    <row r="90" spans="1:11" s="18" customFormat="1" ht="38.25" hidden="1">
      <c r="A90" s="10" t="s">
        <v>8</v>
      </c>
      <c r="B90" s="37" t="s">
        <v>9</v>
      </c>
      <c r="C90" s="11" t="e">
        <f>D90-#REF!</f>
        <v>#REF!</v>
      </c>
      <c r="D90" s="11">
        <f>D91</f>
        <v>190</v>
      </c>
      <c r="E90" s="11">
        <f>E91</f>
        <v>0</v>
      </c>
      <c r="F90" s="11">
        <f t="shared" si="2"/>
        <v>190</v>
      </c>
      <c r="G90" s="11">
        <f>G91</f>
        <v>190</v>
      </c>
      <c r="H90" s="11">
        <f>H91</f>
        <v>0</v>
      </c>
      <c r="I90" s="11">
        <f t="shared" si="3"/>
        <v>190</v>
      </c>
      <c r="J90" s="11">
        <f>J91</f>
        <v>0</v>
      </c>
      <c r="K90" s="11">
        <f>K91</f>
        <v>0</v>
      </c>
    </row>
    <row r="91" spans="1:11" s="18" customFormat="1" ht="38.25" hidden="1">
      <c r="A91" s="10" t="s">
        <v>10</v>
      </c>
      <c r="B91" s="37" t="s">
        <v>11</v>
      </c>
      <c r="C91" s="11" t="e">
        <f>D91-#REF!</f>
        <v>#REF!</v>
      </c>
      <c r="D91" s="11">
        <v>190</v>
      </c>
      <c r="E91" s="11"/>
      <c r="F91" s="11">
        <f t="shared" si="2"/>
        <v>190</v>
      </c>
      <c r="G91" s="11">
        <v>190</v>
      </c>
      <c r="H91" s="11"/>
      <c r="I91" s="11">
        <f t="shared" si="3"/>
        <v>190</v>
      </c>
      <c r="J91" s="11"/>
      <c r="K91" s="11"/>
    </row>
    <row r="92" spans="1:11" s="18" customFormat="1" ht="52.5" customHeight="1" hidden="1">
      <c r="A92" s="27" t="s">
        <v>12</v>
      </c>
      <c r="B92" s="37" t="s">
        <v>259</v>
      </c>
      <c r="C92" s="14" t="e">
        <f>D92-#REF!</f>
        <v>#REF!</v>
      </c>
      <c r="D92" s="14">
        <f>D93</f>
        <v>14695.2</v>
      </c>
      <c r="E92" s="14">
        <f>E93</f>
        <v>0</v>
      </c>
      <c r="F92" s="14">
        <f t="shared" si="2"/>
        <v>14695.2</v>
      </c>
      <c r="G92" s="14">
        <f>G93</f>
        <v>13773.3</v>
      </c>
      <c r="H92" s="14">
        <f>H93</f>
        <v>0</v>
      </c>
      <c r="I92" s="14">
        <f t="shared" si="3"/>
        <v>13773.3</v>
      </c>
      <c r="J92" s="14">
        <f>J93</f>
        <v>0</v>
      </c>
      <c r="K92" s="14">
        <f>K93</f>
        <v>0</v>
      </c>
    </row>
    <row r="93" spans="1:11" s="18" customFormat="1" ht="41.25" customHeight="1" hidden="1">
      <c r="A93" s="24" t="s">
        <v>13</v>
      </c>
      <c r="B93" s="38" t="s">
        <v>287</v>
      </c>
      <c r="C93" s="14" t="e">
        <f>D93-#REF!</f>
        <v>#REF!</v>
      </c>
      <c r="D93" s="14">
        <v>14695.2</v>
      </c>
      <c r="E93" s="14"/>
      <c r="F93" s="14">
        <f t="shared" si="2"/>
        <v>14695.2</v>
      </c>
      <c r="G93" s="14">
        <v>13773.3</v>
      </c>
      <c r="H93" s="14"/>
      <c r="I93" s="14">
        <f t="shared" si="3"/>
        <v>13773.3</v>
      </c>
      <c r="J93" s="14"/>
      <c r="K93" s="14"/>
    </row>
    <row r="94" spans="1:11" s="18" customFormat="1" ht="12.75" hidden="1">
      <c r="A94" s="10" t="s">
        <v>14</v>
      </c>
      <c r="B94" s="40" t="s">
        <v>15</v>
      </c>
      <c r="C94" s="11" t="e">
        <f>D94-#REF!</f>
        <v>#REF!</v>
      </c>
      <c r="D94" s="11">
        <f>D95+D102</f>
        <v>36233.100000000006</v>
      </c>
      <c r="E94" s="11">
        <f>E95+E102</f>
        <v>0</v>
      </c>
      <c r="F94" s="11">
        <f t="shared" si="2"/>
        <v>36233.100000000006</v>
      </c>
      <c r="G94" s="11">
        <f>G95+G102</f>
        <v>38787.00000000001</v>
      </c>
      <c r="H94" s="11">
        <f>H95+H102</f>
        <v>0</v>
      </c>
      <c r="I94" s="11">
        <f t="shared" si="3"/>
        <v>38787.00000000001</v>
      </c>
      <c r="J94" s="11">
        <f>J95+J102</f>
        <v>0</v>
      </c>
      <c r="K94" s="11">
        <f>K95+K102</f>
        <v>0</v>
      </c>
    </row>
    <row r="95" spans="1:11" s="18" customFormat="1" ht="12.75" hidden="1">
      <c r="A95" s="72" t="s">
        <v>16</v>
      </c>
      <c r="B95" s="38" t="s">
        <v>17</v>
      </c>
      <c r="C95" s="11" t="e">
        <f>C96+C97+C98+C99+C100+C101</f>
        <v>#REF!</v>
      </c>
      <c r="D95" s="11">
        <f>D96+D97+D98+D99+D100+D101</f>
        <v>36227.3</v>
      </c>
      <c r="E95" s="11">
        <f>E96+E97+E98+E99+E100+E101</f>
        <v>0</v>
      </c>
      <c r="F95" s="11">
        <f t="shared" si="2"/>
        <v>36227.3</v>
      </c>
      <c r="G95" s="11">
        <f>G96+G97+G98+G99+G100+G101</f>
        <v>38781.200000000004</v>
      </c>
      <c r="H95" s="11">
        <f>H96+H97+H98+H99+H100+H101</f>
        <v>0</v>
      </c>
      <c r="I95" s="11">
        <f t="shared" si="3"/>
        <v>38781.200000000004</v>
      </c>
      <c r="J95" s="11">
        <f>J96+J97+J98+J99+J100+J101</f>
        <v>0</v>
      </c>
      <c r="K95" s="11">
        <f>K96+K97+K98+K99+K100+K101</f>
        <v>0</v>
      </c>
    </row>
    <row r="96" spans="1:11" s="18" customFormat="1" ht="17.25" customHeight="1" hidden="1">
      <c r="A96" s="24" t="s">
        <v>18</v>
      </c>
      <c r="B96" s="38" t="s">
        <v>288</v>
      </c>
      <c r="C96" s="14" t="e">
        <f>D96-#REF!</f>
        <v>#REF!</v>
      </c>
      <c r="D96" s="14">
        <v>1552.1</v>
      </c>
      <c r="E96" s="14"/>
      <c r="F96" s="14">
        <f t="shared" si="2"/>
        <v>1552.1</v>
      </c>
      <c r="G96" s="14">
        <v>1660.7</v>
      </c>
      <c r="H96" s="14"/>
      <c r="I96" s="14">
        <f t="shared" si="3"/>
        <v>1660.7</v>
      </c>
      <c r="J96" s="14"/>
      <c r="K96" s="14"/>
    </row>
    <row r="97" spans="1:11" s="18" customFormat="1" ht="15.75" customHeight="1" hidden="1">
      <c r="A97" s="24" t="s">
        <v>19</v>
      </c>
      <c r="B97" s="38" t="s">
        <v>289</v>
      </c>
      <c r="C97" s="14" t="e">
        <f>D97-#REF!</f>
        <v>#REF!</v>
      </c>
      <c r="D97" s="14">
        <v>168</v>
      </c>
      <c r="E97" s="14"/>
      <c r="F97" s="14">
        <f t="shared" si="2"/>
        <v>168</v>
      </c>
      <c r="G97" s="14">
        <v>179.8</v>
      </c>
      <c r="H97" s="14"/>
      <c r="I97" s="14">
        <f t="shared" si="3"/>
        <v>179.8</v>
      </c>
      <c r="J97" s="14"/>
      <c r="K97" s="14"/>
    </row>
    <row r="98" spans="1:11" s="18" customFormat="1" ht="12.75" hidden="1">
      <c r="A98" s="24" t="s">
        <v>20</v>
      </c>
      <c r="B98" s="38" t="s">
        <v>21</v>
      </c>
      <c r="C98" s="14" t="e">
        <f>D98-#REF!</f>
        <v>#REF!</v>
      </c>
      <c r="D98" s="14">
        <v>14031.2</v>
      </c>
      <c r="E98" s="14"/>
      <c r="F98" s="14">
        <f t="shared" si="2"/>
        <v>14031.2</v>
      </c>
      <c r="G98" s="14">
        <v>15031.4</v>
      </c>
      <c r="H98" s="14"/>
      <c r="I98" s="14">
        <f t="shared" si="3"/>
        <v>15031.4</v>
      </c>
      <c r="J98" s="14"/>
      <c r="K98" s="14"/>
    </row>
    <row r="99" spans="1:11" s="18" customFormat="1" ht="12.75" hidden="1">
      <c r="A99" s="24" t="s">
        <v>22</v>
      </c>
      <c r="B99" s="38" t="s">
        <v>290</v>
      </c>
      <c r="C99" s="14" t="e">
        <f>D99-#REF!</f>
        <v>#REF!</v>
      </c>
      <c r="D99" s="14">
        <v>20469.2</v>
      </c>
      <c r="E99" s="14"/>
      <c r="F99" s="14">
        <f t="shared" si="2"/>
        <v>20469.2</v>
      </c>
      <c r="G99" s="14">
        <v>21902</v>
      </c>
      <c r="H99" s="14"/>
      <c r="I99" s="14">
        <f t="shared" si="3"/>
        <v>21902</v>
      </c>
      <c r="J99" s="14"/>
      <c r="K99" s="14"/>
    </row>
    <row r="100" spans="1:11" s="18" customFormat="1" ht="15.75" customHeight="1" hidden="1">
      <c r="A100" s="24" t="s">
        <v>23</v>
      </c>
      <c r="B100" s="38" t="s">
        <v>291</v>
      </c>
      <c r="C100" s="14" t="e">
        <f>D100-#REF!</f>
        <v>#REF!</v>
      </c>
      <c r="D100" s="14"/>
      <c r="E100" s="14"/>
      <c r="F100" s="14">
        <f t="shared" si="2"/>
        <v>0</v>
      </c>
      <c r="G100" s="14"/>
      <c r="H100" s="14"/>
      <c r="I100" s="14">
        <f t="shared" si="3"/>
        <v>0</v>
      </c>
      <c r="J100" s="14"/>
      <c r="K100" s="14"/>
    </row>
    <row r="101" spans="1:11" s="18" customFormat="1" ht="27" customHeight="1" hidden="1">
      <c r="A101" s="24" t="s">
        <v>1</v>
      </c>
      <c r="B101" s="38" t="s">
        <v>2</v>
      </c>
      <c r="C101" s="14" t="e">
        <f>D101-#REF!</f>
        <v>#REF!</v>
      </c>
      <c r="D101" s="14">
        <v>6.8</v>
      </c>
      <c r="E101" s="14"/>
      <c r="F101" s="14">
        <f t="shared" si="2"/>
        <v>6.8</v>
      </c>
      <c r="G101" s="14">
        <v>7.3</v>
      </c>
      <c r="H101" s="14"/>
      <c r="I101" s="14">
        <f t="shared" si="3"/>
        <v>7.3</v>
      </c>
      <c r="J101" s="14"/>
      <c r="K101" s="14"/>
    </row>
    <row r="102" spans="1:11" s="18" customFormat="1" ht="12.75" hidden="1">
      <c r="A102" s="10" t="s">
        <v>24</v>
      </c>
      <c r="B102" s="33" t="s">
        <v>25</v>
      </c>
      <c r="C102" s="11" t="e">
        <f>D102-#REF!</f>
        <v>#REF!</v>
      </c>
      <c r="D102" s="11">
        <f>D103</f>
        <v>5.8</v>
      </c>
      <c r="E102" s="11">
        <f>E103</f>
        <v>0</v>
      </c>
      <c r="F102" s="11">
        <f t="shared" si="2"/>
        <v>5.8</v>
      </c>
      <c r="G102" s="11">
        <f>G103</f>
        <v>5.8</v>
      </c>
      <c r="H102" s="11">
        <f>H103</f>
        <v>0</v>
      </c>
      <c r="I102" s="11">
        <f t="shared" si="3"/>
        <v>5.8</v>
      </c>
      <c r="J102" s="11">
        <f>J103</f>
        <v>0</v>
      </c>
      <c r="K102" s="11">
        <f>K103</f>
        <v>0</v>
      </c>
    </row>
    <row r="103" spans="1:11" s="18" customFormat="1" ht="15.75" customHeight="1" hidden="1">
      <c r="A103" s="10" t="s">
        <v>26</v>
      </c>
      <c r="B103" s="33" t="s">
        <v>361</v>
      </c>
      <c r="C103" s="11" t="e">
        <f>D103-#REF!</f>
        <v>#REF!</v>
      </c>
      <c r="D103" s="11">
        <v>5.8</v>
      </c>
      <c r="E103" s="11">
        <v>0</v>
      </c>
      <c r="F103" s="11">
        <f t="shared" si="2"/>
        <v>5.8</v>
      </c>
      <c r="G103" s="11">
        <v>5.8</v>
      </c>
      <c r="H103" s="11">
        <v>0</v>
      </c>
      <c r="I103" s="11">
        <f t="shared" si="3"/>
        <v>5.8</v>
      </c>
      <c r="J103" s="11">
        <v>0</v>
      </c>
      <c r="K103" s="11">
        <v>0</v>
      </c>
    </row>
    <row r="104" spans="1:11" s="18" customFormat="1" ht="30.75" customHeight="1">
      <c r="A104" s="10" t="s">
        <v>27</v>
      </c>
      <c r="B104" s="33" t="s">
        <v>28</v>
      </c>
      <c r="C104" s="11" t="e">
        <f>D104-#REF!</f>
        <v>#REF!</v>
      </c>
      <c r="D104" s="11">
        <f>D105+D109+D107</f>
        <v>28884.899999999998</v>
      </c>
      <c r="E104" s="11">
        <f>E105+E109+E107</f>
        <v>353.4</v>
      </c>
      <c r="F104" s="11">
        <f t="shared" si="2"/>
        <v>29238.3</v>
      </c>
      <c r="G104" s="11">
        <f>G105+G109+G107</f>
        <v>28884.899999999998</v>
      </c>
      <c r="H104" s="11">
        <f>H105+H109+H107</f>
        <v>353.4</v>
      </c>
      <c r="I104" s="11">
        <f t="shared" si="3"/>
        <v>29238.3</v>
      </c>
      <c r="J104" s="11">
        <f>J105+J109+J107</f>
        <v>0</v>
      </c>
      <c r="K104" s="11">
        <f>K105+K109+K107</f>
        <v>0</v>
      </c>
    </row>
    <row r="105" spans="1:11" s="18" customFormat="1" ht="18" customHeight="1">
      <c r="A105" s="28" t="s">
        <v>29</v>
      </c>
      <c r="B105" s="37" t="s">
        <v>30</v>
      </c>
      <c r="C105" s="11" t="e">
        <f>D105-#REF!</f>
        <v>#REF!</v>
      </c>
      <c r="D105" s="11">
        <f>D106</f>
        <v>28733.8</v>
      </c>
      <c r="E105" s="11">
        <f>E106</f>
        <v>353.4</v>
      </c>
      <c r="F105" s="11">
        <f t="shared" si="2"/>
        <v>29087.2</v>
      </c>
      <c r="G105" s="11">
        <f>G106</f>
        <v>28733.8</v>
      </c>
      <c r="H105" s="11">
        <f>H106</f>
        <v>353.4</v>
      </c>
      <c r="I105" s="11">
        <f t="shared" si="3"/>
        <v>29087.2</v>
      </c>
      <c r="J105" s="11">
        <f>J106</f>
        <v>0</v>
      </c>
      <c r="K105" s="11">
        <f>K106</f>
        <v>0</v>
      </c>
    </row>
    <row r="106" spans="1:11" s="18" customFormat="1" ht="25.5" hidden="1">
      <c r="A106" s="10" t="s">
        <v>31</v>
      </c>
      <c r="B106" s="33" t="s">
        <v>362</v>
      </c>
      <c r="C106" s="11" t="e">
        <f>D106-#REF!</f>
        <v>#REF!</v>
      </c>
      <c r="D106" s="11">
        <v>28733.8</v>
      </c>
      <c r="E106" s="11">
        <v>353.4</v>
      </c>
      <c r="F106" s="11">
        <f t="shared" si="2"/>
        <v>29087.2</v>
      </c>
      <c r="G106" s="11">
        <v>28733.8</v>
      </c>
      <c r="H106" s="11">
        <v>353.4</v>
      </c>
      <c r="I106" s="11">
        <f t="shared" si="3"/>
        <v>29087.2</v>
      </c>
      <c r="J106" s="11"/>
      <c r="K106" s="11"/>
    </row>
    <row r="107" spans="1:11" s="18" customFormat="1" ht="25.5" hidden="1">
      <c r="A107" s="53" t="s">
        <v>352</v>
      </c>
      <c r="B107" s="54" t="s">
        <v>353</v>
      </c>
      <c r="C107" s="11" t="e">
        <f>D107-#REF!</f>
        <v>#REF!</v>
      </c>
      <c r="D107" s="11">
        <f>D108</f>
        <v>151.1</v>
      </c>
      <c r="E107" s="11">
        <f>E108</f>
        <v>0</v>
      </c>
      <c r="F107" s="11">
        <f t="shared" si="2"/>
        <v>151.1</v>
      </c>
      <c r="G107" s="11">
        <f>G108</f>
        <v>151.1</v>
      </c>
      <c r="H107" s="11">
        <f>H108</f>
        <v>0</v>
      </c>
      <c r="I107" s="11">
        <f t="shared" si="3"/>
        <v>151.1</v>
      </c>
      <c r="J107" s="11">
        <f>J108</f>
        <v>0</v>
      </c>
      <c r="K107" s="11">
        <f>K108</f>
        <v>0</v>
      </c>
    </row>
    <row r="108" spans="1:11" s="66" customFormat="1" ht="38.25" hidden="1">
      <c r="A108" s="59" t="s">
        <v>354</v>
      </c>
      <c r="B108" s="60" t="s">
        <v>355</v>
      </c>
      <c r="C108" s="11" t="e">
        <f>D108-#REF!</f>
        <v>#REF!</v>
      </c>
      <c r="D108" s="11">
        <v>151.1</v>
      </c>
      <c r="E108" s="11"/>
      <c r="F108" s="11">
        <f t="shared" si="2"/>
        <v>151.1</v>
      </c>
      <c r="G108" s="11">
        <v>151.1</v>
      </c>
      <c r="H108" s="11"/>
      <c r="I108" s="11">
        <f t="shared" si="3"/>
        <v>151.1</v>
      </c>
      <c r="J108" s="11"/>
      <c r="K108" s="11"/>
    </row>
    <row r="109" spans="1:11" s="18" customFormat="1" ht="15" customHeight="1" hidden="1">
      <c r="A109" s="10" t="s">
        <v>32</v>
      </c>
      <c r="B109" s="33" t="s">
        <v>33</v>
      </c>
      <c r="C109" s="11" t="e">
        <f>D109-#REF!</f>
        <v>#REF!</v>
      </c>
      <c r="D109" s="11">
        <f>D110</f>
        <v>0</v>
      </c>
      <c r="E109" s="11">
        <f>E110</f>
        <v>0</v>
      </c>
      <c r="F109" s="11">
        <f t="shared" si="2"/>
        <v>0</v>
      </c>
      <c r="G109" s="11">
        <f>G110</f>
        <v>0</v>
      </c>
      <c r="H109" s="11">
        <f>H110</f>
        <v>0</v>
      </c>
      <c r="I109" s="11">
        <f t="shared" si="3"/>
        <v>0</v>
      </c>
      <c r="J109" s="11">
        <f>J110</f>
        <v>0</v>
      </c>
      <c r="K109" s="11">
        <f>K110</f>
        <v>0</v>
      </c>
    </row>
    <row r="110" spans="1:11" s="18" customFormat="1" ht="18.75" customHeight="1" hidden="1">
      <c r="A110" s="10" t="s">
        <v>34</v>
      </c>
      <c r="B110" s="33" t="s">
        <v>363</v>
      </c>
      <c r="C110" s="11" t="e">
        <f>D110-#REF!</f>
        <v>#REF!</v>
      </c>
      <c r="D110" s="11">
        <v>0</v>
      </c>
      <c r="E110" s="11"/>
      <c r="F110" s="11">
        <f t="shared" si="2"/>
        <v>0</v>
      </c>
      <c r="G110" s="11">
        <v>0</v>
      </c>
      <c r="H110" s="11"/>
      <c r="I110" s="11">
        <f t="shared" si="3"/>
        <v>0</v>
      </c>
      <c r="J110" s="11"/>
      <c r="K110" s="11"/>
    </row>
    <row r="111" spans="1:11" s="18" customFormat="1" ht="29.25" customHeight="1">
      <c r="A111" s="10" t="s">
        <v>35</v>
      </c>
      <c r="B111" s="40" t="s">
        <v>36</v>
      </c>
      <c r="C111" s="11" t="e">
        <f>D111-#REF!</f>
        <v>#REF!</v>
      </c>
      <c r="D111" s="11">
        <f>D112+D114+D120</f>
        <v>38350.4</v>
      </c>
      <c r="E111" s="11">
        <f>E112+E114+E120</f>
        <v>5681.8</v>
      </c>
      <c r="F111" s="11">
        <f t="shared" si="2"/>
        <v>44032.200000000004</v>
      </c>
      <c r="G111" s="11">
        <f>G112+G114+G120</f>
        <v>15714.8</v>
      </c>
      <c r="H111" s="11">
        <f>H112+H114+H120</f>
        <v>4593.7</v>
      </c>
      <c r="I111" s="11">
        <f t="shared" si="3"/>
        <v>20308.5</v>
      </c>
      <c r="J111" s="11">
        <f>J112+J114+J120</f>
        <v>0</v>
      </c>
      <c r="K111" s="11">
        <f>K112+K114+K120</f>
        <v>0</v>
      </c>
    </row>
    <row r="112" spans="1:11" s="18" customFormat="1" ht="12.75" hidden="1">
      <c r="A112" s="22" t="s">
        <v>37</v>
      </c>
      <c r="B112" s="40" t="s">
        <v>38</v>
      </c>
      <c r="C112" s="11" t="e">
        <f>D112-#REF!</f>
        <v>#REF!</v>
      </c>
      <c r="D112" s="11">
        <f>D113</f>
        <v>200</v>
      </c>
      <c r="E112" s="11">
        <f>E113</f>
        <v>0</v>
      </c>
      <c r="F112" s="11">
        <f t="shared" si="2"/>
        <v>200</v>
      </c>
      <c r="G112" s="11">
        <f>G113</f>
        <v>200</v>
      </c>
      <c r="H112" s="11">
        <f>H113</f>
        <v>0</v>
      </c>
      <c r="I112" s="11">
        <f t="shared" si="3"/>
        <v>200</v>
      </c>
      <c r="J112" s="11">
        <f>J113</f>
        <v>0</v>
      </c>
      <c r="K112" s="11">
        <f>K113</f>
        <v>0</v>
      </c>
    </row>
    <row r="113" spans="1:11" s="18" customFormat="1" ht="17.25" customHeight="1" hidden="1">
      <c r="A113" s="22" t="s">
        <v>39</v>
      </c>
      <c r="B113" s="40" t="s">
        <v>40</v>
      </c>
      <c r="C113" s="11" t="e">
        <f>D113-#REF!</f>
        <v>#REF!</v>
      </c>
      <c r="D113" s="11">
        <v>200</v>
      </c>
      <c r="E113" s="11"/>
      <c r="F113" s="11">
        <f t="shared" si="2"/>
        <v>200</v>
      </c>
      <c r="G113" s="11">
        <v>200</v>
      </c>
      <c r="H113" s="11"/>
      <c r="I113" s="11">
        <f t="shared" si="3"/>
        <v>200</v>
      </c>
      <c r="J113" s="11"/>
      <c r="K113" s="11"/>
    </row>
    <row r="114" spans="1:11" s="18" customFormat="1" ht="67.5" customHeight="1">
      <c r="A114" s="22" t="s">
        <v>41</v>
      </c>
      <c r="B114" s="40" t="s">
        <v>431</v>
      </c>
      <c r="C114" s="11" t="e">
        <f>D114-#REF!</f>
        <v>#REF!</v>
      </c>
      <c r="D114" s="11">
        <f>D115+D118</f>
        <v>32016.4</v>
      </c>
      <c r="E114" s="11">
        <f>E115+E118</f>
        <v>5681.8</v>
      </c>
      <c r="F114" s="11">
        <f t="shared" si="2"/>
        <v>37698.200000000004</v>
      </c>
      <c r="G114" s="11">
        <f>G115+G118</f>
        <v>9380.8</v>
      </c>
      <c r="H114" s="11">
        <f>H115+H118</f>
        <v>4593.7</v>
      </c>
      <c r="I114" s="11">
        <f t="shared" si="3"/>
        <v>13974.5</v>
      </c>
      <c r="J114" s="11">
        <f>J115+J118</f>
        <v>0</v>
      </c>
      <c r="K114" s="11">
        <f>K115+K118</f>
        <v>0</v>
      </c>
    </row>
    <row r="115" spans="1:11" s="18" customFormat="1" ht="63.75" hidden="1">
      <c r="A115" s="22" t="s">
        <v>42</v>
      </c>
      <c r="B115" s="40" t="s">
        <v>260</v>
      </c>
      <c r="C115" s="11" t="e">
        <f>D115-#REF!</f>
        <v>#REF!</v>
      </c>
      <c r="D115" s="11">
        <f>D117+D116</f>
        <v>32016.4</v>
      </c>
      <c r="E115" s="11">
        <f>E117+E116</f>
        <v>5681.8</v>
      </c>
      <c r="F115" s="11">
        <f t="shared" si="2"/>
        <v>37698.200000000004</v>
      </c>
      <c r="G115" s="11">
        <f>G117+G116</f>
        <v>9380.8</v>
      </c>
      <c r="H115" s="11">
        <f>H117+H116</f>
        <v>4593.7</v>
      </c>
      <c r="I115" s="11">
        <f t="shared" si="3"/>
        <v>13974.5</v>
      </c>
      <c r="J115" s="11">
        <f>J117+J116</f>
        <v>0</v>
      </c>
      <c r="K115" s="11">
        <f>K117+K116</f>
        <v>0</v>
      </c>
    </row>
    <row r="116" spans="1:11" s="18" customFormat="1" ht="63.75" hidden="1">
      <c r="A116" s="22" t="s">
        <v>274</v>
      </c>
      <c r="B116" s="40" t="s">
        <v>273</v>
      </c>
      <c r="C116" s="11" t="e">
        <f>D116-#REF!</f>
        <v>#REF!</v>
      </c>
      <c r="D116" s="11"/>
      <c r="E116" s="11"/>
      <c r="F116" s="11">
        <f t="shared" si="2"/>
        <v>0</v>
      </c>
      <c r="G116" s="11"/>
      <c r="H116" s="11"/>
      <c r="I116" s="11">
        <f t="shared" si="3"/>
        <v>0</v>
      </c>
      <c r="J116" s="11"/>
      <c r="K116" s="11"/>
    </row>
    <row r="117" spans="1:11" s="18" customFormat="1" ht="54.75" customHeight="1" hidden="1">
      <c r="A117" s="22" t="s">
        <v>43</v>
      </c>
      <c r="B117" s="40" t="s">
        <v>365</v>
      </c>
      <c r="C117" s="11" t="e">
        <f>D117-#REF!</f>
        <v>#REF!</v>
      </c>
      <c r="D117" s="11">
        <v>32016.4</v>
      </c>
      <c r="E117" s="11">
        <v>5681.8</v>
      </c>
      <c r="F117" s="11">
        <f t="shared" si="2"/>
        <v>37698.200000000004</v>
      </c>
      <c r="G117" s="11">
        <v>9380.8</v>
      </c>
      <c r="H117" s="11">
        <v>4593.7</v>
      </c>
      <c r="I117" s="11">
        <f t="shared" si="3"/>
        <v>13974.5</v>
      </c>
      <c r="J117" s="11"/>
      <c r="K117" s="11"/>
    </row>
    <row r="118" spans="1:11" s="18" customFormat="1" ht="76.5" hidden="1">
      <c r="A118" s="22" t="s">
        <v>44</v>
      </c>
      <c r="B118" s="40" t="s">
        <v>261</v>
      </c>
      <c r="C118" s="11" t="e">
        <f>D118-#REF!</f>
        <v>#REF!</v>
      </c>
      <c r="D118" s="11">
        <f>D119</f>
        <v>0</v>
      </c>
      <c r="E118" s="11">
        <f>E119</f>
        <v>0</v>
      </c>
      <c r="F118" s="11">
        <f t="shared" si="2"/>
        <v>0</v>
      </c>
      <c r="G118" s="11">
        <f>G119</f>
        <v>0</v>
      </c>
      <c r="H118" s="11">
        <f>H119</f>
        <v>0</v>
      </c>
      <c r="I118" s="11">
        <f t="shared" si="3"/>
        <v>0</v>
      </c>
      <c r="J118" s="11">
        <f>J119</f>
        <v>0</v>
      </c>
      <c r="K118" s="11">
        <f>K119</f>
        <v>0</v>
      </c>
    </row>
    <row r="119" spans="1:11" s="18" customFormat="1" ht="53.25" customHeight="1" hidden="1">
      <c r="A119" s="22" t="s">
        <v>45</v>
      </c>
      <c r="B119" s="40" t="s">
        <v>262</v>
      </c>
      <c r="C119" s="11" t="e">
        <f>D119-#REF!</f>
        <v>#REF!</v>
      </c>
      <c r="D119" s="11">
        <v>0</v>
      </c>
      <c r="E119" s="11"/>
      <c r="F119" s="11">
        <f t="shared" si="2"/>
        <v>0</v>
      </c>
      <c r="G119" s="11">
        <v>0</v>
      </c>
      <c r="H119" s="11"/>
      <c r="I119" s="11">
        <f t="shared" si="3"/>
        <v>0</v>
      </c>
      <c r="J119" s="11"/>
      <c r="K119" s="11"/>
    </row>
    <row r="120" spans="1:11" s="18" customFormat="1" ht="27.75" customHeight="1" hidden="1">
      <c r="A120" s="27" t="s">
        <v>46</v>
      </c>
      <c r="B120" s="42" t="s">
        <v>432</v>
      </c>
      <c r="C120" s="14" t="e">
        <f>D120-#REF!</f>
        <v>#REF!</v>
      </c>
      <c r="D120" s="14">
        <f>D121</f>
        <v>6134</v>
      </c>
      <c r="E120" s="14">
        <f>E121</f>
        <v>0</v>
      </c>
      <c r="F120" s="14">
        <f t="shared" si="2"/>
        <v>6134</v>
      </c>
      <c r="G120" s="14">
        <f>G121</f>
        <v>6134</v>
      </c>
      <c r="H120" s="14">
        <f>H121</f>
        <v>0</v>
      </c>
      <c r="I120" s="14">
        <f t="shared" si="3"/>
        <v>6134</v>
      </c>
      <c r="J120" s="14">
        <f>J121</f>
        <v>0</v>
      </c>
      <c r="K120" s="14">
        <f>K121</f>
        <v>0</v>
      </c>
    </row>
    <row r="121" spans="1:11" s="18" customFormat="1" ht="25.5" hidden="1">
      <c r="A121" s="27" t="s">
        <v>47</v>
      </c>
      <c r="B121" s="42" t="s">
        <v>48</v>
      </c>
      <c r="C121" s="11" t="e">
        <f>D121-#REF!</f>
        <v>#REF!</v>
      </c>
      <c r="D121" s="11">
        <f>D122</f>
        <v>6134</v>
      </c>
      <c r="E121" s="11">
        <f>E122</f>
        <v>0</v>
      </c>
      <c r="F121" s="11">
        <f t="shared" si="2"/>
        <v>6134</v>
      </c>
      <c r="G121" s="11">
        <f>G122</f>
        <v>6134</v>
      </c>
      <c r="H121" s="11">
        <f>H122</f>
        <v>0</v>
      </c>
      <c r="I121" s="11">
        <f t="shared" si="3"/>
        <v>6134</v>
      </c>
      <c r="J121" s="11">
        <f>J122</f>
        <v>0</v>
      </c>
      <c r="K121" s="11">
        <f>K122</f>
        <v>0</v>
      </c>
    </row>
    <row r="122" spans="1:11" s="18" customFormat="1" ht="38.25" hidden="1">
      <c r="A122" s="27" t="s">
        <v>49</v>
      </c>
      <c r="B122" s="40" t="s">
        <v>366</v>
      </c>
      <c r="C122" s="11" t="e">
        <f>D122-#REF!</f>
        <v>#REF!</v>
      </c>
      <c r="D122" s="11">
        <v>6134</v>
      </c>
      <c r="E122" s="11"/>
      <c r="F122" s="11">
        <f t="shared" si="2"/>
        <v>6134</v>
      </c>
      <c r="G122" s="11">
        <v>6134</v>
      </c>
      <c r="H122" s="11"/>
      <c r="I122" s="11">
        <f t="shared" si="3"/>
        <v>6134</v>
      </c>
      <c r="J122" s="11"/>
      <c r="K122" s="11"/>
    </row>
    <row r="123" spans="1:11" s="18" customFormat="1" ht="12.75" hidden="1">
      <c r="A123" s="10" t="s">
        <v>50</v>
      </c>
      <c r="B123" s="40" t="s">
        <v>51</v>
      </c>
      <c r="C123" s="11" t="e">
        <f>D123-#REF!</f>
        <v>#REF!</v>
      </c>
      <c r="D123" s="11">
        <f>D124</f>
        <v>200</v>
      </c>
      <c r="E123" s="11">
        <f>E124</f>
        <v>0</v>
      </c>
      <c r="F123" s="11">
        <f t="shared" si="2"/>
        <v>200</v>
      </c>
      <c r="G123" s="11">
        <f>G124</f>
        <v>200</v>
      </c>
      <c r="H123" s="11">
        <f>H124</f>
        <v>0</v>
      </c>
      <c r="I123" s="11">
        <f t="shared" si="3"/>
        <v>200</v>
      </c>
      <c r="J123" s="11">
        <f>J124</f>
        <v>0</v>
      </c>
      <c r="K123" s="11">
        <f>K124</f>
        <v>0</v>
      </c>
    </row>
    <row r="124" spans="1:11" s="18" customFormat="1" ht="30" customHeight="1" hidden="1">
      <c r="A124" s="22" t="s">
        <v>52</v>
      </c>
      <c r="B124" s="40" t="s">
        <v>59</v>
      </c>
      <c r="C124" s="11" t="e">
        <f>D124-#REF!</f>
        <v>#REF!</v>
      </c>
      <c r="D124" s="11">
        <f>D125</f>
        <v>200</v>
      </c>
      <c r="E124" s="11">
        <f>E125</f>
        <v>0</v>
      </c>
      <c r="F124" s="11">
        <f t="shared" si="2"/>
        <v>200</v>
      </c>
      <c r="G124" s="11">
        <f>G125</f>
        <v>200</v>
      </c>
      <c r="H124" s="11">
        <f>H125</f>
        <v>0</v>
      </c>
      <c r="I124" s="11">
        <f t="shared" si="3"/>
        <v>200</v>
      </c>
      <c r="J124" s="11">
        <f>J125</f>
        <v>0</v>
      </c>
      <c r="K124" s="11">
        <f>K125</f>
        <v>0</v>
      </c>
    </row>
    <row r="125" spans="1:11" s="18" customFormat="1" ht="28.5" customHeight="1" hidden="1">
      <c r="A125" s="22" t="s">
        <v>60</v>
      </c>
      <c r="B125" s="48" t="s">
        <v>367</v>
      </c>
      <c r="C125" s="11" t="e">
        <f>D125-#REF!</f>
        <v>#REF!</v>
      </c>
      <c r="D125" s="11">
        <v>200</v>
      </c>
      <c r="E125" s="11"/>
      <c r="F125" s="11">
        <f t="shared" si="2"/>
        <v>200</v>
      </c>
      <c r="G125" s="11">
        <v>200</v>
      </c>
      <c r="H125" s="11"/>
      <c r="I125" s="11">
        <f t="shared" si="3"/>
        <v>200</v>
      </c>
      <c r="J125" s="11"/>
      <c r="K125" s="11"/>
    </row>
    <row r="126" spans="1:11" s="18" customFormat="1" ht="18.75" customHeight="1">
      <c r="A126" s="10" t="s">
        <v>61</v>
      </c>
      <c r="B126" s="40" t="s">
        <v>62</v>
      </c>
      <c r="C126" s="11" t="e">
        <f>D126-#REF!</f>
        <v>#REF!</v>
      </c>
      <c r="D126" s="11">
        <f>D127+D130+D131+D135+D137+D146+D147+D148+D158+D152+D154+D155+D156</f>
        <v>7230.2</v>
      </c>
      <c r="E126" s="11">
        <f>E127+E130+E131+E135+E137+E146+E147+E148+E158+E152+E154+E155+E156</f>
        <v>104</v>
      </c>
      <c r="F126" s="11">
        <f t="shared" si="2"/>
        <v>7334.2</v>
      </c>
      <c r="G126" s="11">
        <f>G127+G130+G131+G135+G137+G146+G147+G148+G158+G152+G154+G155+G156</f>
        <v>7423.9</v>
      </c>
      <c r="H126" s="11">
        <f>H127+H130+H131+H135+H137+H146+H147+H148+H158+H152+H154+H155+H156</f>
        <v>104</v>
      </c>
      <c r="I126" s="11">
        <f t="shared" si="3"/>
        <v>7527.9</v>
      </c>
      <c r="J126" s="11">
        <f>J127+J130+J131+J135+J137+J146+J147+J148+J158+J152+J154+J155</f>
        <v>0</v>
      </c>
      <c r="K126" s="11">
        <f>K127+K130+K131+K135+K137+K146+K147+K148+K158+K152+K154+K155</f>
        <v>0</v>
      </c>
    </row>
    <row r="127" spans="1:11" s="18" customFormat="1" ht="17.25" customHeight="1" hidden="1">
      <c r="A127" s="28" t="s">
        <v>63</v>
      </c>
      <c r="B127" s="42" t="s">
        <v>64</v>
      </c>
      <c r="C127" s="14" t="e">
        <f>D127-#REF!</f>
        <v>#REF!</v>
      </c>
      <c r="D127" s="14">
        <f>D128+D129</f>
        <v>375</v>
      </c>
      <c r="E127" s="14">
        <f>E128+E129</f>
        <v>0</v>
      </c>
      <c r="F127" s="14">
        <f t="shared" si="2"/>
        <v>375</v>
      </c>
      <c r="G127" s="14">
        <f>G128+G129</f>
        <v>375</v>
      </c>
      <c r="H127" s="14">
        <f>H128+H129</f>
        <v>0</v>
      </c>
      <c r="I127" s="14">
        <f t="shared" si="3"/>
        <v>375</v>
      </c>
      <c r="J127" s="14">
        <f>J128+J129</f>
        <v>0</v>
      </c>
      <c r="K127" s="14">
        <f>K128+K129</f>
        <v>0</v>
      </c>
    </row>
    <row r="128" spans="1:11" s="18" customFormat="1" ht="40.5" customHeight="1" hidden="1">
      <c r="A128" s="28" t="s">
        <v>65</v>
      </c>
      <c r="B128" s="40" t="s">
        <v>359</v>
      </c>
      <c r="C128" s="14" t="e">
        <f>D128-#REF!</f>
        <v>#REF!</v>
      </c>
      <c r="D128" s="14">
        <v>350</v>
      </c>
      <c r="E128" s="14"/>
      <c r="F128" s="14">
        <f t="shared" si="2"/>
        <v>350</v>
      </c>
      <c r="G128" s="14">
        <v>350</v>
      </c>
      <c r="H128" s="14"/>
      <c r="I128" s="14">
        <f t="shared" si="3"/>
        <v>350</v>
      </c>
      <c r="J128" s="14"/>
      <c r="K128" s="14"/>
    </row>
    <row r="129" spans="1:11" s="18" customFormat="1" ht="41.25" customHeight="1" hidden="1">
      <c r="A129" s="28" t="s">
        <v>70</v>
      </c>
      <c r="B129" s="40" t="s">
        <v>71</v>
      </c>
      <c r="C129" s="14" t="e">
        <f>D129-#REF!</f>
        <v>#REF!</v>
      </c>
      <c r="D129" s="14">
        <v>25</v>
      </c>
      <c r="E129" s="14"/>
      <c r="F129" s="14">
        <f t="shared" si="2"/>
        <v>25</v>
      </c>
      <c r="G129" s="14">
        <v>25</v>
      </c>
      <c r="H129" s="14"/>
      <c r="I129" s="14">
        <f t="shared" si="3"/>
        <v>25</v>
      </c>
      <c r="J129" s="14"/>
      <c r="K129" s="14"/>
    </row>
    <row r="130" spans="1:11" s="18" customFormat="1" ht="39.75" customHeight="1" hidden="1">
      <c r="A130" s="28" t="s">
        <v>72</v>
      </c>
      <c r="B130" s="42" t="s">
        <v>73</v>
      </c>
      <c r="C130" s="14" t="e">
        <f>D130-#REF!</f>
        <v>#REF!</v>
      </c>
      <c r="D130" s="14">
        <v>130</v>
      </c>
      <c r="E130" s="14"/>
      <c r="F130" s="14">
        <f t="shared" si="2"/>
        <v>130</v>
      </c>
      <c r="G130" s="14">
        <v>130</v>
      </c>
      <c r="H130" s="14"/>
      <c r="I130" s="14">
        <f t="shared" si="3"/>
        <v>130</v>
      </c>
      <c r="J130" s="14"/>
      <c r="K130" s="14"/>
    </row>
    <row r="131" spans="1:11" s="18" customFormat="1" ht="51" hidden="1">
      <c r="A131" s="28" t="s">
        <v>74</v>
      </c>
      <c r="B131" s="42" t="s">
        <v>75</v>
      </c>
      <c r="C131" s="14">
        <f>C132</f>
        <v>0</v>
      </c>
      <c r="D131" s="14">
        <f>D132</f>
        <v>70</v>
      </c>
      <c r="E131" s="14">
        <f>E132</f>
        <v>0</v>
      </c>
      <c r="F131" s="14">
        <f t="shared" si="2"/>
        <v>70</v>
      </c>
      <c r="G131" s="14">
        <f>G132</f>
        <v>70</v>
      </c>
      <c r="H131" s="14">
        <f>H132</f>
        <v>0</v>
      </c>
      <c r="I131" s="14">
        <f t="shared" si="3"/>
        <v>70</v>
      </c>
      <c r="J131" s="14">
        <f>J132</f>
        <v>0</v>
      </c>
      <c r="K131" s="14">
        <f>K132</f>
        <v>0</v>
      </c>
    </row>
    <row r="132" spans="1:11" s="18" customFormat="1" ht="28.5" customHeight="1" hidden="1">
      <c r="A132" s="28" t="s">
        <v>83</v>
      </c>
      <c r="B132" s="42" t="s">
        <v>84</v>
      </c>
      <c r="C132" s="14"/>
      <c r="D132" s="14">
        <v>70</v>
      </c>
      <c r="E132" s="14"/>
      <c r="F132" s="14">
        <f t="shared" si="2"/>
        <v>70</v>
      </c>
      <c r="G132" s="14">
        <v>70</v>
      </c>
      <c r="H132" s="14"/>
      <c r="I132" s="14">
        <f t="shared" si="3"/>
        <v>70</v>
      </c>
      <c r="J132" s="14"/>
      <c r="K132" s="14"/>
    </row>
    <row r="133" spans="1:11" s="18" customFormat="1" ht="38.25" hidden="1">
      <c r="A133" s="28" t="s">
        <v>76</v>
      </c>
      <c r="B133" s="42" t="s">
        <v>93</v>
      </c>
      <c r="C133" s="14" t="e">
        <f>D133-#REF!</f>
        <v>#REF!</v>
      </c>
      <c r="D133" s="14"/>
      <c r="E133" s="14"/>
      <c r="F133" s="14">
        <f t="shared" si="2"/>
        <v>0</v>
      </c>
      <c r="G133" s="14"/>
      <c r="H133" s="14"/>
      <c r="I133" s="14">
        <f t="shared" si="3"/>
        <v>0</v>
      </c>
      <c r="J133" s="14"/>
      <c r="K133" s="14"/>
    </row>
    <row r="134" spans="1:11" s="18" customFormat="1" ht="38.25" hidden="1">
      <c r="A134" s="28" t="s">
        <v>94</v>
      </c>
      <c r="B134" s="42" t="s">
        <v>95</v>
      </c>
      <c r="C134" s="14" t="e">
        <f>D134-#REF!</f>
        <v>#REF!</v>
      </c>
      <c r="D134" s="14"/>
      <c r="E134" s="14"/>
      <c r="F134" s="14">
        <f t="shared" si="2"/>
        <v>0</v>
      </c>
      <c r="G134" s="14"/>
      <c r="H134" s="14"/>
      <c r="I134" s="14">
        <f t="shared" si="3"/>
        <v>0</v>
      </c>
      <c r="J134" s="14"/>
      <c r="K134" s="14"/>
    </row>
    <row r="135" spans="1:11" s="18" customFormat="1" ht="25.5" hidden="1">
      <c r="A135" s="28" t="s">
        <v>96</v>
      </c>
      <c r="B135" s="42" t="s">
        <v>97</v>
      </c>
      <c r="C135" s="14" t="e">
        <f>D135-#REF!</f>
        <v>#REF!</v>
      </c>
      <c r="D135" s="14">
        <f>D136</f>
        <v>0</v>
      </c>
      <c r="E135" s="14">
        <f>E136</f>
        <v>0</v>
      </c>
      <c r="F135" s="14">
        <f t="shared" si="2"/>
        <v>0</v>
      </c>
      <c r="G135" s="14">
        <f>G136</f>
        <v>0</v>
      </c>
      <c r="H135" s="14">
        <f>H136</f>
        <v>0</v>
      </c>
      <c r="I135" s="14">
        <f t="shared" si="3"/>
        <v>0</v>
      </c>
      <c r="J135" s="14">
        <f>J136</f>
        <v>0</v>
      </c>
      <c r="K135" s="14">
        <f>K136</f>
        <v>0</v>
      </c>
    </row>
    <row r="136" spans="1:11" s="18" customFormat="1" ht="51" hidden="1">
      <c r="A136" s="28" t="s">
        <v>98</v>
      </c>
      <c r="B136" s="42" t="s">
        <v>99</v>
      </c>
      <c r="C136" s="14" t="e">
        <f>D136-#REF!</f>
        <v>#REF!</v>
      </c>
      <c r="D136" s="14"/>
      <c r="E136" s="14"/>
      <c r="F136" s="14">
        <f t="shared" si="2"/>
        <v>0</v>
      </c>
      <c r="G136" s="14"/>
      <c r="H136" s="14"/>
      <c r="I136" s="14">
        <f t="shared" si="3"/>
        <v>0</v>
      </c>
      <c r="J136" s="14"/>
      <c r="K136" s="14"/>
    </row>
    <row r="137" spans="1:11" s="18" customFormat="1" ht="66" customHeight="1" hidden="1">
      <c r="A137" s="28" t="s">
        <v>276</v>
      </c>
      <c r="B137" s="42" t="s">
        <v>403</v>
      </c>
      <c r="C137" s="14" t="e">
        <f>D137-#REF!</f>
        <v>#REF!</v>
      </c>
      <c r="D137" s="14">
        <f>D138+D139+D141+D142+D144+D140</f>
        <v>89.6</v>
      </c>
      <c r="E137" s="14">
        <f>E138+E139+E141+E142+E144+E140</f>
        <v>0</v>
      </c>
      <c r="F137" s="14">
        <f t="shared" si="2"/>
        <v>89.6</v>
      </c>
      <c r="G137" s="14">
        <f>G138+G139+G141+G142+G144+G140</f>
        <v>85.9</v>
      </c>
      <c r="H137" s="14">
        <f>H138+H139+H141+H142+H144+H140</f>
        <v>0</v>
      </c>
      <c r="I137" s="14">
        <f t="shared" si="3"/>
        <v>85.9</v>
      </c>
      <c r="J137" s="14">
        <f>J138+J139+J141+J142+J144+J140</f>
        <v>0</v>
      </c>
      <c r="K137" s="14">
        <f>K138+K139+K141+K142+K144+K140</f>
        <v>0</v>
      </c>
    </row>
    <row r="138" spans="1:11" s="18" customFormat="1" ht="25.5" hidden="1">
      <c r="A138" s="28" t="s">
        <v>100</v>
      </c>
      <c r="B138" s="42" t="s">
        <v>292</v>
      </c>
      <c r="C138" s="14" t="e">
        <f>D138-#REF!</f>
        <v>#REF!</v>
      </c>
      <c r="D138" s="14"/>
      <c r="E138" s="14"/>
      <c r="F138" s="14">
        <f aca="true" t="shared" si="4" ref="F138:F201">D138+E138</f>
        <v>0</v>
      </c>
      <c r="G138" s="14"/>
      <c r="H138" s="14"/>
      <c r="I138" s="14">
        <f aca="true" t="shared" si="5" ref="I138:I201">G138+H138</f>
        <v>0</v>
      </c>
      <c r="J138" s="14"/>
      <c r="K138" s="14"/>
    </row>
    <row r="139" spans="1:11" s="18" customFormat="1" ht="25.5" hidden="1">
      <c r="A139" s="28" t="s">
        <v>293</v>
      </c>
      <c r="B139" s="42" t="s">
        <v>294</v>
      </c>
      <c r="C139" s="14" t="e">
        <f>D139-#REF!</f>
        <v>#REF!</v>
      </c>
      <c r="D139" s="14"/>
      <c r="E139" s="14"/>
      <c r="F139" s="14">
        <f t="shared" si="4"/>
        <v>0</v>
      </c>
      <c r="G139" s="14"/>
      <c r="H139" s="14"/>
      <c r="I139" s="14">
        <f t="shared" si="5"/>
        <v>0</v>
      </c>
      <c r="J139" s="14"/>
      <c r="K139" s="14"/>
    </row>
    <row r="140" spans="1:11" s="18" customFormat="1" ht="25.5" hidden="1">
      <c r="A140" s="28" t="s">
        <v>295</v>
      </c>
      <c r="B140" s="42" t="s">
        <v>372</v>
      </c>
      <c r="C140" s="14" t="e">
        <f>D140-#REF!</f>
        <v>#REF!</v>
      </c>
      <c r="D140" s="14"/>
      <c r="E140" s="14"/>
      <c r="F140" s="14">
        <f t="shared" si="4"/>
        <v>0</v>
      </c>
      <c r="G140" s="14"/>
      <c r="H140" s="14"/>
      <c r="I140" s="14">
        <f t="shared" si="5"/>
        <v>0</v>
      </c>
      <c r="J140" s="14"/>
      <c r="K140" s="14"/>
    </row>
    <row r="141" spans="1:11" s="18" customFormat="1" ht="16.5" customHeight="1" hidden="1">
      <c r="A141" s="28" t="s">
        <v>296</v>
      </c>
      <c r="B141" s="42" t="s">
        <v>373</v>
      </c>
      <c r="C141" s="14" t="e">
        <f>D141-#REF!</f>
        <v>#REF!</v>
      </c>
      <c r="D141" s="14">
        <v>89.6</v>
      </c>
      <c r="E141" s="14"/>
      <c r="F141" s="14">
        <f t="shared" si="4"/>
        <v>89.6</v>
      </c>
      <c r="G141" s="14">
        <v>85.9</v>
      </c>
      <c r="H141" s="14"/>
      <c r="I141" s="14">
        <f t="shared" si="5"/>
        <v>85.9</v>
      </c>
      <c r="J141" s="14"/>
      <c r="K141" s="14"/>
    </row>
    <row r="142" spans="1:11" s="18" customFormat="1" ht="25.5" hidden="1">
      <c r="A142" s="28" t="s">
        <v>297</v>
      </c>
      <c r="B142" s="42" t="s">
        <v>298</v>
      </c>
      <c r="C142" s="14" t="e">
        <f>D142-#REF!</f>
        <v>#REF!</v>
      </c>
      <c r="D142" s="14">
        <f>D143</f>
        <v>0</v>
      </c>
      <c r="E142" s="14">
        <f>E143</f>
        <v>0</v>
      </c>
      <c r="F142" s="14">
        <f t="shared" si="4"/>
        <v>0</v>
      </c>
      <c r="G142" s="14">
        <f>G143</f>
        <v>0</v>
      </c>
      <c r="H142" s="14">
        <f>H143</f>
        <v>0</v>
      </c>
      <c r="I142" s="14">
        <f t="shared" si="5"/>
        <v>0</v>
      </c>
      <c r="J142" s="14">
        <f>J143</f>
        <v>0</v>
      </c>
      <c r="K142" s="14">
        <f>K143</f>
        <v>0</v>
      </c>
    </row>
    <row r="143" spans="1:11" s="18" customFormat="1" ht="38.25" hidden="1">
      <c r="A143" s="28" t="s">
        <v>299</v>
      </c>
      <c r="B143" s="42" t="s">
        <v>300</v>
      </c>
      <c r="C143" s="14" t="e">
        <f>D143-#REF!</f>
        <v>#REF!</v>
      </c>
      <c r="D143" s="14"/>
      <c r="E143" s="14"/>
      <c r="F143" s="14">
        <f t="shared" si="4"/>
        <v>0</v>
      </c>
      <c r="G143" s="14"/>
      <c r="H143" s="14"/>
      <c r="I143" s="14">
        <f t="shared" si="5"/>
        <v>0</v>
      </c>
      <c r="J143" s="14"/>
      <c r="K143" s="14"/>
    </row>
    <row r="144" spans="1:11" s="18" customFormat="1" ht="25.5" hidden="1">
      <c r="A144" s="28" t="s">
        <v>301</v>
      </c>
      <c r="B144" s="42" t="s">
        <v>302</v>
      </c>
      <c r="C144" s="14" t="e">
        <f>D144-#REF!</f>
        <v>#REF!</v>
      </c>
      <c r="D144" s="14">
        <f>D145</f>
        <v>0</v>
      </c>
      <c r="E144" s="14">
        <f>E145</f>
        <v>0</v>
      </c>
      <c r="F144" s="14">
        <f t="shared" si="4"/>
        <v>0</v>
      </c>
      <c r="G144" s="14">
        <f>G145</f>
        <v>0</v>
      </c>
      <c r="H144" s="14">
        <f>H145</f>
        <v>0</v>
      </c>
      <c r="I144" s="14">
        <f t="shared" si="5"/>
        <v>0</v>
      </c>
      <c r="J144" s="14">
        <f>J145</f>
        <v>0</v>
      </c>
      <c r="K144" s="14">
        <f>K145</f>
        <v>0</v>
      </c>
    </row>
    <row r="145" spans="1:11" s="18" customFormat="1" ht="26.25" customHeight="1" hidden="1">
      <c r="A145" s="28" t="s">
        <v>303</v>
      </c>
      <c r="B145" s="42" t="s">
        <v>304</v>
      </c>
      <c r="C145" s="14" t="e">
        <f>D145-#REF!</f>
        <v>#REF!</v>
      </c>
      <c r="D145" s="14"/>
      <c r="E145" s="14"/>
      <c r="F145" s="14">
        <f t="shared" si="4"/>
        <v>0</v>
      </c>
      <c r="G145" s="14"/>
      <c r="H145" s="14"/>
      <c r="I145" s="14">
        <f t="shared" si="5"/>
        <v>0</v>
      </c>
      <c r="J145" s="14"/>
      <c r="K145" s="14"/>
    </row>
    <row r="146" spans="1:11" s="18" customFormat="1" ht="25.5" hidden="1">
      <c r="A146" s="28" t="s">
        <v>305</v>
      </c>
      <c r="B146" s="42" t="s">
        <v>307</v>
      </c>
      <c r="C146" s="14" t="e">
        <f>D146-#REF!</f>
        <v>#REF!</v>
      </c>
      <c r="D146" s="14"/>
      <c r="E146" s="14"/>
      <c r="F146" s="14">
        <f t="shared" si="4"/>
        <v>0</v>
      </c>
      <c r="G146" s="14"/>
      <c r="H146" s="14"/>
      <c r="I146" s="14">
        <f t="shared" si="5"/>
        <v>0</v>
      </c>
      <c r="J146" s="14"/>
      <c r="K146" s="14"/>
    </row>
    <row r="147" spans="1:11" s="18" customFormat="1" ht="51" hidden="1">
      <c r="A147" s="28" t="s">
        <v>308</v>
      </c>
      <c r="B147" s="42" t="s">
        <v>309</v>
      </c>
      <c r="C147" s="14" t="e">
        <f>D147-#REF!</f>
        <v>#REF!</v>
      </c>
      <c r="D147" s="14">
        <v>90</v>
      </c>
      <c r="E147" s="14">
        <v>0</v>
      </c>
      <c r="F147" s="14">
        <f t="shared" si="4"/>
        <v>90</v>
      </c>
      <c r="G147" s="14">
        <v>90</v>
      </c>
      <c r="H147" s="14">
        <v>0</v>
      </c>
      <c r="I147" s="14">
        <f t="shared" si="5"/>
        <v>90</v>
      </c>
      <c r="J147" s="14">
        <v>0</v>
      </c>
      <c r="K147" s="14">
        <v>0</v>
      </c>
    </row>
    <row r="148" spans="1:11" s="18" customFormat="1" ht="16.5" customHeight="1" hidden="1">
      <c r="A148" s="28" t="s">
        <v>310</v>
      </c>
      <c r="B148" s="42" t="s">
        <v>311</v>
      </c>
      <c r="C148" s="14" t="e">
        <f>D148-#REF!</f>
        <v>#REF!</v>
      </c>
      <c r="D148" s="14">
        <f>D151</f>
        <v>8</v>
      </c>
      <c r="E148" s="14">
        <f>E151</f>
        <v>0</v>
      </c>
      <c r="F148" s="14">
        <f t="shared" si="4"/>
        <v>8</v>
      </c>
      <c r="G148" s="14">
        <f>G151</f>
        <v>8</v>
      </c>
      <c r="H148" s="14">
        <f>H151</f>
        <v>0</v>
      </c>
      <c r="I148" s="14">
        <f t="shared" si="5"/>
        <v>8</v>
      </c>
      <c r="J148" s="14">
        <f>J151</f>
        <v>0</v>
      </c>
      <c r="K148" s="14">
        <f>K151</f>
        <v>0</v>
      </c>
    </row>
    <row r="149" spans="1:11" s="18" customFormat="1" ht="30.75" customHeight="1" hidden="1">
      <c r="A149" s="28" t="s">
        <v>312</v>
      </c>
      <c r="B149" s="42" t="s">
        <v>313</v>
      </c>
      <c r="C149" s="14" t="e">
        <f>D149-#REF!</f>
        <v>#REF!</v>
      </c>
      <c r="D149" s="14">
        <f>D150</f>
        <v>0</v>
      </c>
      <c r="E149" s="14">
        <f>E150</f>
        <v>0</v>
      </c>
      <c r="F149" s="14">
        <f t="shared" si="4"/>
        <v>0</v>
      </c>
      <c r="G149" s="14">
        <f>G150</f>
        <v>0</v>
      </c>
      <c r="H149" s="14">
        <f>H150</f>
        <v>0</v>
      </c>
      <c r="I149" s="14">
        <f t="shared" si="5"/>
        <v>0</v>
      </c>
      <c r="J149" s="14">
        <f>J150</f>
        <v>0</v>
      </c>
      <c r="K149" s="14">
        <f>K150</f>
        <v>0</v>
      </c>
    </row>
    <row r="150" spans="1:11" s="18" customFormat="1" ht="51" hidden="1">
      <c r="A150" s="28" t="s">
        <v>314</v>
      </c>
      <c r="B150" s="42" t="s">
        <v>315</v>
      </c>
      <c r="C150" s="14" t="e">
        <f>D150-#REF!</f>
        <v>#REF!</v>
      </c>
      <c r="D150" s="14"/>
      <c r="E150" s="14"/>
      <c r="F150" s="14">
        <f t="shared" si="4"/>
        <v>0</v>
      </c>
      <c r="G150" s="14"/>
      <c r="H150" s="14"/>
      <c r="I150" s="14">
        <f t="shared" si="5"/>
        <v>0</v>
      </c>
      <c r="J150" s="14"/>
      <c r="K150" s="14"/>
    </row>
    <row r="151" spans="1:11" s="18" customFormat="1" ht="18" customHeight="1" hidden="1">
      <c r="A151" s="28" t="s">
        <v>316</v>
      </c>
      <c r="B151" s="42" t="s">
        <v>317</v>
      </c>
      <c r="C151" s="14" t="e">
        <f>D151-#REF!</f>
        <v>#REF!</v>
      </c>
      <c r="D151" s="14">
        <v>8</v>
      </c>
      <c r="E151" s="14"/>
      <c r="F151" s="14">
        <f t="shared" si="4"/>
        <v>8</v>
      </c>
      <c r="G151" s="14">
        <v>8</v>
      </c>
      <c r="H151" s="14"/>
      <c r="I151" s="14">
        <f t="shared" si="5"/>
        <v>8</v>
      </c>
      <c r="J151" s="14"/>
      <c r="K151" s="14"/>
    </row>
    <row r="152" spans="1:11" s="18" customFormat="1" ht="28.5" customHeight="1" hidden="1">
      <c r="A152" s="28" t="s">
        <v>318</v>
      </c>
      <c r="B152" s="42" t="s">
        <v>319</v>
      </c>
      <c r="C152" s="14" t="e">
        <f>D152-#REF!</f>
        <v>#REF!</v>
      </c>
      <c r="D152" s="14">
        <f>D153</f>
        <v>0</v>
      </c>
      <c r="E152" s="14">
        <f>E153</f>
        <v>0</v>
      </c>
      <c r="F152" s="14">
        <f t="shared" si="4"/>
        <v>0</v>
      </c>
      <c r="G152" s="14">
        <f>G153</f>
        <v>0</v>
      </c>
      <c r="H152" s="14">
        <f>H153</f>
        <v>0</v>
      </c>
      <c r="I152" s="14">
        <f t="shared" si="5"/>
        <v>0</v>
      </c>
      <c r="J152" s="14">
        <f>J153</f>
        <v>0</v>
      </c>
      <c r="K152" s="14">
        <f>K153</f>
        <v>0</v>
      </c>
    </row>
    <row r="153" spans="1:11" s="18" customFormat="1" ht="51" hidden="1">
      <c r="A153" s="28" t="s">
        <v>320</v>
      </c>
      <c r="B153" s="42" t="s">
        <v>101</v>
      </c>
      <c r="C153" s="14" t="e">
        <f>D153-#REF!</f>
        <v>#REF!</v>
      </c>
      <c r="D153" s="14"/>
      <c r="E153" s="14"/>
      <c r="F153" s="14">
        <f t="shared" si="4"/>
        <v>0</v>
      </c>
      <c r="G153" s="14"/>
      <c r="H153" s="14"/>
      <c r="I153" s="14">
        <f t="shared" si="5"/>
        <v>0</v>
      </c>
      <c r="J153" s="14"/>
      <c r="K153" s="14"/>
    </row>
    <row r="154" spans="1:11" s="18" customFormat="1" ht="42" customHeight="1" hidden="1">
      <c r="A154" s="28" t="s">
        <v>102</v>
      </c>
      <c r="B154" s="42" t="s">
        <v>374</v>
      </c>
      <c r="C154" s="14" t="e">
        <f>D154-#REF!</f>
        <v>#REF!</v>
      </c>
      <c r="D154" s="14">
        <v>6.6</v>
      </c>
      <c r="E154" s="14"/>
      <c r="F154" s="14">
        <f t="shared" si="4"/>
        <v>6.6</v>
      </c>
      <c r="G154" s="14">
        <v>7</v>
      </c>
      <c r="H154" s="14"/>
      <c r="I154" s="14">
        <f t="shared" si="5"/>
        <v>7</v>
      </c>
      <c r="J154" s="14"/>
      <c r="K154" s="14"/>
    </row>
    <row r="155" spans="1:11" s="18" customFormat="1" ht="28.5" customHeight="1" hidden="1">
      <c r="A155" s="28" t="s">
        <v>92</v>
      </c>
      <c r="B155" s="42" t="s">
        <v>91</v>
      </c>
      <c r="C155" s="14" t="e">
        <f>D155-#REF!</f>
        <v>#REF!</v>
      </c>
      <c r="D155" s="14">
        <v>3400</v>
      </c>
      <c r="E155" s="14"/>
      <c r="F155" s="14">
        <f t="shared" si="4"/>
        <v>3400</v>
      </c>
      <c r="G155" s="14">
        <v>3600</v>
      </c>
      <c r="H155" s="14"/>
      <c r="I155" s="14">
        <f t="shared" si="5"/>
        <v>3600</v>
      </c>
      <c r="J155" s="14"/>
      <c r="K155" s="14"/>
    </row>
    <row r="156" spans="1:11" s="18" customFormat="1" ht="29.25" customHeight="1">
      <c r="A156" s="28" t="s">
        <v>254</v>
      </c>
      <c r="B156" s="42" t="s">
        <v>255</v>
      </c>
      <c r="C156" s="14"/>
      <c r="D156" s="14">
        <f>D157</f>
        <v>0</v>
      </c>
      <c r="E156" s="14">
        <f>E157</f>
        <v>300</v>
      </c>
      <c r="F156" s="14">
        <f t="shared" si="4"/>
        <v>300</v>
      </c>
      <c r="G156" s="14">
        <f>G157</f>
        <v>0</v>
      </c>
      <c r="H156" s="14">
        <f>H157</f>
        <v>295</v>
      </c>
      <c r="I156" s="14">
        <f t="shared" si="5"/>
        <v>295</v>
      </c>
      <c r="J156" s="14"/>
      <c r="K156" s="14"/>
    </row>
    <row r="157" spans="1:11" s="18" customFormat="1" ht="28.5" customHeight="1" hidden="1">
      <c r="A157" s="28" t="s">
        <v>256</v>
      </c>
      <c r="B157" s="42" t="s">
        <v>257</v>
      </c>
      <c r="C157" s="14"/>
      <c r="D157" s="14">
        <v>0</v>
      </c>
      <c r="E157" s="14">
        <v>300</v>
      </c>
      <c r="F157" s="14">
        <f t="shared" si="4"/>
        <v>300</v>
      </c>
      <c r="G157" s="14">
        <v>0</v>
      </c>
      <c r="H157" s="14">
        <v>295</v>
      </c>
      <c r="I157" s="14">
        <f t="shared" si="5"/>
        <v>295</v>
      </c>
      <c r="J157" s="14"/>
      <c r="K157" s="14"/>
    </row>
    <row r="158" spans="1:11" s="18" customFormat="1" ht="27.75" customHeight="1">
      <c r="A158" s="28" t="s">
        <v>103</v>
      </c>
      <c r="B158" s="42" t="s">
        <v>104</v>
      </c>
      <c r="C158" s="14" t="e">
        <f>D158-#REF!</f>
        <v>#REF!</v>
      </c>
      <c r="D158" s="14">
        <f>D159</f>
        <v>3061</v>
      </c>
      <c r="E158" s="14">
        <f>E159</f>
        <v>-196</v>
      </c>
      <c r="F158" s="14">
        <f t="shared" si="4"/>
        <v>2865</v>
      </c>
      <c r="G158" s="14">
        <f>G159</f>
        <v>3058</v>
      </c>
      <c r="H158" s="14">
        <f>H159</f>
        <v>-191</v>
      </c>
      <c r="I158" s="14">
        <f t="shared" si="5"/>
        <v>2867</v>
      </c>
      <c r="J158" s="14">
        <f>J159</f>
        <v>0</v>
      </c>
      <c r="K158" s="14">
        <f>K159</f>
        <v>0</v>
      </c>
    </row>
    <row r="159" spans="1:11" s="18" customFormat="1" ht="38.25" hidden="1">
      <c r="A159" s="28" t="s">
        <v>105</v>
      </c>
      <c r="B159" s="42" t="s">
        <v>375</v>
      </c>
      <c r="C159" s="14" t="e">
        <f>D159-#REF!</f>
        <v>#REF!</v>
      </c>
      <c r="D159" s="14">
        <v>3061</v>
      </c>
      <c r="E159" s="14">
        <v>-196</v>
      </c>
      <c r="F159" s="14">
        <f t="shared" si="4"/>
        <v>2865</v>
      </c>
      <c r="G159" s="14">
        <v>3058</v>
      </c>
      <c r="H159" s="14">
        <v>-191</v>
      </c>
      <c r="I159" s="14">
        <f t="shared" si="5"/>
        <v>2867</v>
      </c>
      <c r="J159" s="14"/>
      <c r="K159" s="14"/>
    </row>
    <row r="160" spans="1:11" s="18" customFormat="1" ht="15" customHeight="1" hidden="1">
      <c r="A160" s="10" t="s">
        <v>106</v>
      </c>
      <c r="B160" s="33" t="s">
        <v>107</v>
      </c>
      <c r="C160" s="11" t="e">
        <f>D160-#REF!</f>
        <v>#REF!</v>
      </c>
      <c r="D160" s="11">
        <f>D161+D163</f>
        <v>20</v>
      </c>
      <c r="E160" s="11">
        <f>E161+E163</f>
        <v>0</v>
      </c>
      <c r="F160" s="11">
        <f t="shared" si="4"/>
        <v>20</v>
      </c>
      <c r="G160" s="11">
        <f>G161+G163</f>
        <v>20</v>
      </c>
      <c r="H160" s="11">
        <f>H161+H163</f>
        <v>0</v>
      </c>
      <c r="I160" s="11">
        <f t="shared" si="5"/>
        <v>20</v>
      </c>
      <c r="J160" s="11">
        <f>J161+J163</f>
        <v>0</v>
      </c>
      <c r="K160" s="11">
        <f>K161+K163</f>
        <v>0</v>
      </c>
    </row>
    <row r="161" spans="1:11" s="18" customFormat="1" ht="16.5" customHeight="1" hidden="1">
      <c r="A161" s="10" t="s">
        <v>108</v>
      </c>
      <c r="B161" s="33" t="s">
        <v>109</v>
      </c>
      <c r="C161" s="11" t="e">
        <f>D161-#REF!</f>
        <v>#REF!</v>
      </c>
      <c r="D161" s="11">
        <f>D162</f>
        <v>0</v>
      </c>
      <c r="E161" s="11">
        <f>E162</f>
        <v>0</v>
      </c>
      <c r="F161" s="11">
        <f t="shared" si="4"/>
        <v>0</v>
      </c>
      <c r="G161" s="11">
        <f>G162</f>
        <v>0</v>
      </c>
      <c r="H161" s="11">
        <f>H162</f>
        <v>0</v>
      </c>
      <c r="I161" s="11">
        <f t="shared" si="5"/>
        <v>0</v>
      </c>
      <c r="J161" s="11">
        <f>J162</f>
        <v>0</v>
      </c>
      <c r="K161" s="11">
        <f>K162</f>
        <v>0</v>
      </c>
    </row>
    <row r="162" spans="1:11" s="18" customFormat="1" ht="25.5" hidden="1">
      <c r="A162" s="10" t="s">
        <v>110</v>
      </c>
      <c r="B162" s="33" t="s">
        <v>376</v>
      </c>
      <c r="C162" s="11" t="e">
        <f>D162-#REF!</f>
        <v>#REF!</v>
      </c>
      <c r="D162" s="11"/>
      <c r="E162" s="11"/>
      <c r="F162" s="11">
        <f t="shared" si="4"/>
        <v>0</v>
      </c>
      <c r="G162" s="11"/>
      <c r="H162" s="11"/>
      <c r="I162" s="11">
        <f t="shared" si="5"/>
        <v>0</v>
      </c>
      <c r="J162" s="11"/>
      <c r="K162" s="11"/>
    </row>
    <row r="163" spans="1:11" s="18" customFormat="1" ht="14.25" customHeight="1" hidden="1">
      <c r="A163" s="10" t="s">
        <v>111</v>
      </c>
      <c r="B163" s="33" t="s">
        <v>112</v>
      </c>
      <c r="C163" s="11" t="e">
        <f>D163-#REF!</f>
        <v>#REF!</v>
      </c>
      <c r="D163" s="11">
        <f>D164</f>
        <v>20</v>
      </c>
      <c r="E163" s="11">
        <f>E164</f>
        <v>0</v>
      </c>
      <c r="F163" s="11">
        <f t="shared" si="4"/>
        <v>20</v>
      </c>
      <c r="G163" s="11">
        <f>G164</f>
        <v>20</v>
      </c>
      <c r="H163" s="11">
        <f>H164</f>
        <v>0</v>
      </c>
      <c r="I163" s="11">
        <f t="shared" si="5"/>
        <v>20</v>
      </c>
      <c r="J163" s="11">
        <f>J164</f>
        <v>0</v>
      </c>
      <c r="K163" s="11">
        <f>K164</f>
        <v>0</v>
      </c>
    </row>
    <row r="164" spans="1:11" s="18" customFormat="1" ht="12.75" hidden="1">
      <c r="A164" s="10" t="s">
        <v>113</v>
      </c>
      <c r="B164" s="33" t="s">
        <v>114</v>
      </c>
      <c r="C164" s="11" t="e">
        <f>D164-#REF!</f>
        <v>#REF!</v>
      </c>
      <c r="D164" s="11">
        <v>20</v>
      </c>
      <c r="E164" s="11"/>
      <c r="F164" s="11">
        <f t="shared" si="4"/>
        <v>20</v>
      </c>
      <c r="G164" s="11">
        <v>20</v>
      </c>
      <c r="H164" s="11"/>
      <c r="I164" s="11">
        <f t="shared" si="5"/>
        <v>20</v>
      </c>
      <c r="J164" s="11"/>
      <c r="K164" s="11"/>
    </row>
    <row r="165" spans="1:11" s="56" customFormat="1" ht="19.5" customHeight="1">
      <c r="A165" s="7" t="s">
        <v>115</v>
      </c>
      <c r="B165" s="32" t="s">
        <v>116</v>
      </c>
      <c r="C165" s="8" t="e">
        <f>D165-#REF!</f>
        <v>#REF!</v>
      </c>
      <c r="D165" s="8">
        <f>D166+D244+D253+D248</f>
        <v>1989869.9</v>
      </c>
      <c r="E165" s="8">
        <f>E166+E244+E253+E248</f>
        <v>-3295</v>
      </c>
      <c r="F165" s="8">
        <f t="shared" si="4"/>
        <v>1986574.9</v>
      </c>
      <c r="G165" s="8">
        <f>G166+G244+G253+G248</f>
        <v>2033521.4</v>
      </c>
      <c r="H165" s="8">
        <f>H166+H244+H253+H248</f>
        <v>2653.6</v>
      </c>
      <c r="I165" s="8">
        <f t="shared" si="5"/>
        <v>2036175</v>
      </c>
      <c r="J165" s="8">
        <f>J166+J244+J253+J248</f>
        <v>0</v>
      </c>
      <c r="K165" s="8">
        <f>K166+K244+K253+K248</f>
        <v>0</v>
      </c>
    </row>
    <row r="166" spans="1:13" s="18" customFormat="1" ht="33" customHeight="1">
      <c r="A166" s="21" t="s">
        <v>117</v>
      </c>
      <c r="B166" s="33" t="s">
        <v>452</v>
      </c>
      <c r="C166" s="11" t="e">
        <f>D166-#REF!</f>
        <v>#REF!</v>
      </c>
      <c r="D166" s="11">
        <f>D167+D171+D193+D230</f>
        <v>1989869.9</v>
      </c>
      <c r="E166" s="11">
        <f>E167+E171+E193+E230</f>
        <v>-3295</v>
      </c>
      <c r="F166" s="11">
        <f t="shared" si="4"/>
        <v>1986574.9</v>
      </c>
      <c r="G166" s="11">
        <f>G167+G171+G193+G230</f>
        <v>2033521.4</v>
      </c>
      <c r="H166" s="11">
        <f>H167+H171+H193+H230</f>
        <v>2653.6</v>
      </c>
      <c r="I166" s="11">
        <f t="shared" si="5"/>
        <v>2036175</v>
      </c>
      <c r="J166" s="11">
        <f>J167+J171+J193+J230</f>
        <v>0</v>
      </c>
      <c r="K166" s="11">
        <f>K167+K171+K193+K230</f>
        <v>0</v>
      </c>
      <c r="L166" s="67"/>
      <c r="M166" s="67"/>
    </row>
    <row r="167" spans="1:11" s="18" customFormat="1" ht="16.5" customHeight="1" hidden="1">
      <c r="A167" s="22" t="s">
        <v>118</v>
      </c>
      <c r="B167" s="40" t="s">
        <v>119</v>
      </c>
      <c r="C167" s="11" t="e">
        <f>D167-#REF!</f>
        <v>#REF!</v>
      </c>
      <c r="D167" s="11">
        <f>D168</f>
        <v>35563.8</v>
      </c>
      <c r="E167" s="11">
        <f>E168</f>
        <v>0</v>
      </c>
      <c r="F167" s="11">
        <f t="shared" si="4"/>
        <v>35563.8</v>
      </c>
      <c r="G167" s="11">
        <f>G168</f>
        <v>36105.1</v>
      </c>
      <c r="H167" s="11">
        <f>H168</f>
        <v>0</v>
      </c>
      <c r="I167" s="11">
        <f t="shared" si="5"/>
        <v>36105.1</v>
      </c>
      <c r="J167" s="11">
        <f>J168</f>
        <v>0</v>
      </c>
      <c r="K167" s="11">
        <f>K168</f>
        <v>0</v>
      </c>
    </row>
    <row r="168" spans="1:11" s="18" customFormat="1" ht="15.75" customHeight="1" hidden="1">
      <c r="A168" s="10" t="s">
        <v>120</v>
      </c>
      <c r="B168" s="33" t="s">
        <v>121</v>
      </c>
      <c r="C168" s="11" t="e">
        <f>D168-#REF!</f>
        <v>#REF!</v>
      </c>
      <c r="D168" s="11">
        <f>D169</f>
        <v>35563.8</v>
      </c>
      <c r="E168" s="11">
        <f>E169</f>
        <v>0</v>
      </c>
      <c r="F168" s="11">
        <f t="shared" si="4"/>
        <v>35563.8</v>
      </c>
      <c r="G168" s="11">
        <f>G169</f>
        <v>36105.1</v>
      </c>
      <c r="H168" s="11">
        <f>H169</f>
        <v>0</v>
      </c>
      <c r="I168" s="11">
        <f t="shared" si="5"/>
        <v>36105.1</v>
      </c>
      <c r="J168" s="11">
        <f>J169</f>
        <v>0</v>
      </c>
      <c r="K168" s="11">
        <f>K169</f>
        <v>0</v>
      </c>
    </row>
    <row r="169" spans="1:11" s="18" customFormat="1" ht="17.25" customHeight="1" hidden="1">
      <c r="A169" s="10" t="s">
        <v>56</v>
      </c>
      <c r="B169" s="33" t="s">
        <v>231</v>
      </c>
      <c r="C169" s="11" t="e">
        <f>D169-#REF!</f>
        <v>#REF!</v>
      </c>
      <c r="D169" s="11">
        <v>35563.8</v>
      </c>
      <c r="E169" s="11"/>
      <c r="F169" s="11">
        <f t="shared" si="4"/>
        <v>35563.8</v>
      </c>
      <c r="G169" s="11">
        <v>36105.1</v>
      </c>
      <c r="H169" s="11"/>
      <c r="I169" s="11">
        <f t="shared" si="5"/>
        <v>36105.1</v>
      </c>
      <c r="J169" s="11"/>
      <c r="K169" s="11"/>
    </row>
    <row r="170" spans="1:11" s="18" customFormat="1" ht="25.5" hidden="1">
      <c r="A170" s="10" t="s">
        <v>124</v>
      </c>
      <c r="B170" s="33" t="s">
        <v>125</v>
      </c>
      <c r="C170" s="11" t="e">
        <f>D170-#REF!</f>
        <v>#REF!</v>
      </c>
      <c r="D170" s="11"/>
      <c r="E170" s="11"/>
      <c r="F170" s="11">
        <f t="shared" si="4"/>
        <v>0</v>
      </c>
      <c r="G170" s="11"/>
      <c r="H170" s="11"/>
      <c r="I170" s="11">
        <f t="shared" si="5"/>
        <v>0</v>
      </c>
      <c r="J170" s="11"/>
      <c r="K170" s="11"/>
    </row>
    <row r="171" spans="1:11" s="18" customFormat="1" ht="31.5" customHeight="1">
      <c r="A171" s="22" t="s">
        <v>126</v>
      </c>
      <c r="B171" s="40" t="s">
        <v>127</v>
      </c>
      <c r="C171" s="11" t="e">
        <f>D171-#REF!</f>
        <v>#REF!</v>
      </c>
      <c r="D171" s="11">
        <f>D172+D191+D176+D178+D183+D174+D187+D180</f>
        <v>44004.1</v>
      </c>
      <c r="E171" s="11">
        <f>E172+E191+E176+E178+E183+E174+E187+E180</f>
        <v>-4983.2</v>
      </c>
      <c r="F171" s="11">
        <f t="shared" si="4"/>
        <v>39020.9</v>
      </c>
      <c r="G171" s="11">
        <f>G172+G191+G176+G178+G183+G174+G187+G180</f>
        <v>46790.4</v>
      </c>
      <c r="H171" s="11">
        <f>H172+H191+H176+H178+H183+H174+H187+H180</f>
        <v>-373.1</v>
      </c>
      <c r="I171" s="11">
        <f t="shared" si="5"/>
        <v>46417.3</v>
      </c>
      <c r="J171" s="11">
        <f>J172+J191+J176+J178+J183+J174+J187+J180</f>
        <v>0</v>
      </c>
      <c r="K171" s="11">
        <f>K172+K191+K176+K178+K183+K174+K187+K180</f>
        <v>0</v>
      </c>
    </row>
    <row r="172" spans="1:11" s="18" customFormat="1" ht="12.75" hidden="1">
      <c r="A172" s="27" t="s">
        <v>128</v>
      </c>
      <c r="B172" s="42" t="s">
        <v>129</v>
      </c>
      <c r="C172" s="14" t="e">
        <f>D172-#REF!</f>
        <v>#REF!</v>
      </c>
      <c r="D172" s="14">
        <f>D173</f>
        <v>0</v>
      </c>
      <c r="E172" s="14">
        <f>E173</f>
        <v>0</v>
      </c>
      <c r="F172" s="14">
        <f t="shared" si="4"/>
        <v>0</v>
      </c>
      <c r="G172" s="14">
        <f>G173</f>
        <v>0</v>
      </c>
      <c r="H172" s="14">
        <f>H173</f>
        <v>0</v>
      </c>
      <c r="I172" s="14">
        <f t="shared" si="5"/>
        <v>0</v>
      </c>
      <c r="J172" s="14">
        <f>J173</f>
        <v>0</v>
      </c>
      <c r="K172" s="14">
        <f>K173</f>
        <v>0</v>
      </c>
    </row>
    <row r="173" spans="1:11" s="18" customFormat="1" ht="25.5" hidden="1">
      <c r="A173" s="27" t="s">
        <v>130</v>
      </c>
      <c r="B173" s="42" t="s">
        <v>131</v>
      </c>
      <c r="C173" s="14" t="e">
        <f>D173-#REF!</f>
        <v>#REF!</v>
      </c>
      <c r="D173" s="14"/>
      <c r="E173" s="14"/>
      <c r="F173" s="14">
        <f t="shared" si="4"/>
        <v>0</v>
      </c>
      <c r="G173" s="14"/>
      <c r="H173" s="14"/>
      <c r="I173" s="14">
        <f t="shared" si="5"/>
        <v>0</v>
      </c>
      <c r="J173" s="14"/>
      <c r="K173" s="14"/>
    </row>
    <row r="174" spans="1:11" s="18" customFormat="1" ht="25.5" hidden="1">
      <c r="A174" s="27" t="s">
        <v>79</v>
      </c>
      <c r="B174" s="42" t="s">
        <v>77</v>
      </c>
      <c r="C174" s="14" t="e">
        <f>D174-#REF!</f>
        <v>#REF!</v>
      </c>
      <c r="D174" s="14">
        <f>D175</f>
        <v>0</v>
      </c>
      <c r="E174" s="14">
        <f>E175</f>
        <v>0</v>
      </c>
      <c r="F174" s="14">
        <f t="shared" si="4"/>
        <v>0</v>
      </c>
      <c r="G174" s="14">
        <f>G175</f>
        <v>0</v>
      </c>
      <c r="H174" s="14">
        <f>H175</f>
        <v>0</v>
      </c>
      <c r="I174" s="14">
        <f t="shared" si="5"/>
        <v>0</v>
      </c>
      <c r="J174" s="14">
        <f>J175</f>
        <v>0</v>
      </c>
      <c r="K174" s="14">
        <f>K175</f>
        <v>0</v>
      </c>
    </row>
    <row r="175" spans="1:11" s="18" customFormat="1" ht="18" customHeight="1" hidden="1">
      <c r="A175" s="27" t="s">
        <v>80</v>
      </c>
      <c r="B175" s="42" t="s">
        <v>78</v>
      </c>
      <c r="C175" s="14" t="e">
        <f>D175-#REF!</f>
        <v>#REF!</v>
      </c>
      <c r="D175" s="14"/>
      <c r="E175" s="14"/>
      <c r="F175" s="14">
        <f t="shared" si="4"/>
        <v>0</v>
      </c>
      <c r="G175" s="14"/>
      <c r="H175" s="14"/>
      <c r="I175" s="14">
        <f t="shared" si="5"/>
        <v>0</v>
      </c>
      <c r="J175" s="14"/>
      <c r="K175" s="14"/>
    </row>
    <row r="176" spans="1:11" s="18" customFormat="1" ht="51" hidden="1">
      <c r="A176" s="27" t="s">
        <v>132</v>
      </c>
      <c r="B176" s="42" t="s">
        <v>133</v>
      </c>
      <c r="C176" s="14" t="e">
        <f>D176-#REF!</f>
        <v>#REF!</v>
      </c>
      <c r="D176" s="14">
        <f>D177</f>
        <v>0</v>
      </c>
      <c r="E176" s="14">
        <f>E177</f>
        <v>0</v>
      </c>
      <c r="F176" s="14">
        <f t="shared" si="4"/>
        <v>0</v>
      </c>
      <c r="G176" s="14">
        <f>G177</f>
        <v>0</v>
      </c>
      <c r="H176" s="14">
        <f>H177</f>
        <v>0</v>
      </c>
      <c r="I176" s="14">
        <f t="shared" si="5"/>
        <v>0</v>
      </c>
      <c r="J176" s="14">
        <f>J177</f>
        <v>0</v>
      </c>
      <c r="K176" s="14">
        <f>K177</f>
        <v>0</v>
      </c>
    </row>
    <row r="177" spans="1:11" s="18" customFormat="1" ht="38.25" hidden="1">
      <c r="A177" s="27" t="s">
        <v>134</v>
      </c>
      <c r="B177" s="42" t="s">
        <v>135</v>
      </c>
      <c r="C177" s="14" t="e">
        <f>D177-#REF!</f>
        <v>#REF!</v>
      </c>
      <c r="D177" s="14"/>
      <c r="E177" s="14"/>
      <c r="F177" s="14">
        <f t="shared" si="4"/>
        <v>0</v>
      </c>
      <c r="G177" s="14"/>
      <c r="H177" s="14"/>
      <c r="I177" s="14">
        <f t="shared" si="5"/>
        <v>0</v>
      </c>
      <c r="J177" s="14"/>
      <c r="K177" s="14"/>
    </row>
    <row r="178" spans="1:11" s="18" customFormat="1" ht="51" hidden="1">
      <c r="A178" s="27" t="s">
        <v>136</v>
      </c>
      <c r="B178" s="42" t="s">
        <v>331</v>
      </c>
      <c r="C178" s="14" t="e">
        <f>D178-#REF!</f>
        <v>#REF!</v>
      </c>
      <c r="D178" s="14">
        <f>D179</f>
        <v>0</v>
      </c>
      <c r="E178" s="14">
        <f>E179</f>
        <v>0</v>
      </c>
      <c r="F178" s="14">
        <f t="shared" si="4"/>
        <v>0</v>
      </c>
      <c r="G178" s="14">
        <f>G179</f>
        <v>0</v>
      </c>
      <c r="H178" s="14">
        <f>H179</f>
        <v>0</v>
      </c>
      <c r="I178" s="14">
        <f t="shared" si="5"/>
        <v>0</v>
      </c>
      <c r="J178" s="14">
        <f>J179</f>
        <v>0</v>
      </c>
      <c r="K178" s="14">
        <f>K179</f>
        <v>0</v>
      </c>
    </row>
    <row r="179" spans="1:11" s="18" customFormat="1" ht="51" hidden="1">
      <c r="A179" s="27" t="s">
        <v>332</v>
      </c>
      <c r="B179" s="42" t="s">
        <v>333</v>
      </c>
      <c r="C179" s="14" t="e">
        <f>D179-#REF!</f>
        <v>#REF!</v>
      </c>
      <c r="D179" s="14"/>
      <c r="E179" s="14"/>
      <c r="F179" s="14">
        <f t="shared" si="4"/>
        <v>0</v>
      </c>
      <c r="G179" s="14"/>
      <c r="H179" s="14"/>
      <c r="I179" s="14">
        <f t="shared" si="5"/>
        <v>0</v>
      </c>
      <c r="J179" s="14"/>
      <c r="K179" s="14"/>
    </row>
    <row r="180" spans="1:11" s="18" customFormat="1" ht="55.5" customHeight="1" hidden="1">
      <c r="A180" s="27" t="s">
        <v>280</v>
      </c>
      <c r="B180" s="42" t="s">
        <v>66</v>
      </c>
      <c r="C180" s="14" t="e">
        <f>D180-#REF!</f>
        <v>#REF!</v>
      </c>
      <c r="D180" s="14">
        <f>D181</f>
        <v>0</v>
      </c>
      <c r="E180" s="14">
        <f>E181</f>
        <v>0</v>
      </c>
      <c r="F180" s="14">
        <f t="shared" si="4"/>
        <v>0</v>
      </c>
      <c r="G180" s="14">
        <f>G181</f>
        <v>0</v>
      </c>
      <c r="H180" s="14">
        <f>H181</f>
        <v>0</v>
      </c>
      <c r="I180" s="14">
        <f t="shared" si="5"/>
        <v>0</v>
      </c>
      <c r="J180" s="14">
        <f>J181</f>
        <v>0</v>
      </c>
      <c r="K180" s="14">
        <f>K181</f>
        <v>0</v>
      </c>
    </row>
    <row r="181" spans="1:11" s="18" customFormat="1" ht="53.25" customHeight="1" hidden="1">
      <c r="A181" s="27" t="s">
        <v>281</v>
      </c>
      <c r="B181" s="42" t="s">
        <v>67</v>
      </c>
      <c r="C181" s="14" t="e">
        <f>D181-#REF!</f>
        <v>#REF!</v>
      </c>
      <c r="D181" s="14">
        <f>D182</f>
        <v>0</v>
      </c>
      <c r="E181" s="14">
        <f>E182</f>
        <v>0</v>
      </c>
      <c r="F181" s="14">
        <f t="shared" si="4"/>
        <v>0</v>
      </c>
      <c r="G181" s="14">
        <f>G182</f>
        <v>0</v>
      </c>
      <c r="H181" s="14">
        <f>H182</f>
        <v>0</v>
      </c>
      <c r="I181" s="14">
        <f t="shared" si="5"/>
        <v>0</v>
      </c>
      <c r="J181" s="14">
        <f>J182</f>
        <v>0</v>
      </c>
      <c r="K181" s="14">
        <f>K182</f>
        <v>0</v>
      </c>
    </row>
    <row r="182" spans="1:11" s="18" customFormat="1" ht="41.25" customHeight="1" hidden="1">
      <c r="A182" s="27" t="s">
        <v>282</v>
      </c>
      <c r="B182" s="42" t="s">
        <v>68</v>
      </c>
      <c r="C182" s="14" t="e">
        <f>D182-#REF!</f>
        <v>#REF!</v>
      </c>
      <c r="D182" s="14"/>
      <c r="E182" s="14"/>
      <c r="F182" s="14">
        <f t="shared" si="4"/>
        <v>0</v>
      </c>
      <c r="G182" s="14"/>
      <c r="H182" s="14"/>
      <c r="I182" s="14">
        <f t="shared" si="5"/>
        <v>0</v>
      </c>
      <c r="J182" s="14"/>
      <c r="K182" s="14"/>
    </row>
    <row r="183" spans="1:11" s="18" customFormat="1" ht="51" hidden="1">
      <c r="A183" s="27" t="s">
        <v>334</v>
      </c>
      <c r="B183" s="42" t="s">
        <v>335</v>
      </c>
      <c r="C183" s="14" t="e">
        <f>D183-#REF!</f>
        <v>#REF!</v>
      </c>
      <c r="D183" s="14">
        <f>D184+D186</f>
        <v>0</v>
      </c>
      <c r="E183" s="14">
        <f>E184+E186</f>
        <v>0</v>
      </c>
      <c r="F183" s="14">
        <f t="shared" si="4"/>
        <v>0</v>
      </c>
      <c r="G183" s="14">
        <f>G184+G186</f>
        <v>0</v>
      </c>
      <c r="H183" s="14">
        <f>H184+H186</f>
        <v>0</v>
      </c>
      <c r="I183" s="14">
        <f t="shared" si="5"/>
        <v>0</v>
      </c>
      <c r="J183" s="14">
        <f>J184+J186</f>
        <v>0</v>
      </c>
      <c r="K183" s="14">
        <f>K184+K186</f>
        <v>0</v>
      </c>
    </row>
    <row r="184" spans="1:11" s="18" customFormat="1" ht="51" hidden="1">
      <c r="A184" s="27" t="s">
        <v>336</v>
      </c>
      <c r="B184" s="42" t="s">
        <v>337</v>
      </c>
      <c r="C184" s="14" t="e">
        <f>D184-#REF!</f>
        <v>#REF!</v>
      </c>
      <c r="D184" s="14">
        <f>D185</f>
        <v>0</v>
      </c>
      <c r="E184" s="14">
        <f>E185</f>
        <v>0</v>
      </c>
      <c r="F184" s="14">
        <f t="shared" si="4"/>
        <v>0</v>
      </c>
      <c r="G184" s="14">
        <f>G185</f>
        <v>0</v>
      </c>
      <c r="H184" s="14">
        <f>H185</f>
        <v>0</v>
      </c>
      <c r="I184" s="14">
        <f t="shared" si="5"/>
        <v>0</v>
      </c>
      <c r="J184" s="14">
        <f>J185</f>
        <v>0</v>
      </c>
      <c r="K184" s="14">
        <f>K185</f>
        <v>0</v>
      </c>
    </row>
    <row r="185" spans="1:11" s="18" customFormat="1" ht="38.25" hidden="1">
      <c r="A185" s="27" t="s">
        <v>338</v>
      </c>
      <c r="B185" s="42" t="s">
        <v>377</v>
      </c>
      <c r="C185" s="14" t="e">
        <f>D185-#REF!</f>
        <v>#REF!</v>
      </c>
      <c r="D185" s="14"/>
      <c r="E185" s="14"/>
      <c r="F185" s="14">
        <f t="shared" si="4"/>
        <v>0</v>
      </c>
      <c r="G185" s="14"/>
      <c r="H185" s="14"/>
      <c r="I185" s="14">
        <f t="shared" si="5"/>
        <v>0</v>
      </c>
      <c r="J185" s="14"/>
      <c r="K185" s="14"/>
    </row>
    <row r="186" spans="1:11" s="18" customFormat="1" ht="38.25" hidden="1">
      <c r="A186" s="27" t="s">
        <v>306</v>
      </c>
      <c r="B186" s="42" t="s">
        <v>492</v>
      </c>
      <c r="C186" s="14" t="e">
        <f>D186-#REF!</f>
        <v>#REF!</v>
      </c>
      <c r="D186" s="14"/>
      <c r="E186" s="14"/>
      <c r="F186" s="14">
        <f t="shared" si="4"/>
        <v>0</v>
      </c>
      <c r="G186" s="14"/>
      <c r="H186" s="14"/>
      <c r="I186" s="14">
        <f t="shared" si="5"/>
        <v>0</v>
      </c>
      <c r="J186" s="14"/>
      <c r="K186" s="14"/>
    </row>
    <row r="187" spans="1:11" s="18" customFormat="1" ht="51" hidden="1">
      <c r="A187" s="27" t="s">
        <v>86</v>
      </c>
      <c r="B187" s="42" t="s">
        <v>85</v>
      </c>
      <c r="C187" s="14" t="e">
        <f>D187-#REF!</f>
        <v>#REF!</v>
      </c>
      <c r="D187" s="14">
        <f>D188</f>
        <v>0</v>
      </c>
      <c r="E187" s="14">
        <f>E188</f>
        <v>0</v>
      </c>
      <c r="F187" s="14">
        <f t="shared" si="4"/>
        <v>0</v>
      </c>
      <c r="G187" s="14">
        <f>G188</f>
        <v>0</v>
      </c>
      <c r="H187" s="14">
        <f>H188</f>
        <v>0</v>
      </c>
      <c r="I187" s="14">
        <f t="shared" si="5"/>
        <v>0</v>
      </c>
      <c r="J187" s="14">
        <f>J188</f>
        <v>0</v>
      </c>
      <c r="K187" s="14">
        <f>K188</f>
        <v>0</v>
      </c>
    </row>
    <row r="188" spans="1:11" s="18" customFormat="1" ht="51" hidden="1">
      <c r="A188" s="27" t="s">
        <v>87</v>
      </c>
      <c r="B188" s="42" t="s">
        <v>226</v>
      </c>
      <c r="C188" s="14" t="e">
        <f>D188-#REF!</f>
        <v>#REF!</v>
      </c>
      <c r="D188" s="14"/>
      <c r="E188" s="14"/>
      <c r="F188" s="14">
        <f t="shared" si="4"/>
        <v>0</v>
      </c>
      <c r="G188" s="14"/>
      <c r="H188" s="14"/>
      <c r="I188" s="14">
        <f t="shared" si="5"/>
        <v>0</v>
      </c>
      <c r="J188" s="14"/>
      <c r="K188" s="14"/>
    </row>
    <row r="189" spans="1:11" s="18" customFormat="1" ht="25.5" hidden="1">
      <c r="A189" s="27" t="s">
        <v>143</v>
      </c>
      <c r="B189" s="42" t="s">
        <v>144</v>
      </c>
      <c r="C189" s="14" t="e">
        <f>D189-#REF!</f>
        <v>#REF!</v>
      </c>
      <c r="D189" s="14">
        <f>D190</f>
        <v>0</v>
      </c>
      <c r="E189" s="14">
        <f>E190</f>
        <v>0</v>
      </c>
      <c r="F189" s="14">
        <f t="shared" si="4"/>
        <v>0</v>
      </c>
      <c r="G189" s="14">
        <f>G190</f>
        <v>0</v>
      </c>
      <c r="H189" s="14">
        <f>H190</f>
        <v>0</v>
      </c>
      <c r="I189" s="14">
        <f t="shared" si="5"/>
        <v>0</v>
      </c>
      <c r="J189" s="14">
        <f>J190</f>
        <v>0</v>
      </c>
      <c r="K189" s="14">
        <f>K190</f>
        <v>0</v>
      </c>
    </row>
    <row r="190" spans="1:11" s="18" customFormat="1" ht="25.5" hidden="1">
      <c r="A190" s="27" t="s">
        <v>142</v>
      </c>
      <c r="B190" s="42" t="s">
        <v>141</v>
      </c>
      <c r="C190" s="14" t="e">
        <f>D190-#REF!</f>
        <v>#REF!</v>
      </c>
      <c r="D190" s="14"/>
      <c r="E190" s="14"/>
      <c r="F190" s="14">
        <f t="shared" si="4"/>
        <v>0</v>
      </c>
      <c r="G190" s="14"/>
      <c r="H190" s="14"/>
      <c r="I190" s="14">
        <f t="shared" si="5"/>
        <v>0</v>
      </c>
      <c r="J190" s="14"/>
      <c r="K190" s="14"/>
    </row>
    <row r="191" spans="1:11" s="18" customFormat="1" ht="12.75" hidden="1">
      <c r="A191" s="22" t="s">
        <v>339</v>
      </c>
      <c r="B191" s="33" t="s">
        <v>340</v>
      </c>
      <c r="C191" s="14" t="e">
        <f>D191-#REF!</f>
        <v>#REF!</v>
      </c>
      <c r="D191" s="14">
        <f>D192</f>
        <v>44004.1</v>
      </c>
      <c r="E191" s="14">
        <f>E192</f>
        <v>-4983.2</v>
      </c>
      <c r="F191" s="14">
        <f t="shared" si="4"/>
        <v>39020.9</v>
      </c>
      <c r="G191" s="14">
        <f>G192</f>
        <v>46790.4</v>
      </c>
      <c r="H191" s="14">
        <f>H192</f>
        <v>-373.1</v>
      </c>
      <c r="I191" s="14">
        <f t="shared" si="5"/>
        <v>46417.3</v>
      </c>
      <c r="J191" s="14">
        <f>J192</f>
        <v>0</v>
      </c>
      <c r="K191" s="14">
        <f>K192</f>
        <v>0</v>
      </c>
    </row>
    <row r="192" spans="1:11" s="18" customFormat="1" ht="15" customHeight="1" hidden="1">
      <c r="A192" s="22" t="s">
        <v>341</v>
      </c>
      <c r="B192" s="33" t="s">
        <v>378</v>
      </c>
      <c r="C192" s="14" t="e">
        <f>D192-#REF!</f>
        <v>#REF!</v>
      </c>
      <c r="D192" s="14">
        <v>44004.1</v>
      </c>
      <c r="E192" s="14">
        <v>-4983.2</v>
      </c>
      <c r="F192" s="14">
        <f t="shared" si="4"/>
        <v>39020.9</v>
      </c>
      <c r="G192" s="14">
        <v>46790.4</v>
      </c>
      <c r="H192" s="14">
        <v>-373.1</v>
      </c>
      <c r="I192" s="14">
        <f t="shared" si="5"/>
        <v>46417.3</v>
      </c>
      <c r="J192" s="14"/>
      <c r="K192" s="14"/>
    </row>
    <row r="193" spans="1:11" s="18" customFormat="1" ht="28.5" customHeight="1">
      <c r="A193" s="22" t="s">
        <v>342</v>
      </c>
      <c r="B193" s="37" t="s">
        <v>343</v>
      </c>
      <c r="C193" s="11" t="e">
        <f>D193-#REF!</f>
        <v>#REF!</v>
      </c>
      <c r="D193" s="11">
        <f>D196+D198+D200+D202+D204+D208+D210+D212+D214+D216+D228+D218+D220+D222+D206+D224+D226</f>
        <v>1410302</v>
      </c>
      <c r="E193" s="11">
        <f>E196+E198+E200+E202+E204+E208+E210+E212+E214+E216+E228+E218+E220+E222+E206+E224+E226</f>
        <v>431.5</v>
      </c>
      <c r="F193" s="11">
        <f t="shared" si="4"/>
        <v>1410733.5</v>
      </c>
      <c r="G193" s="11">
        <f>G196+G198+G200+G202+G204+G208+G210+G212+G214+G216+G228+G218+G220+G222+G206+G224+G226</f>
        <v>1410925.9</v>
      </c>
      <c r="H193" s="11">
        <f>H196+H198+H200+H202+H204+H208+H210+H212+H214+H216+H228+H218+H220+H222+H206+H224+H226</f>
        <v>409.8</v>
      </c>
      <c r="I193" s="11">
        <f t="shared" si="5"/>
        <v>1411335.7</v>
      </c>
      <c r="J193" s="11">
        <f>J196+J198+J200+J202+J204+J208+J210+J212+J214+J216+J228+J218+J220+J222+J206+J224+J226</f>
        <v>0</v>
      </c>
      <c r="K193" s="11">
        <f>K196+K198+K200+K202+K204+K208+K210+K212+K214+K216+K228+K218+K220+K222+K206+K224+K226</f>
        <v>0</v>
      </c>
    </row>
    <row r="194" spans="1:11" s="18" customFormat="1" ht="27" customHeight="1" hidden="1">
      <c r="A194" s="27" t="s">
        <v>137</v>
      </c>
      <c r="B194" s="37" t="s">
        <v>138</v>
      </c>
      <c r="C194" s="11" t="e">
        <f>D194-#REF!</f>
        <v>#REF!</v>
      </c>
      <c r="D194" s="11"/>
      <c r="E194" s="11"/>
      <c r="F194" s="11">
        <f t="shared" si="4"/>
        <v>0</v>
      </c>
      <c r="G194" s="11"/>
      <c r="H194" s="11"/>
      <c r="I194" s="11">
        <f t="shared" si="5"/>
        <v>0</v>
      </c>
      <c r="J194" s="11"/>
      <c r="K194" s="11"/>
    </row>
    <row r="195" spans="1:11" s="18" customFormat="1" ht="18" customHeight="1" hidden="1">
      <c r="A195" s="27" t="s">
        <v>139</v>
      </c>
      <c r="B195" s="37" t="s">
        <v>321</v>
      </c>
      <c r="C195" s="11" t="e">
        <f>D195-#REF!</f>
        <v>#REF!</v>
      </c>
      <c r="D195" s="11"/>
      <c r="E195" s="11"/>
      <c r="F195" s="11">
        <f t="shared" si="4"/>
        <v>0</v>
      </c>
      <c r="G195" s="11"/>
      <c r="H195" s="11"/>
      <c r="I195" s="11">
        <f t="shared" si="5"/>
        <v>0</v>
      </c>
      <c r="J195" s="11"/>
      <c r="K195" s="11"/>
    </row>
    <row r="196" spans="1:11" s="18" customFormat="1" ht="18" customHeight="1" hidden="1">
      <c r="A196" s="27" t="s">
        <v>322</v>
      </c>
      <c r="B196" s="37" t="s">
        <v>323</v>
      </c>
      <c r="C196" s="14" t="e">
        <f>D196-#REF!</f>
        <v>#REF!</v>
      </c>
      <c r="D196" s="14">
        <f>D197</f>
        <v>5181</v>
      </c>
      <c r="E196" s="14">
        <f>E197</f>
        <v>0</v>
      </c>
      <c r="F196" s="14">
        <f t="shared" si="4"/>
        <v>5181</v>
      </c>
      <c r="G196" s="14">
        <f>G197</f>
        <v>5181</v>
      </c>
      <c r="H196" s="14">
        <f>H197</f>
        <v>0</v>
      </c>
      <c r="I196" s="14">
        <f t="shared" si="5"/>
        <v>5181</v>
      </c>
      <c r="J196" s="14">
        <f>J197</f>
        <v>0</v>
      </c>
      <c r="K196" s="14">
        <f>K197</f>
        <v>0</v>
      </c>
    </row>
    <row r="197" spans="1:11" s="18" customFormat="1" ht="25.5" hidden="1">
      <c r="A197" s="27" t="s">
        <v>324</v>
      </c>
      <c r="B197" s="37" t="s">
        <v>379</v>
      </c>
      <c r="C197" s="14" t="e">
        <f>D197-#REF!</f>
        <v>#REF!</v>
      </c>
      <c r="D197" s="14">
        <v>5181</v>
      </c>
      <c r="E197" s="14"/>
      <c r="F197" s="14">
        <f t="shared" si="4"/>
        <v>5181</v>
      </c>
      <c r="G197" s="14">
        <v>5181</v>
      </c>
      <c r="H197" s="14"/>
      <c r="I197" s="14">
        <f t="shared" si="5"/>
        <v>5181</v>
      </c>
      <c r="J197" s="14"/>
      <c r="K197" s="14"/>
    </row>
    <row r="198" spans="1:11" s="18" customFormat="1" ht="38.25" hidden="1">
      <c r="A198" s="22" t="s">
        <v>325</v>
      </c>
      <c r="B198" s="37" t="s">
        <v>326</v>
      </c>
      <c r="C198" s="14" t="e">
        <f>D198-#REF!</f>
        <v>#REF!</v>
      </c>
      <c r="D198" s="14">
        <f>D199</f>
        <v>0</v>
      </c>
      <c r="E198" s="14">
        <f>E199</f>
        <v>0</v>
      </c>
      <c r="F198" s="14">
        <f t="shared" si="4"/>
        <v>0</v>
      </c>
      <c r="G198" s="14">
        <f>G199</f>
        <v>0</v>
      </c>
      <c r="H198" s="14">
        <f>H199</f>
        <v>0</v>
      </c>
      <c r="I198" s="14">
        <f t="shared" si="5"/>
        <v>0</v>
      </c>
      <c r="J198" s="14">
        <f>J199</f>
        <v>0</v>
      </c>
      <c r="K198" s="14">
        <f>K199</f>
        <v>0</v>
      </c>
    </row>
    <row r="199" spans="1:11" s="18" customFormat="1" ht="38.25" hidden="1">
      <c r="A199" s="22" t="s">
        <v>327</v>
      </c>
      <c r="B199" s="37" t="s">
        <v>328</v>
      </c>
      <c r="C199" s="14" t="e">
        <f>D199-#REF!</f>
        <v>#REF!</v>
      </c>
      <c r="D199" s="14">
        <v>0</v>
      </c>
      <c r="E199" s="14">
        <v>0</v>
      </c>
      <c r="F199" s="14">
        <f t="shared" si="4"/>
        <v>0</v>
      </c>
      <c r="G199" s="14">
        <v>0</v>
      </c>
      <c r="H199" s="14">
        <v>0</v>
      </c>
      <c r="I199" s="14">
        <f t="shared" si="5"/>
        <v>0</v>
      </c>
      <c r="J199" s="14">
        <v>0</v>
      </c>
      <c r="K199" s="14">
        <v>0</v>
      </c>
    </row>
    <row r="200" spans="1:11" s="18" customFormat="1" ht="38.25" hidden="1">
      <c r="A200" s="22" t="s">
        <v>329</v>
      </c>
      <c r="B200" s="37" t="s">
        <v>330</v>
      </c>
      <c r="C200" s="14" t="e">
        <f>D200-#REF!</f>
        <v>#REF!</v>
      </c>
      <c r="D200" s="14">
        <f>D201</f>
        <v>0</v>
      </c>
      <c r="E200" s="14">
        <f>E201</f>
        <v>0</v>
      </c>
      <c r="F200" s="14">
        <f t="shared" si="4"/>
        <v>0</v>
      </c>
      <c r="G200" s="14">
        <f>G201</f>
        <v>0</v>
      </c>
      <c r="H200" s="14">
        <f>H201</f>
        <v>0</v>
      </c>
      <c r="I200" s="14">
        <f t="shared" si="5"/>
        <v>0</v>
      </c>
      <c r="J200" s="14">
        <f>J201</f>
        <v>0</v>
      </c>
      <c r="K200" s="14">
        <f>K201</f>
        <v>0</v>
      </c>
    </row>
    <row r="201" spans="1:11" s="18" customFormat="1" ht="26.25" customHeight="1" hidden="1">
      <c r="A201" s="22" t="s">
        <v>140</v>
      </c>
      <c r="B201" s="37" t="s">
        <v>145</v>
      </c>
      <c r="C201" s="14" t="e">
        <f>D201-#REF!</f>
        <v>#REF!</v>
      </c>
      <c r="D201" s="14"/>
      <c r="E201" s="14"/>
      <c r="F201" s="14">
        <f t="shared" si="4"/>
        <v>0</v>
      </c>
      <c r="G201" s="14"/>
      <c r="H201" s="14"/>
      <c r="I201" s="14">
        <f t="shared" si="5"/>
        <v>0</v>
      </c>
      <c r="J201" s="14"/>
      <c r="K201" s="14"/>
    </row>
    <row r="202" spans="1:11" s="18" customFormat="1" ht="25.5" hidden="1">
      <c r="A202" s="22" t="s">
        <v>146</v>
      </c>
      <c r="B202" s="33" t="s">
        <v>147</v>
      </c>
      <c r="C202" s="14" t="e">
        <f>D202-#REF!</f>
        <v>#REF!</v>
      </c>
      <c r="D202" s="14">
        <f>D203</f>
        <v>20075.5</v>
      </c>
      <c r="E202" s="14">
        <f>E203</f>
        <v>0</v>
      </c>
      <c r="F202" s="14">
        <f aca="true" t="shared" si="6" ref="F202:F255">D202+E202</f>
        <v>20075.5</v>
      </c>
      <c r="G202" s="14">
        <f>G203</f>
        <v>20075.5</v>
      </c>
      <c r="H202" s="14">
        <f>H203</f>
        <v>0</v>
      </c>
      <c r="I202" s="14">
        <f aca="true" t="shared" si="7" ref="I202:I255">G202+H202</f>
        <v>20075.5</v>
      </c>
      <c r="J202" s="14">
        <f>J203</f>
        <v>0</v>
      </c>
      <c r="K202" s="14">
        <f>K203</f>
        <v>0</v>
      </c>
    </row>
    <row r="203" spans="1:11" s="18" customFormat="1" ht="27" customHeight="1" hidden="1">
      <c r="A203" s="22" t="s">
        <v>148</v>
      </c>
      <c r="B203" s="33" t="s">
        <v>149</v>
      </c>
      <c r="C203" s="14" t="e">
        <f>D203-#REF!</f>
        <v>#REF!</v>
      </c>
      <c r="D203" s="14">
        <v>20075.5</v>
      </c>
      <c r="E203" s="14"/>
      <c r="F203" s="14">
        <f t="shared" si="6"/>
        <v>20075.5</v>
      </c>
      <c r="G203" s="14">
        <v>20075.5</v>
      </c>
      <c r="H203" s="14"/>
      <c r="I203" s="14">
        <f t="shared" si="7"/>
        <v>20075.5</v>
      </c>
      <c r="J203" s="14"/>
      <c r="K203" s="14"/>
    </row>
    <row r="204" spans="1:11" s="18" customFormat="1" ht="25.5" hidden="1">
      <c r="A204" s="22" t="s">
        <v>150</v>
      </c>
      <c r="B204" s="33" t="s">
        <v>151</v>
      </c>
      <c r="C204" s="14" t="e">
        <f>D204-#REF!</f>
        <v>#REF!</v>
      </c>
      <c r="D204" s="14">
        <f>D205</f>
        <v>1318583.5</v>
      </c>
      <c r="E204" s="14">
        <f>E205</f>
        <v>0</v>
      </c>
      <c r="F204" s="14">
        <f t="shared" si="6"/>
        <v>1318583.5</v>
      </c>
      <c r="G204" s="14">
        <f>G205</f>
        <v>1319489</v>
      </c>
      <c r="H204" s="14">
        <f>H205</f>
        <v>0</v>
      </c>
      <c r="I204" s="14">
        <f t="shared" si="7"/>
        <v>1319489</v>
      </c>
      <c r="J204" s="14">
        <f>J205</f>
        <v>0</v>
      </c>
      <c r="K204" s="14">
        <f>K205</f>
        <v>0</v>
      </c>
    </row>
    <row r="205" spans="1:11" s="18" customFormat="1" ht="25.5" hidden="1">
      <c r="A205" s="22" t="s">
        <v>152</v>
      </c>
      <c r="B205" s="40" t="s">
        <v>380</v>
      </c>
      <c r="C205" s="14" t="e">
        <f>D205-#REF!</f>
        <v>#REF!</v>
      </c>
      <c r="D205" s="14">
        <v>1318583.5</v>
      </c>
      <c r="E205" s="14"/>
      <c r="F205" s="14">
        <f t="shared" si="6"/>
        <v>1318583.5</v>
      </c>
      <c r="G205" s="14">
        <v>1319489</v>
      </c>
      <c r="H205" s="14"/>
      <c r="I205" s="14">
        <f t="shared" si="7"/>
        <v>1319489</v>
      </c>
      <c r="J205" s="14"/>
      <c r="K205" s="14"/>
    </row>
    <row r="206" spans="1:11" s="18" customFormat="1" ht="40.5" customHeight="1" hidden="1">
      <c r="A206" s="22" t="s">
        <v>153</v>
      </c>
      <c r="B206" s="40" t="s">
        <v>154</v>
      </c>
      <c r="C206" s="14" t="e">
        <f>D206-#REF!</f>
        <v>#REF!</v>
      </c>
      <c r="D206" s="14">
        <f>D207</f>
        <v>0</v>
      </c>
      <c r="E206" s="14">
        <f>E207</f>
        <v>0</v>
      </c>
      <c r="F206" s="14">
        <f t="shared" si="6"/>
        <v>0</v>
      </c>
      <c r="G206" s="14">
        <f>G207</f>
        <v>0</v>
      </c>
      <c r="H206" s="14">
        <f>H207</f>
        <v>0</v>
      </c>
      <c r="I206" s="14">
        <f t="shared" si="7"/>
        <v>0</v>
      </c>
      <c r="J206" s="14">
        <f>J207</f>
        <v>0</v>
      </c>
      <c r="K206" s="14">
        <f>K207</f>
        <v>0</v>
      </c>
    </row>
    <row r="207" spans="1:11" s="18" customFormat="1" ht="63.75" hidden="1">
      <c r="A207" s="22" t="s">
        <v>155</v>
      </c>
      <c r="B207" s="40" t="s">
        <v>156</v>
      </c>
      <c r="C207" s="14" t="e">
        <f>D207-#REF!</f>
        <v>#REF!</v>
      </c>
      <c r="D207" s="14">
        <v>0</v>
      </c>
      <c r="E207" s="14">
        <v>0</v>
      </c>
      <c r="F207" s="14">
        <f t="shared" si="6"/>
        <v>0</v>
      </c>
      <c r="G207" s="14">
        <v>0</v>
      </c>
      <c r="H207" s="14">
        <v>0</v>
      </c>
      <c r="I207" s="14">
        <f t="shared" si="7"/>
        <v>0</v>
      </c>
      <c r="J207" s="14">
        <v>0</v>
      </c>
      <c r="K207" s="14">
        <v>0</v>
      </c>
    </row>
    <row r="208" spans="1:11" s="18" customFormat="1" ht="40.5" customHeight="1" hidden="1">
      <c r="A208" s="22" t="s">
        <v>157</v>
      </c>
      <c r="B208" s="33" t="s">
        <v>158</v>
      </c>
      <c r="C208" s="14" t="e">
        <f>D208-#REF!</f>
        <v>#REF!</v>
      </c>
      <c r="D208" s="14">
        <f>D209</f>
        <v>37794.9</v>
      </c>
      <c r="E208" s="14">
        <f>E209</f>
        <v>0</v>
      </c>
      <c r="F208" s="14">
        <f t="shared" si="6"/>
        <v>37794.9</v>
      </c>
      <c r="G208" s="14">
        <f>G209</f>
        <v>37794.9</v>
      </c>
      <c r="H208" s="14">
        <f>H209</f>
        <v>0</v>
      </c>
      <c r="I208" s="14">
        <f t="shared" si="7"/>
        <v>37794.9</v>
      </c>
      <c r="J208" s="14">
        <f>J209</f>
        <v>0</v>
      </c>
      <c r="K208" s="14">
        <f>K209</f>
        <v>0</v>
      </c>
    </row>
    <row r="209" spans="1:11" s="18" customFormat="1" ht="39" customHeight="1" hidden="1">
      <c r="A209" s="22" t="s">
        <v>159</v>
      </c>
      <c r="B209" s="33" t="s">
        <v>160</v>
      </c>
      <c r="C209" s="14" t="e">
        <f>D209-#REF!</f>
        <v>#REF!</v>
      </c>
      <c r="D209" s="14">
        <v>37794.9</v>
      </c>
      <c r="E209" s="14"/>
      <c r="F209" s="14">
        <f t="shared" si="6"/>
        <v>37794.9</v>
      </c>
      <c r="G209" s="14">
        <v>37794.9</v>
      </c>
      <c r="H209" s="14"/>
      <c r="I209" s="14">
        <f t="shared" si="7"/>
        <v>37794.9</v>
      </c>
      <c r="J209" s="14"/>
      <c r="K209" s="14"/>
    </row>
    <row r="210" spans="1:11" s="18" customFormat="1" ht="140.25" hidden="1">
      <c r="A210" s="22" t="s">
        <v>161</v>
      </c>
      <c r="B210" s="33" t="s">
        <v>263</v>
      </c>
      <c r="C210" s="14" t="e">
        <f>D210-#REF!</f>
        <v>#REF!</v>
      </c>
      <c r="D210" s="14">
        <f>D211</f>
        <v>0</v>
      </c>
      <c r="E210" s="14">
        <f>E211</f>
        <v>0</v>
      </c>
      <c r="F210" s="14">
        <f t="shared" si="6"/>
        <v>0</v>
      </c>
      <c r="G210" s="14">
        <f>G211</f>
        <v>0</v>
      </c>
      <c r="H210" s="14">
        <f>H211</f>
        <v>0</v>
      </c>
      <c r="I210" s="14">
        <f t="shared" si="7"/>
        <v>0</v>
      </c>
      <c r="J210" s="14">
        <f>J211</f>
        <v>0</v>
      </c>
      <c r="K210" s="14">
        <f>K211</f>
        <v>0</v>
      </c>
    </row>
    <row r="211" spans="1:11" s="18" customFormat="1" ht="140.25" hidden="1">
      <c r="A211" s="22" t="s">
        <v>162</v>
      </c>
      <c r="B211" s="33" t="s">
        <v>264</v>
      </c>
      <c r="C211" s="14" t="e">
        <f>D211-#REF!</f>
        <v>#REF!</v>
      </c>
      <c r="D211" s="14">
        <v>0</v>
      </c>
      <c r="E211" s="14">
        <v>0</v>
      </c>
      <c r="F211" s="14">
        <f t="shared" si="6"/>
        <v>0</v>
      </c>
      <c r="G211" s="14">
        <v>0</v>
      </c>
      <c r="H211" s="14">
        <v>0</v>
      </c>
      <c r="I211" s="14">
        <f t="shared" si="7"/>
        <v>0</v>
      </c>
      <c r="J211" s="14">
        <v>0</v>
      </c>
      <c r="K211" s="14">
        <v>0</v>
      </c>
    </row>
    <row r="212" spans="1:11" s="18" customFormat="1" ht="25.5" hidden="1">
      <c r="A212" s="22" t="s">
        <v>163</v>
      </c>
      <c r="B212" s="33" t="s">
        <v>164</v>
      </c>
      <c r="C212" s="14" t="e">
        <f>D212-#REF!</f>
        <v>#REF!</v>
      </c>
      <c r="D212" s="14">
        <f>D213</f>
        <v>22506.1</v>
      </c>
      <c r="E212" s="14">
        <f>E213</f>
        <v>0</v>
      </c>
      <c r="F212" s="14">
        <f t="shared" si="6"/>
        <v>22506.1</v>
      </c>
      <c r="G212" s="14">
        <f>G213</f>
        <v>22506.1</v>
      </c>
      <c r="H212" s="14">
        <f>H213</f>
        <v>0</v>
      </c>
      <c r="I212" s="14">
        <f t="shared" si="7"/>
        <v>22506.1</v>
      </c>
      <c r="J212" s="14">
        <f>J213</f>
        <v>0</v>
      </c>
      <c r="K212" s="14">
        <f>K213</f>
        <v>0</v>
      </c>
    </row>
    <row r="213" spans="1:11" s="18" customFormat="1" ht="12.75" hidden="1">
      <c r="A213" s="22" t="s">
        <v>165</v>
      </c>
      <c r="B213" s="33" t="s">
        <v>381</v>
      </c>
      <c r="C213" s="14" t="e">
        <f>D213-#REF!</f>
        <v>#REF!</v>
      </c>
      <c r="D213" s="14">
        <v>22506.1</v>
      </c>
      <c r="E213" s="14">
        <v>0</v>
      </c>
      <c r="F213" s="14">
        <f t="shared" si="6"/>
        <v>22506.1</v>
      </c>
      <c r="G213" s="14">
        <v>22506.1</v>
      </c>
      <c r="H213" s="14">
        <v>0</v>
      </c>
      <c r="I213" s="14">
        <f t="shared" si="7"/>
        <v>22506.1</v>
      </c>
      <c r="J213" s="14">
        <v>0</v>
      </c>
      <c r="K213" s="14">
        <v>0</v>
      </c>
    </row>
    <row r="214" spans="1:11" s="18" customFormat="1" ht="89.25" hidden="1">
      <c r="A214" s="22" t="s">
        <v>166</v>
      </c>
      <c r="B214" s="33" t="s">
        <v>265</v>
      </c>
      <c r="C214" s="14" t="e">
        <f>D214-#REF!</f>
        <v>#REF!</v>
      </c>
      <c r="D214" s="14">
        <f>D215</f>
        <v>0</v>
      </c>
      <c r="E214" s="14">
        <f>E215</f>
        <v>0</v>
      </c>
      <c r="F214" s="14">
        <f t="shared" si="6"/>
        <v>0</v>
      </c>
      <c r="G214" s="14">
        <f>G215</f>
        <v>0</v>
      </c>
      <c r="H214" s="14">
        <f>H215</f>
        <v>0</v>
      </c>
      <c r="I214" s="14">
        <f t="shared" si="7"/>
        <v>0</v>
      </c>
      <c r="J214" s="14">
        <f>J215</f>
        <v>0</v>
      </c>
      <c r="K214" s="14">
        <f>K215</f>
        <v>0</v>
      </c>
    </row>
    <row r="215" spans="1:11" s="18" customFormat="1" ht="63.75" hidden="1">
      <c r="A215" s="22" t="s">
        <v>167</v>
      </c>
      <c r="B215" s="33" t="s">
        <v>266</v>
      </c>
      <c r="C215" s="14" t="e">
        <f>D215-#REF!</f>
        <v>#REF!</v>
      </c>
      <c r="D215" s="14"/>
      <c r="E215" s="14"/>
      <c r="F215" s="14">
        <f t="shared" si="6"/>
        <v>0</v>
      </c>
      <c r="G215" s="14"/>
      <c r="H215" s="14"/>
      <c r="I215" s="14">
        <f t="shared" si="7"/>
        <v>0</v>
      </c>
      <c r="J215" s="14"/>
      <c r="K215" s="14"/>
    </row>
    <row r="216" spans="1:11" s="18" customFormat="1" ht="51" hidden="1">
      <c r="A216" s="22" t="s">
        <v>168</v>
      </c>
      <c r="B216" s="33" t="s">
        <v>169</v>
      </c>
      <c r="C216" s="14" t="e">
        <f>D216-#REF!</f>
        <v>#REF!</v>
      </c>
      <c r="D216" s="14">
        <f>D217</f>
        <v>0</v>
      </c>
      <c r="E216" s="14">
        <f>E217</f>
        <v>0</v>
      </c>
      <c r="F216" s="14">
        <f t="shared" si="6"/>
        <v>0</v>
      </c>
      <c r="G216" s="14">
        <f>G217</f>
        <v>0</v>
      </c>
      <c r="H216" s="14">
        <f>H217</f>
        <v>0</v>
      </c>
      <c r="I216" s="14">
        <f t="shared" si="7"/>
        <v>0</v>
      </c>
      <c r="J216" s="14">
        <f>J217</f>
        <v>0</v>
      </c>
      <c r="K216" s="14">
        <f>K217</f>
        <v>0</v>
      </c>
    </row>
    <row r="217" spans="1:11" s="18" customFormat="1" ht="39" customHeight="1" hidden="1">
      <c r="A217" s="22" t="s">
        <v>170</v>
      </c>
      <c r="B217" s="33" t="s">
        <v>171</v>
      </c>
      <c r="C217" s="14" t="e">
        <f>D217-#REF!</f>
        <v>#REF!</v>
      </c>
      <c r="D217" s="14"/>
      <c r="E217" s="14"/>
      <c r="F217" s="14">
        <f t="shared" si="6"/>
        <v>0</v>
      </c>
      <c r="G217" s="14"/>
      <c r="H217" s="14"/>
      <c r="I217" s="14">
        <f t="shared" si="7"/>
        <v>0</v>
      </c>
      <c r="J217" s="14"/>
      <c r="K217" s="14"/>
    </row>
    <row r="218" spans="1:11" s="18" customFormat="1" ht="76.5" hidden="1">
      <c r="A218" s="22" t="s">
        <v>172</v>
      </c>
      <c r="B218" s="33" t="s">
        <v>267</v>
      </c>
      <c r="C218" s="14" t="e">
        <f>D218-#REF!</f>
        <v>#REF!</v>
      </c>
      <c r="D218" s="14">
        <f>D219</f>
        <v>0</v>
      </c>
      <c r="E218" s="14">
        <f>E219</f>
        <v>0</v>
      </c>
      <c r="F218" s="14">
        <f t="shared" si="6"/>
        <v>0</v>
      </c>
      <c r="G218" s="14">
        <f>G219</f>
        <v>0</v>
      </c>
      <c r="H218" s="14">
        <f>H219</f>
        <v>0</v>
      </c>
      <c r="I218" s="14">
        <f t="shared" si="7"/>
        <v>0</v>
      </c>
      <c r="J218" s="14">
        <f>J219</f>
        <v>0</v>
      </c>
      <c r="K218" s="14">
        <f>K219</f>
        <v>0</v>
      </c>
    </row>
    <row r="219" spans="1:11" s="18" customFormat="1" ht="53.25" customHeight="1" hidden="1">
      <c r="A219" s="22" t="s">
        <v>173</v>
      </c>
      <c r="B219" s="33" t="s">
        <v>382</v>
      </c>
      <c r="C219" s="14" t="e">
        <f>D219-#REF!</f>
        <v>#REF!</v>
      </c>
      <c r="D219" s="14">
        <v>0</v>
      </c>
      <c r="E219" s="14"/>
      <c r="F219" s="14">
        <f t="shared" si="6"/>
        <v>0</v>
      </c>
      <c r="G219" s="14">
        <v>0</v>
      </c>
      <c r="H219" s="14"/>
      <c r="I219" s="14">
        <f t="shared" si="7"/>
        <v>0</v>
      </c>
      <c r="J219" s="14"/>
      <c r="K219" s="14"/>
    </row>
    <row r="220" spans="1:11" s="18" customFormat="1" ht="41.25" customHeight="1" hidden="1">
      <c r="A220" s="22" t="s">
        <v>174</v>
      </c>
      <c r="B220" s="33" t="s">
        <v>188</v>
      </c>
      <c r="C220" s="14" t="e">
        <f>D220-#REF!</f>
        <v>#REF!</v>
      </c>
      <c r="D220" s="14">
        <f>D221</f>
        <v>4847</v>
      </c>
      <c r="E220" s="14">
        <f>E221</f>
        <v>330.1</v>
      </c>
      <c r="F220" s="14">
        <f t="shared" si="6"/>
        <v>5177.1</v>
      </c>
      <c r="G220" s="14">
        <f>G221</f>
        <v>4847</v>
      </c>
      <c r="H220" s="14">
        <f>H221</f>
        <v>330.1</v>
      </c>
      <c r="I220" s="14">
        <f t="shared" si="7"/>
        <v>5177.1</v>
      </c>
      <c r="J220" s="14">
        <f>J221</f>
        <v>0</v>
      </c>
      <c r="K220" s="14">
        <f>K221</f>
        <v>0</v>
      </c>
    </row>
    <row r="221" spans="1:11" s="18" customFormat="1" ht="40.5" customHeight="1" hidden="1">
      <c r="A221" s="22" t="s">
        <v>189</v>
      </c>
      <c r="B221" s="33" t="s">
        <v>268</v>
      </c>
      <c r="C221" s="14" t="e">
        <f>D221-#REF!</f>
        <v>#REF!</v>
      </c>
      <c r="D221" s="14">
        <v>4847</v>
      </c>
      <c r="E221" s="14">
        <v>330.1</v>
      </c>
      <c r="F221" s="14">
        <f t="shared" si="6"/>
        <v>5177.1</v>
      </c>
      <c r="G221" s="14">
        <v>4847</v>
      </c>
      <c r="H221" s="14">
        <v>330.1</v>
      </c>
      <c r="I221" s="14">
        <f t="shared" si="7"/>
        <v>5177.1</v>
      </c>
      <c r="J221" s="14">
        <v>0</v>
      </c>
      <c r="K221" s="14">
        <v>0</v>
      </c>
    </row>
    <row r="222" spans="1:11" s="18" customFormat="1" ht="38.25" hidden="1">
      <c r="A222" s="22" t="s">
        <v>190</v>
      </c>
      <c r="B222" s="33" t="s">
        <v>191</v>
      </c>
      <c r="C222" s="14" t="e">
        <f>D222-#REF!</f>
        <v>#REF!</v>
      </c>
      <c r="D222" s="14">
        <f>D223</f>
        <v>0</v>
      </c>
      <c r="E222" s="14">
        <f>E223</f>
        <v>0</v>
      </c>
      <c r="F222" s="14">
        <f t="shared" si="6"/>
        <v>0</v>
      </c>
      <c r="G222" s="14">
        <f>G223</f>
        <v>0</v>
      </c>
      <c r="H222" s="14">
        <f>H223</f>
        <v>0</v>
      </c>
      <c r="I222" s="14">
        <f t="shared" si="7"/>
        <v>0</v>
      </c>
      <c r="J222" s="14">
        <f>J223</f>
        <v>0</v>
      </c>
      <c r="K222" s="14">
        <f>K223</f>
        <v>0</v>
      </c>
    </row>
    <row r="223" spans="1:11" s="18" customFormat="1" ht="38.25" hidden="1">
      <c r="A223" s="22" t="s">
        <v>192</v>
      </c>
      <c r="B223" s="33" t="s">
        <v>193</v>
      </c>
      <c r="C223" s="14" t="e">
        <f>D223-#REF!</f>
        <v>#REF!</v>
      </c>
      <c r="D223" s="14">
        <v>0</v>
      </c>
      <c r="E223" s="14">
        <v>0</v>
      </c>
      <c r="F223" s="14">
        <f t="shared" si="6"/>
        <v>0</v>
      </c>
      <c r="G223" s="14">
        <v>0</v>
      </c>
      <c r="H223" s="14">
        <v>0</v>
      </c>
      <c r="I223" s="14">
        <f t="shared" si="7"/>
        <v>0</v>
      </c>
      <c r="J223" s="14">
        <v>0</v>
      </c>
      <c r="K223" s="14">
        <v>0</v>
      </c>
    </row>
    <row r="224" spans="1:11" s="18" customFormat="1" ht="25.5" hidden="1">
      <c r="A224" s="22" t="s">
        <v>283</v>
      </c>
      <c r="B224" s="33" t="s">
        <v>69</v>
      </c>
      <c r="C224" s="14" t="e">
        <f>D224-#REF!</f>
        <v>#REF!</v>
      </c>
      <c r="D224" s="14">
        <f>D225</f>
        <v>0</v>
      </c>
      <c r="E224" s="14">
        <f>E225</f>
        <v>0</v>
      </c>
      <c r="F224" s="14">
        <f t="shared" si="6"/>
        <v>0</v>
      </c>
      <c r="G224" s="14">
        <f>G225</f>
        <v>0</v>
      </c>
      <c r="H224" s="14">
        <f>H225</f>
        <v>0</v>
      </c>
      <c r="I224" s="14">
        <f t="shared" si="7"/>
        <v>0</v>
      </c>
      <c r="J224" s="14">
        <f>J225</f>
        <v>0</v>
      </c>
      <c r="K224" s="14">
        <f>K225</f>
        <v>0</v>
      </c>
    </row>
    <row r="225" spans="1:11" s="18" customFormat="1" ht="25.5" hidden="1">
      <c r="A225" s="22" t="s">
        <v>284</v>
      </c>
      <c r="B225" s="33" t="s">
        <v>383</v>
      </c>
      <c r="C225" s="14" t="e">
        <f>D225-#REF!</f>
        <v>#REF!</v>
      </c>
      <c r="D225" s="14"/>
      <c r="E225" s="14"/>
      <c r="F225" s="14">
        <f t="shared" si="6"/>
        <v>0</v>
      </c>
      <c r="G225" s="14"/>
      <c r="H225" s="14"/>
      <c r="I225" s="14">
        <f t="shared" si="7"/>
        <v>0</v>
      </c>
      <c r="J225" s="14"/>
      <c r="K225" s="14"/>
    </row>
    <row r="226" spans="1:11" s="18" customFormat="1" ht="51" hidden="1">
      <c r="A226" s="24" t="s">
        <v>344</v>
      </c>
      <c r="B226" s="55" t="s">
        <v>345</v>
      </c>
      <c r="C226" s="14" t="e">
        <f>D226-#REF!</f>
        <v>#REF!</v>
      </c>
      <c r="D226" s="14">
        <f>D227</f>
        <v>0</v>
      </c>
      <c r="E226" s="14">
        <f>E227</f>
        <v>0</v>
      </c>
      <c r="F226" s="14">
        <f t="shared" si="6"/>
        <v>0</v>
      </c>
      <c r="G226" s="14">
        <f>G227</f>
        <v>0</v>
      </c>
      <c r="H226" s="14">
        <f>H227</f>
        <v>0</v>
      </c>
      <c r="I226" s="14">
        <f t="shared" si="7"/>
        <v>0</v>
      </c>
      <c r="J226" s="14">
        <f>J227</f>
        <v>0</v>
      </c>
      <c r="K226" s="14">
        <f>K227</f>
        <v>0</v>
      </c>
    </row>
    <row r="227" spans="1:11" s="18" customFormat="1" ht="51" hidden="1">
      <c r="A227" s="24" t="s">
        <v>346</v>
      </c>
      <c r="B227" s="55" t="s">
        <v>347</v>
      </c>
      <c r="C227" s="14" t="e">
        <f>D227-#REF!</f>
        <v>#REF!</v>
      </c>
      <c r="D227" s="14"/>
      <c r="E227" s="14"/>
      <c r="F227" s="14">
        <f t="shared" si="6"/>
        <v>0</v>
      </c>
      <c r="G227" s="14"/>
      <c r="H227" s="14"/>
      <c r="I227" s="14">
        <f t="shared" si="7"/>
        <v>0</v>
      </c>
      <c r="J227" s="14"/>
      <c r="K227" s="14"/>
    </row>
    <row r="228" spans="1:11" s="18" customFormat="1" ht="15.75" customHeight="1" hidden="1">
      <c r="A228" s="22" t="s">
        <v>194</v>
      </c>
      <c r="B228" s="33" t="s">
        <v>195</v>
      </c>
      <c r="C228" s="14" t="e">
        <f>D228-#REF!</f>
        <v>#REF!</v>
      </c>
      <c r="D228" s="14">
        <f>D229</f>
        <v>1314</v>
      </c>
      <c r="E228" s="14">
        <f>E229</f>
        <v>101.4</v>
      </c>
      <c r="F228" s="14">
        <f t="shared" si="6"/>
        <v>1415.4</v>
      </c>
      <c r="G228" s="14">
        <f>G229</f>
        <v>1032.4</v>
      </c>
      <c r="H228" s="14">
        <f>H229</f>
        <v>79.7</v>
      </c>
      <c r="I228" s="14">
        <f t="shared" si="7"/>
        <v>1112.1000000000001</v>
      </c>
      <c r="J228" s="14">
        <f>J229</f>
        <v>0</v>
      </c>
      <c r="K228" s="14">
        <f>K229</f>
        <v>0</v>
      </c>
    </row>
    <row r="229" spans="1:11" s="18" customFormat="1" ht="12.75" hidden="1">
      <c r="A229" s="27" t="s">
        <v>196</v>
      </c>
      <c r="B229" s="42" t="s">
        <v>197</v>
      </c>
      <c r="C229" s="14" t="e">
        <f>D229-#REF!</f>
        <v>#REF!</v>
      </c>
      <c r="D229" s="14">
        <v>1314</v>
      </c>
      <c r="E229" s="14">
        <v>101.4</v>
      </c>
      <c r="F229" s="14">
        <f t="shared" si="6"/>
        <v>1415.4</v>
      </c>
      <c r="G229" s="14">
        <v>1032.4</v>
      </c>
      <c r="H229" s="14">
        <v>79.7</v>
      </c>
      <c r="I229" s="14">
        <f t="shared" si="7"/>
        <v>1112.1000000000001</v>
      </c>
      <c r="J229" s="14"/>
      <c r="K229" s="14"/>
    </row>
    <row r="230" spans="1:11" s="18" customFormat="1" ht="17.25" customHeight="1">
      <c r="A230" s="27" t="s">
        <v>198</v>
      </c>
      <c r="B230" s="42" t="s">
        <v>199</v>
      </c>
      <c r="C230" s="14" t="e">
        <f>D230-#REF!</f>
        <v>#REF!</v>
      </c>
      <c r="D230" s="14">
        <f>D231+D242+D233+D235+D237</f>
        <v>500000</v>
      </c>
      <c r="E230" s="14">
        <f>E231+E242+E233+E235+E237</f>
        <v>1256.7</v>
      </c>
      <c r="F230" s="14">
        <f t="shared" si="6"/>
        <v>501256.7</v>
      </c>
      <c r="G230" s="14">
        <f>G231+G242+G233+G235+G237</f>
        <v>539700</v>
      </c>
      <c r="H230" s="14">
        <f>H231+H242+H233+H235+H237</f>
        <v>2616.9</v>
      </c>
      <c r="I230" s="14">
        <f t="shared" si="7"/>
        <v>542316.9</v>
      </c>
      <c r="J230" s="14">
        <f>J231+J242+J233+J235+J237</f>
        <v>0</v>
      </c>
      <c r="K230" s="14">
        <f>K231+K242+K233+K235+K237</f>
        <v>0</v>
      </c>
    </row>
    <row r="231" spans="1:11" ht="15" customHeight="1" hidden="1">
      <c r="A231" s="27" t="s">
        <v>200</v>
      </c>
      <c r="B231" s="42" t="s">
        <v>269</v>
      </c>
      <c r="C231" s="14" t="e">
        <f>D231-#REF!</f>
        <v>#REF!</v>
      </c>
      <c r="D231" s="14">
        <f>D232</f>
        <v>0</v>
      </c>
      <c r="E231" s="14">
        <f>E232</f>
        <v>0</v>
      </c>
      <c r="F231" s="14">
        <f t="shared" si="6"/>
        <v>0</v>
      </c>
      <c r="G231" s="14">
        <f>G232</f>
        <v>0</v>
      </c>
      <c r="H231" s="14">
        <f>H232</f>
        <v>0</v>
      </c>
      <c r="I231" s="14">
        <f t="shared" si="7"/>
        <v>0</v>
      </c>
      <c r="J231" s="14">
        <f>J232</f>
        <v>0</v>
      </c>
      <c r="K231" s="14">
        <f>K232</f>
        <v>0</v>
      </c>
    </row>
    <row r="232" spans="1:11" ht="54" customHeight="1" hidden="1">
      <c r="A232" s="27" t="s">
        <v>201</v>
      </c>
      <c r="B232" s="42" t="s">
        <v>270</v>
      </c>
      <c r="C232" s="14" t="e">
        <f>D232-#REF!</f>
        <v>#REF!</v>
      </c>
      <c r="D232" s="14"/>
      <c r="E232" s="14"/>
      <c r="F232" s="14">
        <f t="shared" si="6"/>
        <v>0</v>
      </c>
      <c r="G232" s="14"/>
      <c r="H232" s="14"/>
      <c r="I232" s="14">
        <f t="shared" si="7"/>
        <v>0</v>
      </c>
      <c r="J232" s="14"/>
      <c r="K232" s="14"/>
    </row>
    <row r="233" spans="1:11" ht="40.5" customHeight="1" hidden="1">
      <c r="A233" s="27" t="s">
        <v>202</v>
      </c>
      <c r="B233" s="42" t="s">
        <v>203</v>
      </c>
      <c r="C233" s="14" t="e">
        <f>D233-#REF!</f>
        <v>#REF!</v>
      </c>
      <c r="D233" s="14">
        <f>D234</f>
        <v>0</v>
      </c>
      <c r="E233" s="14">
        <f>E234</f>
        <v>0</v>
      </c>
      <c r="F233" s="14">
        <f t="shared" si="6"/>
        <v>0</v>
      </c>
      <c r="G233" s="14">
        <f>G234</f>
        <v>0</v>
      </c>
      <c r="H233" s="14">
        <f>H234</f>
        <v>0</v>
      </c>
      <c r="I233" s="14">
        <f t="shared" si="7"/>
        <v>0</v>
      </c>
      <c r="J233" s="14">
        <f>J234</f>
        <v>0</v>
      </c>
      <c r="K233" s="14">
        <f>K234</f>
        <v>0</v>
      </c>
    </row>
    <row r="234" spans="1:11" ht="28.5" customHeight="1" hidden="1">
      <c r="A234" s="27" t="s">
        <v>204</v>
      </c>
      <c r="B234" s="42" t="s">
        <v>205</v>
      </c>
      <c r="C234" s="14" t="e">
        <f>D234-#REF!</f>
        <v>#REF!</v>
      </c>
      <c r="D234" s="14">
        <v>0</v>
      </c>
      <c r="E234" s="14">
        <v>0</v>
      </c>
      <c r="F234" s="14">
        <f t="shared" si="6"/>
        <v>0</v>
      </c>
      <c r="G234" s="14">
        <v>0</v>
      </c>
      <c r="H234" s="14">
        <v>0</v>
      </c>
      <c r="I234" s="14">
        <f t="shared" si="7"/>
        <v>0</v>
      </c>
      <c r="J234" s="14">
        <v>0</v>
      </c>
      <c r="K234" s="14">
        <v>0</v>
      </c>
    </row>
    <row r="235" spans="1:11" ht="27.75" customHeight="1" hidden="1">
      <c r="A235" s="27" t="s">
        <v>206</v>
      </c>
      <c r="B235" s="42" t="s">
        <v>207</v>
      </c>
      <c r="C235" s="14" t="e">
        <f>D235-#REF!</f>
        <v>#REF!</v>
      </c>
      <c r="D235" s="14">
        <f>D236</f>
        <v>0</v>
      </c>
      <c r="E235" s="14">
        <f>E236</f>
        <v>0</v>
      </c>
      <c r="F235" s="14">
        <f t="shared" si="6"/>
        <v>0</v>
      </c>
      <c r="G235" s="14">
        <f>G236</f>
        <v>0</v>
      </c>
      <c r="H235" s="14">
        <f>H236</f>
        <v>0</v>
      </c>
      <c r="I235" s="14">
        <f t="shared" si="7"/>
        <v>0</v>
      </c>
      <c r="J235" s="14">
        <f>J236</f>
        <v>0</v>
      </c>
      <c r="K235" s="14">
        <f>K236</f>
        <v>0</v>
      </c>
    </row>
    <row r="236" spans="1:11" ht="38.25" hidden="1">
      <c r="A236" s="27" t="s">
        <v>208</v>
      </c>
      <c r="B236" s="42" t="s">
        <v>210</v>
      </c>
      <c r="C236" s="14" t="e">
        <f>D236-#REF!</f>
        <v>#REF!</v>
      </c>
      <c r="D236" s="14"/>
      <c r="E236" s="14"/>
      <c r="F236" s="14">
        <f t="shared" si="6"/>
        <v>0</v>
      </c>
      <c r="G236" s="14"/>
      <c r="H236" s="14"/>
      <c r="I236" s="14">
        <f t="shared" si="7"/>
        <v>0</v>
      </c>
      <c r="J236" s="14"/>
      <c r="K236" s="14"/>
    </row>
    <row r="237" spans="1:11" ht="38.25" hidden="1">
      <c r="A237" s="27" t="s">
        <v>211</v>
      </c>
      <c r="B237" s="42" t="s">
        <v>212</v>
      </c>
      <c r="C237" s="14" t="e">
        <f>D237-#REF!</f>
        <v>#REF!</v>
      </c>
      <c r="D237" s="14">
        <f>D238+D240</f>
        <v>0</v>
      </c>
      <c r="E237" s="14">
        <f>E238+E240</f>
        <v>0</v>
      </c>
      <c r="F237" s="14">
        <f t="shared" si="6"/>
        <v>0</v>
      </c>
      <c r="G237" s="14">
        <f>G238+G240</f>
        <v>0</v>
      </c>
      <c r="H237" s="14">
        <f>H238+H240</f>
        <v>0</v>
      </c>
      <c r="I237" s="14">
        <f t="shared" si="7"/>
        <v>0</v>
      </c>
      <c r="J237" s="14">
        <f>J238+J240</f>
        <v>0</v>
      </c>
      <c r="K237" s="14">
        <f>K238+K240</f>
        <v>0</v>
      </c>
    </row>
    <row r="238" spans="1:11" ht="51" hidden="1">
      <c r="A238" s="27" t="s">
        <v>213</v>
      </c>
      <c r="B238" s="42" t="s">
        <v>214</v>
      </c>
      <c r="C238" s="14" t="e">
        <f>D238-#REF!</f>
        <v>#REF!</v>
      </c>
      <c r="D238" s="14">
        <f>D239</f>
        <v>0</v>
      </c>
      <c r="E238" s="14">
        <f>E239</f>
        <v>0</v>
      </c>
      <c r="F238" s="14">
        <f t="shared" si="6"/>
        <v>0</v>
      </c>
      <c r="G238" s="14">
        <f>G239</f>
        <v>0</v>
      </c>
      <c r="H238" s="14">
        <f>H239</f>
        <v>0</v>
      </c>
      <c r="I238" s="14">
        <f t="shared" si="7"/>
        <v>0</v>
      </c>
      <c r="J238" s="14">
        <f>J239</f>
        <v>0</v>
      </c>
      <c r="K238" s="14">
        <f>K239</f>
        <v>0</v>
      </c>
    </row>
    <row r="239" spans="1:11" ht="40.5" customHeight="1" hidden="1">
      <c r="A239" s="27" t="s">
        <v>215</v>
      </c>
      <c r="B239" s="42" t="s">
        <v>216</v>
      </c>
      <c r="C239" s="14" t="e">
        <f>D239-#REF!</f>
        <v>#REF!</v>
      </c>
      <c r="D239" s="14"/>
      <c r="E239" s="14"/>
      <c r="F239" s="14">
        <f t="shared" si="6"/>
        <v>0</v>
      </c>
      <c r="G239" s="14"/>
      <c r="H239" s="14"/>
      <c r="I239" s="14">
        <f t="shared" si="7"/>
        <v>0</v>
      </c>
      <c r="J239" s="14"/>
      <c r="K239" s="14"/>
    </row>
    <row r="240" spans="1:11" ht="76.5" hidden="1">
      <c r="A240" s="27" t="s">
        <v>217</v>
      </c>
      <c r="B240" s="42" t="s">
        <v>271</v>
      </c>
      <c r="C240" s="14" t="e">
        <f>D240-#REF!</f>
        <v>#REF!</v>
      </c>
      <c r="D240" s="14">
        <f>D241</f>
        <v>0</v>
      </c>
      <c r="E240" s="14">
        <f>E241</f>
        <v>0</v>
      </c>
      <c r="F240" s="14">
        <f t="shared" si="6"/>
        <v>0</v>
      </c>
      <c r="G240" s="14">
        <f>G241</f>
        <v>0</v>
      </c>
      <c r="H240" s="14">
        <f>H241</f>
        <v>0</v>
      </c>
      <c r="I240" s="14">
        <f t="shared" si="7"/>
        <v>0</v>
      </c>
      <c r="J240" s="14">
        <f>J241</f>
        <v>0</v>
      </c>
      <c r="K240" s="14">
        <f>K241</f>
        <v>0</v>
      </c>
    </row>
    <row r="241" spans="1:11" ht="54.75" customHeight="1" hidden="1">
      <c r="A241" s="27" t="s">
        <v>218</v>
      </c>
      <c r="B241" s="42" t="s">
        <v>272</v>
      </c>
      <c r="C241" s="14" t="e">
        <f>D241-#REF!</f>
        <v>#REF!</v>
      </c>
      <c r="D241" s="14">
        <v>0</v>
      </c>
      <c r="E241" s="14">
        <v>0</v>
      </c>
      <c r="F241" s="14">
        <f t="shared" si="6"/>
        <v>0</v>
      </c>
      <c r="G241" s="14">
        <v>0</v>
      </c>
      <c r="H241" s="14">
        <v>0</v>
      </c>
      <c r="I241" s="14">
        <f t="shared" si="7"/>
        <v>0</v>
      </c>
      <c r="J241" s="14">
        <v>0</v>
      </c>
      <c r="K241" s="14">
        <v>0</v>
      </c>
    </row>
    <row r="242" spans="1:11" ht="12.75" hidden="1">
      <c r="A242" s="27" t="s">
        <v>219</v>
      </c>
      <c r="B242" s="42" t="s">
        <v>220</v>
      </c>
      <c r="C242" s="14" t="e">
        <f>D242-#REF!</f>
        <v>#REF!</v>
      </c>
      <c r="D242" s="14">
        <f>D243</f>
        <v>500000</v>
      </c>
      <c r="E242" s="14">
        <f>E243</f>
        <v>1256.7</v>
      </c>
      <c r="F242" s="14">
        <f t="shared" si="6"/>
        <v>501256.7</v>
      </c>
      <c r="G242" s="14">
        <f>G243</f>
        <v>539700</v>
      </c>
      <c r="H242" s="14">
        <f>H243</f>
        <v>2616.9</v>
      </c>
      <c r="I242" s="14">
        <f t="shared" si="7"/>
        <v>542316.9</v>
      </c>
      <c r="J242" s="14">
        <f>J243</f>
        <v>0</v>
      </c>
      <c r="K242" s="14">
        <f>K243</f>
        <v>0</v>
      </c>
    </row>
    <row r="243" spans="1:11" ht="25.5" hidden="1">
      <c r="A243" s="27" t="s">
        <v>221</v>
      </c>
      <c r="B243" s="42" t="s">
        <v>384</v>
      </c>
      <c r="C243" s="14" t="e">
        <f>D243-#REF!</f>
        <v>#REF!</v>
      </c>
      <c r="D243" s="14">
        <v>500000</v>
      </c>
      <c r="E243" s="14">
        <v>1256.7</v>
      </c>
      <c r="F243" s="14">
        <f t="shared" si="6"/>
        <v>501256.7</v>
      </c>
      <c r="G243" s="14">
        <v>539700</v>
      </c>
      <c r="H243" s="14">
        <v>2616.9</v>
      </c>
      <c r="I243" s="14">
        <f t="shared" si="7"/>
        <v>542316.9</v>
      </c>
      <c r="J243" s="14">
        <v>0</v>
      </c>
      <c r="K243" s="14">
        <v>0</v>
      </c>
    </row>
    <row r="244" spans="1:11" ht="12.75" hidden="1">
      <c r="A244" s="19" t="s">
        <v>222</v>
      </c>
      <c r="B244" s="31" t="s">
        <v>223</v>
      </c>
      <c r="C244" s="8" t="e">
        <f>D244-#REF!</f>
        <v>#REF!</v>
      </c>
      <c r="D244" s="8">
        <f>D245</f>
        <v>0</v>
      </c>
      <c r="E244" s="8">
        <f>E245</f>
        <v>0</v>
      </c>
      <c r="F244" s="8">
        <f t="shared" si="6"/>
        <v>0</v>
      </c>
      <c r="G244" s="8">
        <f>G245</f>
        <v>0</v>
      </c>
      <c r="H244" s="8">
        <f>H245</f>
        <v>0</v>
      </c>
      <c r="I244" s="8">
        <f t="shared" si="7"/>
        <v>0</v>
      </c>
      <c r="J244" s="8">
        <f>J245</f>
        <v>0</v>
      </c>
      <c r="K244" s="8">
        <f>K245</f>
        <v>0</v>
      </c>
    </row>
    <row r="245" spans="1:11" ht="14.25" customHeight="1" hidden="1">
      <c r="A245" s="10" t="s">
        <v>224</v>
      </c>
      <c r="B245" s="33" t="s">
        <v>225</v>
      </c>
      <c r="C245" s="11" t="e">
        <f>C247+C246</f>
        <v>#REF!</v>
      </c>
      <c r="D245" s="11">
        <f>D247+D246</f>
        <v>0</v>
      </c>
      <c r="E245" s="11">
        <f>E247+E246</f>
        <v>0</v>
      </c>
      <c r="F245" s="11">
        <f t="shared" si="6"/>
        <v>0</v>
      </c>
      <c r="G245" s="11">
        <f>G247+G246</f>
        <v>0</v>
      </c>
      <c r="H245" s="11">
        <f>H247+H246</f>
        <v>0</v>
      </c>
      <c r="I245" s="11">
        <f t="shared" si="7"/>
        <v>0</v>
      </c>
      <c r="J245" s="11">
        <f>J247+J246</f>
        <v>0</v>
      </c>
      <c r="K245" s="11">
        <f>K247+K246</f>
        <v>0</v>
      </c>
    </row>
    <row r="246" spans="1:11" ht="40.5" customHeight="1" hidden="1">
      <c r="A246" s="10" t="s">
        <v>82</v>
      </c>
      <c r="B246" s="33" t="s">
        <v>81</v>
      </c>
      <c r="C246" s="11"/>
      <c r="D246" s="11"/>
      <c r="E246" s="11"/>
      <c r="F246" s="11">
        <f t="shared" si="6"/>
        <v>0</v>
      </c>
      <c r="G246" s="11"/>
      <c r="H246" s="11"/>
      <c r="I246" s="11">
        <f t="shared" si="7"/>
        <v>0</v>
      </c>
      <c r="J246" s="11"/>
      <c r="K246" s="11"/>
    </row>
    <row r="247" spans="1:11" ht="14.25" customHeight="1" hidden="1">
      <c r="A247" s="10" t="s">
        <v>348</v>
      </c>
      <c r="B247" s="33" t="s">
        <v>225</v>
      </c>
      <c r="C247" s="11" t="e">
        <f>D247-#REF!</f>
        <v>#REF!</v>
      </c>
      <c r="D247" s="11"/>
      <c r="E247" s="11"/>
      <c r="F247" s="11">
        <f t="shared" si="6"/>
        <v>0</v>
      </c>
      <c r="G247" s="11"/>
      <c r="H247" s="11"/>
      <c r="I247" s="11">
        <f t="shared" si="7"/>
        <v>0</v>
      </c>
      <c r="J247" s="11"/>
      <c r="K247" s="11"/>
    </row>
    <row r="248" spans="1:11" ht="41.25" customHeight="1" hidden="1">
      <c r="A248" s="7" t="s">
        <v>227</v>
      </c>
      <c r="B248" s="43" t="s">
        <v>209</v>
      </c>
      <c r="C248" s="29" t="e">
        <f>D248-#REF!</f>
        <v>#REF!</v>
      </c>
      <c r="D248" s="29">
        <f>D249</f>
        <v>0</v>
      </c>
      <c r="E248" s="29">
        <f>E249</f>
        <v>0</v>
      </c>
      <c r="F248" s="29">
        <f t="shared" si="6"/>
        <v>0</v>
      </c>
      <c r="G248" s="29">
        <f>G249</f>
        <v>0</v>
      </c>
      <c r="H248" s="29">
        <f>H249</f>
        <v>0</v>
      </c>
      <c r="I248" s="29">
        <f t="shared" si="7"/>
        <v>0</v>
      </c>
      <c r="J248" s="29">
        <f>J249</f>
        <v>0</v>
      </c>
      <c r="K248" s="29">
        <f>K249</f>
        <v>0</v>
      </c>
    </row>
    <row r="249" spans="1:11" ht="27" customHeight="1" hidden="1">
      <c r="A249" s="28" t="s">
        <v>228</v>
      </c>
      <c r="B249" s="42" t="s">
        <v>229</v>
      </c>
      <c r="C249" s="11" t="e">
        <f>D249-#REF!</f>
        <v>#REF!</v>
      </c>
      <c r="D249" s="11">
        <f>D250</f>
        <v>0</v>
      </c>
      <c r="E249" s="11">
        <f>E250</f>
        <v>0</v>
      </c>
      <c r="F249" s="11">
        <f t="shared" si="6"/>
        <v>0</v>
      </c>
      <c r="G249" s="11">
        <f>G250</f>
        <v>0</v>
      </c>
      <c r="H249" s="11">
        <f>H250</f>
        <v>0</v>
      </c>
      <c r="I249" s="11">
        <f t="shared" si="7"/>
        <v>0</v>
      </c>
      <c r="J249" s="11">
        <f>J250</f>
        <v>0</v>
      </c>
      <c r="K249" s="11">
        <f>K250</f>
        <v>0</v>
      </c>
    </row>
    <row r="250" spans="1:11" ht="27" customHeight="1" hidden="1">
      <c r="A250" s="28" t="s">
        <v>230</v>
      </c>
      <c r="B250" s="42" t="s">
        <v>232</v>
      </c>
      <c r="C250" s="11" t="e">
        <f>D250-#REF!</f>
        <v>#REF!</v>
      </c>
      <c r="D250" s="11">
        <f>D251+D252</f>
        <v>0</v>
      </c>
      <c r="E250" s="11">
        <f>E251+E252</f>
        <v>0</v>
      </c>
      <c r="F250" s="11">
        <f t="shared" si="6"/>
        <v>0</v>
      </c>
      <c r="G250" s="11">
        <f>G251+G252</f>
        <v>0</v>
      </c>
      <c r="H250" s="11">
        <f>H251+H252</f>
        <v>0</v>
      </c>
      <c r="I250" s="11">
        <f t="shared" si="7"/>
        <v>0</v>
      </c>
      <c r="J250" s="11">
        <f>J251+J252</f>
        <v>0</v>
      </c>
      <c r="K250" s="11">
        <f>K251+K252</f>
        <v>0</v>
      </c>
    </row>
    <row r="251" spans="1:11" ht="27" customHeight="1" hidden="1">
      <c r="A251" s="28" t="s">
        <v>356</v>
      </c>
      <c r="B251" s="42" t="s">
        <v>360</v>
      </c>
      <c r="C251" s="11" t="e">
        <f>D251-#REF!</f>
        <v>#REF!</v>
      </c>
      <c r="D251" s="11"/>
      <c r="E251" s="11"/>
      <c r="F251" s="11">
        <f t="shared" si="6"/>
        <v>0</v>
      </c>
      <c r="G251" s="11"/>
      <c r="H251" s="11"/>
      <c r="I251" s="11">
        <f t="shared" si="7"/>
        <v>0</v>
      </c>
      <c r="J251" s="11"/>
      <c r="K251" s="11"/>
    </row>
    <row r="252" spans="1:11" ht="26.25" customHeight="1" hidden="1">
      <c r="A252" s="28" t="s">
        <v>233</v>
      </c>
      <c r="B252" s="42" t="s">
        <v>385</v>
      </c>
      <c r="C252" s="11" t="e">
        <f>D252-#REF!</f>
        <v>#REF!</v>
      </c>
      <c r="D252" s="11"/>
      <c r="E252" s="11"/>
      <c r="F252" s="11">
        <f t="shared" si="6"/>
        <v>0</v>
      </c>
      <c r="G252" s="11"/>
      <c r="H252" s="11"/>
      <c r="I252" s="11">
        <f t="shared" si="7"/>
        <v>0</v>
      </c>
      <c r="J252" s="11"/>
      <c r="K252" s="11"/>
    </row>
    <row r="253" spans="1:11" ht="24" customHeight="1" hidden="1">
      <c r="A253" s="7" t="s">
        <v>234</v>
      </c>
      <c r="B253" s="31" t="s">
        <v>235</v>
      </c>
      <c r="C253" s="29" t="e">
        <f>D253-#REF!</f>
        <v>#REF!</v>
      </c>
      <c r="D253" s="29">
        <f>D254</f>
        <v>0</v>
      </c>
      <c r="E253" s="29">
        <f>E254</f>
        <v>0</v>
      </c>
      <c r="F253" s="29">
        <f t="shared" si="6"/>
        <v>0</v>
      </c>
      <c r="G253" s="29">
        <f>G254</f>
        <v>0</v>
      </c>
      <c r="H253" s="29">
        <f>H254</f>
        <v>0</v>
      </c>
      <c r="I253" s="29">
        <f t="shared" si="7"/>
        <v>0</v>
      </c>
      <c r="J253" s="29">
        <f>J254</f>
        <v>0</v>
      </c>
      <c r="K253" s="29">
        <f>K254</f>
        <v>0</v>
      </c>
    </row>
    <row r="254" spans="1:11" ht="38.25" hidden="1">
      <c r="A254" s="10" t="s">
        <v>236</v>
      </c>
      <c r="B254" s="33" t="s">
        <v>237</v>
      </c>
      <c r="C254" s="11" t="e">
        <f>D254-#REF!</f>
        <v>#REF!</v>
      </c>
      <c r="D254" s="11"/>
      <c r="E254" s="11"/>
      <c r="F254" s="11">
        <f t="shared" si="6"/>
        <v>0</v>
      </c>
      <c r="G254" s="11"/>
      <c r="H254" s="11"/>
      <c r="I254" s="11">
        <f t="shared" si="7"/>
        <v>0</v>
      </c>
      <c r="J254" s="11"/>
      <c r="K254" s="11"/>
    </row>
    <row r="255" spans="1:11" ht="21" customHeight="1">
      <c r="A255" s="7"/>
      <c r="B255" s="44" t="s">
        <v>238</v>
      </c>
      <c r="C255" s="30" t="e">
        <f>C10+C165</f>
        <v>#REF!</v>
      </c>
      <c r="D255" s="30">
        <f>D10+D165</f>
        <v>4072308.7</v>
      </c>
      <c r="E255" s="30">
        <f>E10+E165</f>
        <v>5134.300000000001</v>
      </c>
      <c r="F255" s="30">
        <f t="shared" si="6"/>
        <v>4077443</v>
      </c>
      <c r="G255" s="30">
        <f>G10+G165</f>
        <v>4190983.4999999995</v>
      </c>
      <c r="H255" s="30">
        <f>H10+H165</f>
        <v>12319.3</v>
      </c>
      <c r="I255" s="30">
        <f t="shared" si="7"/>
        <v>4203302.8</v>
      </c>
      <c r="J255" s="30">
        <f>J10+J165</f>
        <v>0</v>
      </c>
      <c r="K255" s="30">
        <f>K10+K165</f>
        <v>0</v>
      </c>
    </row>
  </sheetData>
  <sheetProtection/>
  <autoFilter ref="A9:K255"/>
  <mergeCells count="5">
    <mergeCell ref="A5:J5"/>
    <mergeCell ref="A7:A8"/>
    <mergeCell ref="B7:B8"/>
    <mergeCell ref="E7:F7"/>
    <mergeCell ref="H7:I7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302</cp:lastModifiedBy>
  <cp:lastPrinted>2015-02-24T05:56:01Z</cp:lastPrinted>
  <dcterms:created xsi:type="dcterms:W3CDTF">2002-03-11T10:22:12Z</dcterms:created>
  <dcterms:modified xsi:type="dcterms:W3CDTF">2015-02-24T05:56:05Z</dcterms:modified>
  <cp:category/>
  <cp:version/>
  <cp:contentType/>
  <cp:contentStatus/>
</cp:coreProperties>
</file>