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30" yWindow="495" windowWidth="15450" windowHeight="10080" activeTab="0"/>
  </bookViews>
  <sheets>
    <sheet name="Форма Г-1" sheetId="1" r:id="rId1"/>
  </sheets>
  <definedNames>
    <definedName name="_Date_" localSheetId="0">#REF!</definedName>
    <definedName name="_Date_">#REF!</definedName>
    <definedName name="_Otchet_Period_Source__AT_ObjectName" localSheetId="0">#REF!</definedName>
    <definedName name="_Otchet_Period_Source__AT_ObjectName">#REF!</definedName>
    <definedName name="_Period_" localSheetId="0">#REF!</definedName>
    <definedName name="_Period_">#REF!</definedName>
    <definedName name="_xlnm._FilterDatabase" localSheetId="0" hidden="1">'Форма Г-1'!$A$9:$G$234</definedName>
    <definedName name="_xlnm.Print_Titles" localSheetId="0">'Форма Г-1'!$7:$9</definedName>
  </definedNames>
  <calcPr fullCalcOnLoad="1"/>
</workbook>
</file>

<file path=xl/sharedStrings.xml><?xml version="1.0" encoding="utf-8"?>
<sst xmlns="http://schemas.openxmlformats.org/spreadsheetml/2006/main" count="689" uniqueCount="324">
  <si>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</si>
  <si>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2 07 04010 04 0000 180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</si>
  <si>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</si>
  <si>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1 16 23040 04 0000 140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</si>
  <si>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</si>
  <si>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1 16 90040 04 0000 140</t>
  </si>
  <si>
    <t>1 17 01040 04 0000 180</t>
  </si>
  <si>
    <t>1 17 05040 04 0000 180</t>
  </si>
  <si>
    <t>Прочие неналоговые доходы  бюджетов городских округов</t>
  </si>
  <si>
    <t>2 02 01001 04 0000 151</t>
  </si>
  <si>
    <t>2 02 02077 04 0000 151</t>
  </si>
  <si>
    <t>Субсидии бюджетам городских округов на бюджетные инвестиции в объекты капитального строительства собственности муниципальных образований</t>
  </si>
  <si>
    <t>Субсидии бюджетам городских округов на модернизацию региональных  систем  дошкольного образования</t>
  </si>
  <si>
    <t>2 02 02204 04 0000 151</t>
  </si>
  <si>
    <t>2 02 03021 04 0000 151</t>
  </si>
  <si>
    <t>2 02 03024 04 0000 151</t>
  </si>
  <si>
    <t>2 02 03029 04 0000 151</t>
  </si>
  <si>
    <t>Код главного админис-
тратора доходов</t>
  </si>
  <si>
    <t>2 02 03069 04 0000 151</t>
  </si>
  <si>
    <t>1 03 02230 01 0000 110</t>
  </si>
  <si>
    <t>150</t>
  </si>
  <si>
    <t>Федеральная служба по труду и занятости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</si>
  <si>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</si>
  <si>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</si>
  <si>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</si>
  <si>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</si>
  <si>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</si>
  <si>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</si>
  <si>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</si>
  <si>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2 02 03070 04 0000 151</t>
  </si>
  <si>
    <t>2 02 03999 04 0000 151</t>
  </si>
  <si>
    <t>Прочие субвенции бюджетам городских округов</t>
  </si>
  <si>
    <t>2 02 04025 04 0000 151</t>
  </si>
  <si>
    <t>Межбюджетные трансферты, передаваемые бюджетам городских округов на комплектование книжных фондов библиотек муниципальных образований</t>
  </si>
  <si>
    <t>2 02 04999 04 0000 151</t>
  </si>
  <si>
    <t>Прочие безвозмездные поступления в бюджеты городских округов</t>
  </si>
  <si>
    <t>2 18 04020 04 0000 180</t>
  </si>
  <si>
    <t>2 19 04000 04 0000 151</t>
  </si>
  <si>
    <t>ВСЕГО ДОХОДОВ:</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</si>
  <si>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</si>
  <si>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Управление имущественных и земельных отношений
администрации города Березники</t>
  </si>
  <si>
    <t>Доходы от продажи квартир, находящихся в собственности городских округов</t>
  </si>
  <si>
    <t>Субвенции бюджетам городских округов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</si>
  <si>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2 02 02009 04 0000 151  </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</si>
  <si>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</si>
  <si>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1 14 02042 04 0000 410</t>
  </si>
  <si>
    <t>1 11 05074 04 0000 120</t>
  </si>
  <si>
    <t>Доходы от сдачи в аренду имущества, составляющего казну городских округов (за исключением земельных участков)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</si>
  <si>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</si>
  <si>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1 16 46000 04 0000 140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</si>
  <si>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</si>
  <si>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1 16 51020 02 0000 140</t>
  </si>
  <si>
    <t>Прочие дотации бюджетам городских округов</t>
  </si>
  <si>
    <t>2 02 01999 04 0000 151</t>
  </si>
  <si>
    <t>1 11 01040 04 0000 120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</si>
  <si>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</si>
  <si>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</si>
  <si>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</si>
  <si>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Березниковская городская Дума</t>
  </si>
  <si>
    <t>935</t>
  </si>
  <si>
    <t>1 16 33040 04 0000 140</t>
  </si>
  <si>
    <t>Контрольно-счетная палата муниципального  образования 
"Город Березники"</t>
  </si>
  <si>
    <t>2 02 03003 04 0000 151</t>
  </si>
  <si>
    <t>2 02 03007 04 0000 151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</si>
  <si>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</si>
  <si>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2 02 02999 04 0000 151</t>
  </si>
  <si>
    <t>2 07 04050 04 0000 180</t>
  </si>
  <si>
    <t>076</t>
  </si>
  <si>
    <t>Федеральное агентство по рыболовству</t>
  </si>
  <si>
    <t>Утверждено по бюджету первоначально</t>
  </si>
  <si>
    <t>1 13 02064 04 0000 130</t>
  </si>
  <si>
    <t>Доходы, поступающие в порядке возмещения  расходов, понесенных  в связи  эксплуатацией  имущества городских округов</t>
  </si>
  <si>
    <t>2 18 04010 04 0000 180</t>
  </si>
  <si>
    <t>Доходы бюджетов городских округов от возврата бюджетными учреждениями остатков субсидий прошлых лет</t>
  </si>
  <si>
    <t>Плата за пользование водными объектами, находящимися в собственности городских округов</t>
  </si>
  <si>
    <t>Прочие доходы от оказания платных услуг (работ) получателями средств бюджетов городских округов</t>
  </si>
  <si>
    <t>Прочие доходы от компенсации затрат бюджетов городских округов</t>
  </si>
  <si>
    <t>в тыс. руб.</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</si>
  <si>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</si>
  <si>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Платежи, взимаемые органами местного самоуправления (организациями) городских округов за выполнение определенных функций</t>
  </si>
  <si>
    <t>Прочие поступления от денежных взысканий (штрафов) и иных сумм в возмещение ущерба, зачисляемые в бюджеты городских округов</t>
  </si>
  <si>
    <t>Невыясненные поступления, зачисляемые в бюджеты городских округов</t>
  </si>
  <si>
    <t>Прочие субсидии бюджетам городских округов</t>
  </si>
  <si>
    <t>Субвенции бюджетам городских округов на государственную регистрацию актов гражданского состояния</t>
  </si>
  <si>
    <t>Субвенции бюджетам городских округов на выполнение передаваемых полномочий субъектов Российской Федерации</t>
  </si>
  <si>
    <t>Министерство внутренних дел Российской Федерации</t>
  </si>
  <si>
    <t>Федеральная служба по экологическому, технологическому
 и атомному надзору</t>
  </si>
  <si>
    <t>Субвенции бюджетам городских округов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</si>
  <si>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Прочие межбюджетные трансферты, передаваемые бюджетам городских округов</t>
  </si>
  <si>
    <t>Доходы бюджетов городских округов от возврата автономными учреждениями остатков субсидий прошлых лет</t>
  </si>
  <si>
    <t>Факт</t>
  </si>
  <si>
    <t>Уточненный план</t>
  </si>
  <si>
    <t>% исполнения от уточненного плана</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</si>
  <si>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</si>
  <si>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1 11 05012 04 0000 120</t>
  </si>
  <si>
    <t>1 11 05024 04 0000 120</t>
  </si>
  <si>
    <t>1 11 05034 04 0000 120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</si>
  <si>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</si>
  <si>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1 11 07014 04 0000 120</t>
  </si>
  <si>
    <t>1 11 09044 04 0000 120</t>
  </si>
  <si>
    <t>1 13 01994 04 0000 130</t>
  </si>
  <si>
    <t>Агентство по занятости населения Пермского края</t>
  </si>
  <si>
    <t>805</t>
  </si>
  <si>
    <t>1 13 02994 04 0000 130</t>
  </si>
  <si>
    <t>1 14 01040 04 0000 410</t>
  </si>
  <si>
    <t>1 14 02042 04 0000 440</t>
  </si>
  <si>
    <t>Федеральное казначейство</t>
  </si>
  <si>
    <t>100</t>
  </si>
  <si>
    <t>Комитет по физической культуре и спорту администрации города Березники</t>
  </si>
  <si>
    <t>Управление культуры и молодежной политики администрации города Березники</t>
  </si>
  <si>
    <t>1 14 06012 04 0000 430</t>
  </si>
  <si>
    <t>1 15 02040 04 0000 140</t>
  </si>
  <si>
    <t>Финансовое управление администрации города Березники</t>
  </si>
  <si>
    <t/>
  </si>
  <si>
    <t>048</t>
  </si>
  <si>
    <t>Федеральная служба по надзору в сфере природопользования</t>
  </si>
  <si>
    <t>106</t>
  </si>
  <si>
    <t>Федеральная служба по надзору в сфере транспорта</t>
  </si>
  <si>
    <t>141</t>
  </si>
  <si>
    <t>Федеральная служба по надзору в сфере защиты прав потребителей и благополучия человека</t>
  </si>
  <si>
    <t>161</t>
  </si>
  <si>
    <t>Федеральная антимонопольная служба</t>
  </si>
  <si>
    <t>177</t>
  </si>
  <si>
    <t>Министерство Российской Федерации по делам гражданской обороны, чрезвычайным ситуациям и ликвидации последствий стихийных бедствий</t>
  </si>
  <si>
    <t>182</t>
  </si>
  <si>
    <t>Федеральная налоговая служба</t>
  </si>
  <si>
    <t>188</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</si>
  <si>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</si>
  <si>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192</t>
  </si>
  <si>
    <t>Федеральная миграционная служба</t>
  </si>
  <si>
    <t>321</t>
  </si>
  <si>
    <t>Федеральная служба государственной регистрации, кадастра и картографии</t>
  </si>
  <si>
    <t>498</t>
  </si>
  <si>
    <t>844</t>
  </si>
  <si>
    <t>Инспекция государственного технического надзора Пермского края</t>
  </si>
  <si>
    <t>Возврат остатков субсидий, субвенций и иных межбюджетных трансфертов, имеющих целевое назначение, прошлых лет из бюджетов городских округов</t>
  </si>
  <si>
    <t>921</t>
  </si>
  <si>
    <t>923</t>
  </si>
  <si>
    <t>Комитет по вопросам образования администрации города Березники</t>
  </si>
  <si>
    <t>Субвенции бюджетам городских округов на ежемесячное денежное вознаграждение за классное руководство</t>
  </si>
  <si>
    <t>924</t>
  </si>
  <si>
    <t>Дотации бюджетам городских округов на выравнивание бюджетной обеспеченности</t>
  </si>
  <si>
    <t>928</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</si>
  <si>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на заключение договоров аренды указанных земельных участков</t>
  </si>
  <si>
    <t>1 12 05040 04 0000 120</t>
  </si>
  <si>
    <t>1 11 09034 04 0000 120</t>
  </si>
  <si>
    <t>Код доходов</t>
  </si>
  <si>
    <t>Код классификации доходов</t>
  </si>
  <si>
    <t>Наименование показателя</t>
  </si>
  <si>
    <t>1</t>
  </si>
  <si>
    <t>2</t>
  </si>
  <si>
    <t>3</t>
  </si>
  <si>
    <t>4</t>
  </si>
  <si>
    <t>5</t>
  </si>
  <si>
    <t>6</t>
  </si>
  <si>
    <t>7</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</si>
  <si>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</si>
  <si>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Прочие неналоговые доходы бюджетов городских округов</t>
  </si>
  <si>
    <t>929</t>
  </si>
  <si>
    <t>934</t>
  </si>
  <si>
    <t>Администрация города Березники</t>
  </si>
  <si>
    <t>936</t>
  </si>
  <si>
    <t>948</t>
  </si>
  <si>
    <t>Управление благоустройства администрации города Березники</t>
  </si>
  <si>
    <t>Доходы от эксплуатации и использования имущества автомобильных дорог, находящихся в собственности городских округов</t>
  </si>
  <si>
    <t>Субсидии бюджетам городских округов на реализацию федеральных целевых программ</t>
  </si>
  <si>
    <t>2 02 02051 04 0000 151</t>
  </si>
  <si>
    <t>к решению Березниковской городской Думы</t>
  </si>
  <si>
    <t>Приложение 1</t>
  </si>
  <si>
    <t>Форма Г-1</t>
  </si>
  <si>
    <t>Исполнение бюджета города Березники по кодам классификации доходов бюджета 
за  2015 год</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</si>
  <si>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</si>
  <si>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</si>
  <si>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807</t>
  </si>
  <si>
    <t>Государственная инспекция по надзору в сфере образования</t>
  </si>
  <si>
    <t>878</t>
  </si>
  <si>
    <t>Избирательная комиссия Пермского края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</si>
  <si>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</si>
  <si>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</si>
  <si>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</si>
  <si>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</si>
  <si>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1 01 02010 01 1000 110</t>
  </si>
  <si>
    <t>1 01 02010 01 3000 110</t>
  </si>
  <si>
    <t>1 01 02010 01 4000 110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</si>
  <si>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</si>
  <si>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</si>
  <si>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</si>
  <si>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1 01 02020 01 1000 110</t>
  </si>
  <si>
    <t>1 01 02020 01 2100 110</t>
  </si>
  <si>
    <t>1 01 02020 01 3000 110</t>
  </si>
  <si>
    <t>1 01 02010 01 2100 110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</si>
  <si>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</si>
  <si>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</si>
  <si>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</si>
  <si>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</si>
  <si>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</si>
  <si>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</si>
  <si>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</si>
  <si>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</si>
  <si>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</si>
  <si>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</si>
  <si>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</si>
  <si>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</si>
  <si>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</si>
  <si>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</si>
  <si>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1 05 02010 02 1000 110</t>
  </si>
  <si>
    <t>1 05 02010 02 2100 110</t>
  </si>
  <si>
    <t>1 05 02010 02 3000 110</t>
  </si>
  <si>
    <t>1 05 02010 02 4000 110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</si>
  <si>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</si>
  <si>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</si>
  <si>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</si>
  <si>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1 05 02020 02 1000 110</t>
  </si>
  <si>
    <t>1 05 02020 02 2100 110</t>
  </si>
  <si>
    <t>1 05 02020 02 3000 110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</si>
  <si>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</si>
  <si>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</si>
  <si>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</si>
  <si>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1 05 03010 01 1000 110</t>
  </si>
  <si>
    <t>1 05 03010 01 2100 110</t>
  </si>
  <si>
    <t>1 05 03010 01 3000 110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</si>
  <si>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</si>
  <si>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</si>
  <si>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1 05 04010 02 1000 110</t>
  </si>
  <si>
    <t>1 05 04010 02 2100 110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</si>
  <si>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</si>
  <si>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</si>
  <si>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(проценты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</si>
  <si>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</si>
  <si>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</si>
  <si>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</si>
  <si>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</si>
  <si>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1 06 01020 04 2200 110</t>
  </si>
  <si>
    <t>1 06 01020 04 3000 110</t>
  </si>
  <si>
    <t>1 06 01020 04 4000 110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</si>
  <si>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</si>
  <si>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Транспортный налог с организаций (пени по соответствующему платежу)</t>
  </si>
  <si>
    <t>Транспортный налог с организаций (проценты по соответствующему платежу)</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</si>
  <si>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</si>
  <si>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1 06 04011 02 1000 110</t>
  </si>
  <si>
    <t>1 06 04011 02 2100 110</t>
  </si>
  <si>
    <t>1 06 04011 02 2200 110</t>
  </si>
  <si>
    <t>1 06 04011 02 3000 110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</si>
  <si>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</si>
  <si>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Транспортный налог с физических лиц (пени по соответствующему платежу)</t>
  </si>
  <si>
    <t>Транспортный налог с физических лиц (проценты по соответствующему платежу)</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</si>
  <si>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</si>
  <si>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Транспортный налог с физических лиц (прочие поступления)</t>
  </si>
  <si>
    <t>1 06 04012 02 1000 110</t>
  </si>
  <si>
    <t>1 06 04012 02 2100 110</t>
  </si>
  <si>
    <t>1 06 04012 02 2200 110</t>
  </si>
  <si>
    <t>1 06 04012 02 3000 110</t>
  </si>
  <si>
    <t>1 06 04012 02 4000 110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</si>
  <si>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</si>
  <si>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</si>
  <si>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(проценты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</si>
  <si>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</si>
  <si>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</si>
  <si>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</si>
  <si>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</si>
  <si>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1 06 06032 04 2200 110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</si>
  <si>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</si>
  <si>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</si>
  <si>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</si>
  <si>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</si>
  <si>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</si>
  <si>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</si>
  <si>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</si>
  <si>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</si>
  <si>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</si>
  <si>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</si>
  <si>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</si>
  <si>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1 08 03010 01 1000 110</t>
  </si>
  <si>
    <t>Государственная пошлина за выдачу разрешения на установку рекламной конструкции (сумма платежа)</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</si>
  <si>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</si>
  <si>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1 08 07150 01 1000 110</t>
  </si>
  <si>
    <t>1 08 07173 01 1000 110</t>
  </si>
  <si>
    <t>1 12 01010 01 6000 120</t>
  </si>
  <si>
    <t>1 12 01030 01 6000 120</t>
  </si>
  <si>
    <t>1 12 01040 01 6000 120</t>
  </si>
  <si>
    <t>1 12 01070 01 6000 120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</si>
  <si>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(за исключением НДС) от реализации муниципального имущества в порядке, установленном Федеральным законом от 21.12.2001 № 178-ФЗ)</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</si>
  <si>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НДС по договорам купли-продажи муниципального имущества, заключенным с физическими лицами, подлежащая перечислению в федеральный бюджет)</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</si>
  <si>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</si>
  <si>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1 14 02043 04 1000 410</t>
  </si>
  <si>
    <t>1 14 02043 04 2000 410</t>
  </si>
  <si>
    <t>1 14 02043 04 3000 410</t>
  </si>
  <si>
    <t>1 16 03010 01 6000 140</t>
  </si>
  <si>
    <t>1 16 06000 01 6000 140</t>
  </si>
  <si>
    <t>1 16 08010 01 6000 140</t>
  </si>
  <si>
    <t>1 16 08020 01 6000 140</t>
  </si>
  <si>
    <t>1 16 21040 04 6000 140</t>
  </si>
  <si>
    <t>1 16 25030 01 6000 140</t>
  </si>
  <si>
    <t>1 16 25050 01 6000 140</t>
  </si>
  <si>
    <t>1 16 25060 01 6000 140</t>
  </si>
  <si>
    <t>1 16 28000 01 6000 140</t>
  </si>
  <si>
    <t>1 16 30030 01 6000 140</t>
  </si>
  <si>
    <t>1 16 33040 04 6000 140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</si>
  <si>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</si>
  <si>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</si>
  <si>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</si>
  <si>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</si>
  <si>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</si>
  <si>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 xml:space="preserve">1 12 01020 01 6000 120 </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</si>
  <si>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</si>
  <si>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</si>
  <si>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1 16 90040 04 6000 140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</si>
  <si>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</si>
  <si>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</si>
  <si>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</si>
  <si>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</si>
  <si>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</si>
  <si>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</si>
  <si>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1 16 43000 01 6000 140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</si>
  <si>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</si>
  <si>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Федерациим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</si>
  <si>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</si>
  <si>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</si>
  <si>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1 16 03030 01 6000 140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</si>
  <si>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</si>
  <si>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</si>
  <si>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1 16 45000 01 6000 140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</si>
  <si>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</si>
  <si>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от 31 мая 2016 г. № 110</t>
  </si>
</sst>
</file>

<file path=xl/styles.xml><?xml version="1.0" encoding="utf-8"?>
<styleSheet xmlns="http://schemas.openxmlformats.org/spreadsheetml/2006/main">
  <numFmts count="7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numFmt numFmtId="173" formatCode="d\ mmm"/>
    <numFmt numFmtId="174" formatCode="#,##0.0"/>
    <numFmt numFmtId="175" formatCode="#,##0.0_ ;[Red]\-#,##0.0\ "/>
    <numFmt numFmtId="176" formatCode="d\ mmmm\,\ yyyy"/>
    <numFmt numFmtId="177" formatCode="0.0"/>
    <numFmt numFmtId="178" formatCode="_-* #,##0&quot;$&quot;_-;\-* #,##0&quot;$&quot;_-;_-* &quot;-&quot;&quot;$&quot;_-;_-@_-"/>
    <numFmt numFmtId="179" formatCode="_-* #,##0.00&quot;$&quot;_-;\-* #,##0.00&quot;$&quot;_-;_-* &quot;-&quot;??&quot;$&quot;_-;_-@_-"/>
    <numFmt numFmtId="180" formatCode="_-* #,##0.00_$_-;\-* #,##0.00_$_-;_-* &quot;-&quot;??_$_-;_-@_-"/>
    <numFmt numFmtId="181" formatCode="#,##0_ ;[Red]\-#,##0\ "/>
    <numFmt numFmtId="182" formatCode="0.000%"/>
    <numFmt numFmtId="183" formatCode="#,##0.000"/>
    <numFmt numFmtId="184" formatCode="#,##0.0000"/>
    <numFmt numFmtId="185" formatCode="0.00000"/>
    <numFmt numFmtId="186" formatCode="0.0000"/>
    <numFmt numFmtId="187" formatCode="0.000"/>
    <numFmt numFmtId="188" formatCode="#,##0.00_ ;[Red]\-#,##0.00\ "/>
    <numFmt numFmtId="189" formatCode="0.0%"/>
    <numFmt numFmtId="190" formatCode="&quot;Да&quot;;&quot;Да&quot;;&quot;Нет&quot;"/>
    <numFmt numFmtId="191" formatCode="&quot;Истина&quot;;&quot;Истина&quot;;&quot;Ложь&quot;"/>
    <numFmt numFmtId="192" formatCode="&quot;Вкл&quot;;&quot;Вкл&quot;;&quot;Выкл&quot;"/>
    <numFmt numFmtId="193" formatCode="#,##0.00000"/>
    <numFmt numFmtId="194" formatCode="0.0000%"/>
    <numFmt numFmtId="195" formatCode="_-* #,##0.0_р_._-;\-* #,##0.0_р_._-;_-* &quot;-&quot;??_р_._-;_-@_-"/>
    <numFmt numFmtId="196" formatCode="#,##0.00&quot;р.&quot;"/>
    <numFmt numFmtId="197" formatCode="_-* #,##0_р_._-;\-* #,##0_р_._-;_-* &quot;-&quot;??_р_._-;_-@_-"/>
    <numFmt numFmtId="198" formatCode="000"/>
    <numFmt numFmtId="199" formatCode="#,##0_ ;\-#,##0\ "/>
    <numFmt numFmtId="200" formatCode="d/m"/>
    <numFmt numFmtId="201" formatCode="mmm/yyyy"/>
    <numFmt numFmtId="202" formatCode="#,##0\ &quot;р.&quot;;\-#,##0\ &quot;р.&quot;"/>
    <numFmt numFmtId="203" formatCode="#,##0\ &quot;р.&quot;;[Red]\-#,##0\ &quot;р.&quot;"/>
    <numFmt numFmtId="204" formatCode="#,##0.00\ &quot;р.&quot;;\-#,##0.00\ &quot;р.&quot;"/>
    <numFmt numFmtId="205" formatCode="#,##0.00\ &quot;р.&quot;;[Red]\-#,##0.00\ &quot;р.&quot;"/>
    <numFmt numFmtId="206" formatCode="_-* #,##0\ &quot;р.&quot;_-;\-* #,##0\ &quot;р.&quot;_-;_-* &quot;-&quot;\ &quot;р.&quot;_-;_-@_-"/>
    <numFmt numFmtId="207" formatCode="_-* #,##0\ _р_._-;\-* #,##0\ _р_._-;_-* &quot;-&quot;\ _р_._-;_-@_-"/>
    <numFmt numFmtId="208" formatCode="_-* #,##0.00\ &quot;р.&quot;_-;\-* #,##0.00\ &quot;р.&quot;_-;_-* &quot;-&quot;??\ &quot;р.&quot;_-;_-@_-"/>
    <numFmt numFmtId="209" formatCode="_-* #,##0.00\ _р_._-;\-* #,##0.00\ _р_._-;_-* &quot;-&quot;??\ _р_._-;_-@_-"/>
    <numFmt numFmtId="210" formatCode="#,##0&quot;р.&quot;"/>
    <numFmt numFmtId="211" formatCode="#,##0_р_."/>
    <numFmt numFmtId="212" formatCode="dd/mm/yy"/>
    <numFmt numFmtId="213" formatCode="0.0000000000"/>
    <numFmt numFmtId="214" formatCode="0.000000000"/>
    <numFmt numFmtId="215" formatCode="0.00000000"/>
    <numFmt numFmtId="216" formatCode="0.0000000"/>
    <numFmt numFmtId="217" formatCode="0.000000"/>
    <numFmt numFmtId="218" formatCode="_-* #,##0.000_р_._-;\-* #,##0.000_р_._-;_-* &quot;-&quot;??_р_._-;_-@_-"/>
    <numFmt numFmtId="219" formatCode="_-* #,##0.0000_р_._-;\-* #,##0.0000_р_._-;_-* &quot;-&quot;??_р_._-;_-@_-"/>
    <numFmt numFmtId="220" formatCode="[$€-2]\ ###,000_);[Red]\([$€-2]\ ###,000\)"/>
    <numFmt numFmtId="221" formatCode="_-* #,##0.00000_р_._-;\-* #,##0.00000_р_._-;_-* &quot;-&quot;??_р_._-;_-@_-"/>
    <numFmt numFmtId="222" formatCode="_-* #,##0.000000_р_._-;\-* #,##0.000000_р_._-;_-* &quot;-&quot;??_р_._-;_-@_-"/>
    <numFmt numFmtId="223" formatCode="#,##0.00_ ;\-#,##0.00\ "/>
    <numFmt numFmtId="224" formatCode="#,##0.0_ ;\-#,##0.0\ "/>
    <numFmt numFmtId="225" formatCode="#,##0.0&quot;р.&quot;"/>
    <numFmt numFmtId="226" formatCode="000000"/>
    <numFmt numFmtId="227" formatCode="#,##0.000_ ;[Red]\-#,##0.000\ "/>
  </numFmts>
  <fonts count="30">
    <font>
      <sz val="10"/>
      <name val="Arial"/>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sz val="10"/>
      <name val="Arial Cyr"/>
      <family val="0"/>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b/>
      <sz val="10"/>
      <name val="Arial Cyr"/>
      <family val="0"/>
    </font>
    <font>
      <i/>
      <sz val="10"/>
      <name val="Arial Cyr"/>
      <family val="0"/>
    </font>
    <font>
      <sz val="11"/>
      <color indexed="17"/>
      <name val="Calibri"/>
      <family val="2"/>
    </font>
    <font>
      <sz val="10"/>
      <name val="Times New Roman"/>
      <family val="1"/>
    </font>
    <font>
      <b/>
      <sz val="10"/>
      <name val="Times New Roman"/>
      <family val="1"/>
    </font>
    <font>
      <sz val="9"/>
      <name val="Times New Roman"/>
      <family val="1"/>
    </font>
    <font>
      <sz val="8"/>
      <name val="Times New Roman"/>
      <family val="1"/>
    </font>
    <font>
      <b/>
      <sz val="12"/>
      <name val="Arial Cyr"/>
      <family val="0"/>
    </font>
    <font>
      <sz val="7"/>
      <name val="Times New Roman"/>
      <family val="1"/>
    </font>
    <font>
      <b/>
      <sz val="9"/>
      <name val="Times New Roman"/>
      <family val="1"/>
    </font>
    <font>
      <sz val="8"/>
      <name val="Tahoma"/>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bottom style="thin"/>
    </border>
  </borders>
  <cellStyleXfs count="68">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3" fillId="0" borderId="0">
      <alignment/>
      <protection/>
    </xf>
    <xf numFmtId="0" fontId="4" fillId="11"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5" fillId="7" borderId="1" applyNumberFormat="0" applyAlignment="0" applyProtection="0"/>
    <xf numFmtId="0" fontId="6" fillId="15" borderId="2" applyNumberFormat="0" applyAlignment="0" applyProtection="0"/>
    <xf numFmtId="0" fontId="7" fillId="15"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16" borderId="7" applyNumberFormat="0" applyAlignment="0" applyProtection="0"/>
    <xf numFmtId="0" fontId="14" fillId="0" borderId="0" applyNumberFormat="0" applyFill="0" applyBorder="0" applyAlignment="0" applyProtection="0"/>
    <xf numFmtId="0" fontId="15" fillId="7" borderId="0" applyNumberFormat="0" applyBorder="0" applyAlignment="0" applyProtection="0"/>
    <xf numFmtId="0" fontId="3" fillId="0" borderId="0">
      <alignment/>
      <protection/>
    </xf>
    <xf numFmtId="0" fontId="0" fillId="0" borderId="0">
      <alignment/>
      <protection/>
    </xf>
    <xf numFmtId="0" fontId="8" fillId="0" borderId="0">
      <alignment/>
      <protection/>
    </xf>
    <xf numFmtId="0" fontId="8" fillId="0" borderId="0">
      <alignment/>
      <protection/>
    </xf>
    <xf numFmtId="0" fontId="2" fillId="0" borderId="0" applyNumberFormat="0" applyFill="0" applyBorder="0" applyAlignment="0" applyProtection="0"/>
    <xf numFmtId="0" fontId="16" fillId="17" borderId="0" applyNumberFormat="0" applyBorder="0" applyAlignment="0" applyProtection="0"/>
    <xf numFmtId="0" fontId="17" fillId="0" borderId="0" applyNumberFormat="0" applyFill="0" applyBorder="0" applyAlignment="0" applyProtection="0"/>
    <xf numFmtId="0" fontId="8" fillId="4"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6" borderId="0" applyNumberFormat="0" applyBorder="0" applyAlignment="0" applyProtection="0"/>
  </cellStyleXfs>
  <cellXfs count="45">
    <xf numFmtId="0" fontId="0" fillId="0" borderId="0" xfId="0" applyAlignment="1">
      <alignment/>
    </xf>
    <xf numFmtId="3" fontId="24" fillId="0" borderId="10" xfId="57" applyNumberFormat="1" applyFont="1" applyBorder="1" applyAlignment="1">
      <alignment horizontal="left" vertical="top"/>
      <protection/>
    </xf>
    <xf numFmtId="174" fontId="22" fillId="0" borderId="10" xfId="57" applyNumberFormat="1" applyFont="1" applyFill="1" applyBorder="1" applyAlignment="1">
      <alignment vertical="top"/>
      <protection/>
    </xf>
    <xf numFmtId="174" fontId="22" fillId="0" borderId="10" xfId="57" applyNumberFormat="1" applyFont="1" applyFill="1" applyBorder="1" applyAlignment="1">
      <alignment vertical="top"/>
      <protection/>
    </xf>
    <xf numFmtId="0" fontId="24" fillId="0" borderId="10" xfId="57" applyFont="1" applyBorder="1" applyAlignment="1">
      <alignment horizontal="left" vertical="top"/>
      <protection/>
    </xf>
    <xf numFmtId="0" fontId="24" fillId="0" borderId="10" xfId="57" applyFont="1" applyBorder="1" applyAlignment="1">
      <alignment horizontal="left" vertical="top"/>
      <protection/>
    </xf>
    <xf numFmtId="3" fontId="24" fillId="0" borderId="10" xfId="57" applyNumberFormat="1" applyFont="1" applyBorder="1" applyAlignment="1">
      <alignment horizontal="left" vertical="top"/>
      <protection/>
    </xf>
    <xf numFmtId="0" fontId="23" fillId="0" borderId="10" xfId="0" applyFont="1" applyBorder="1" applyAlignment="1">
      <alignment horizontal="left" vertical="top" wrapText="1"/>
    </xf>
    <xf numFmtId="0" fontId="22" fillId="0" borderId="10" xfId="0" applyFont="1" applyBorder="1" applyAlignment="1">
      <alignment vertical="top" wrapText="1"/>
    </xf>
    <xf numFmtId="0" fontId="22" fillId="0" borderId="10" xfId="0" applyFont="1" applyBorder="1" applyAlignment="1">
      <alignment vertical="top" wrapText="1"/>
    </xf>
    <xf numFmtId="0" fontId="22" fillId="0" borderId="10" xfId="0" applyFont="1" applyBorder="1" applyAlignment="1">
      <alignment horizontal="left" vertical="top" wrapText="1"/>
    </xf>
    <xf numFmtId="0" fontId="22" fillId="0" borderId="10" xfId="0" applyFont="1" applyBorder="1" applyAlignment="1">
      <alignment horizontal="left" vertical="top" wrapText="1"/>
    </xf>
    <xf numFmtId="0" fontId="23" fillId="0" borderId="10" xfId="0" applyFont="1" applyBorder="1" applyAlignment="1">
      <alignment horizontal="left" vertical="top" wrapText="1"/>
    </xf>
    <xf numFmtId="0" fontId="22" fillId="0" borderId="0" xfId="57" applyFont="1" applyFill="1" applyAlignment="1">
      <alignment horizontal="right"/>
      <protection/>
    </xf>
    <xf numFmtId="0" fontId="8" fillId="0" borderId="0" xfId="56">
      <alignment/>
      <protection/>
    </xf>
    <xf numFmtId="0" fontId="19" fillId="0" borderId="0" xfId="56" applyFont="1">
      <alignment/>
      <protection/>
    </xf>
    <xf numFmtId="174" fontId="23" fillId="0" borderId="10" xfId="0" applyNumberFormat="1" applyFont="1" applyBorder="1" applyAlignment="1">
      <alignment horizontal="right" vertical="top" wrapText="1"/>
    </xf>
    <xf numFmtId="174" fontId="23" fillId="0" borderId="10" xfId="0" applyNumberFormat="1" applyFont="1" applyBorder="1" applyAlignment="1">
      <alignment horizontal="right" vertical="top" wrapText="1"/>
    </xf>
    <xf numFmtId="0" fontId="8" fillId="0" borderId="0" xfId="56" applyAlignment="1">
      <alignment horizontal="center"/>
      <protection/>
    </xf>
    <xf numFmtId="0" fontId="8" fillId="0" borderId="0" xfId="56" applyFont="1">
      <alignment/>
      <protection/>
    </xf>
    <xf numFmtId="0" fontId="23" fillId="0" borderId="10" xfId="0" applyFont="1" applyBorder="1" applyAlignment="1">
      <alignment horizontal="center" vertical="top" wrapText="1"/>
    </xf>
    <xf numFmtId="49" fontId="25" fillId="0" borderId="10" xfId="0" applyNumberFormat="1" applyFont="1" applyFill="1" applyBorder="1" applyAlignment="1">
      <alignment horizontal="center" vertical="center" wrapText="1"/>
    </xf>
    <xf numFmtId="0" fontId="8" fillId="0" borderId="0" xfId="56" applyFill="1">
      <alignment/>
      <protection/>
    </xf>
    <xf numFmtId="0" fontId="22" fillId="0" borderId="10" xfId="0" applyFont="1" applyFill="1" applyBorder="1" applyAlignment="1">
      <alignment vertical="top" wrapText="1"/>
    </xf>
    <xf numFmtId="49" fontId="23" fillId="0" borderId="10" xfId="0" applyNumberFormat="1" applyFont="1" applyBorder="1" applyAlignment="1">
      <alignment horizontal="center" vertical="top" wrapText="1"/>
    </xf>
    <xf numFmtId="49" fontId="22" fillId="0" borderId="10" xfId="0" applyNumberFormat="1" applyFont="1" applyBorder="1" applyAlignment="1">
      <alignment horizontal="center" vertical="top" wrapText="1"/>
    </xf>
    <xf numFmtId="49" fontId="23" fillId="0" borderId="10" xfId="0" applyNumberFormat="1" applyFont="1" applyBorder="1" applyAlignment="1">
      <alignment horizontal="center" vertical="top" wrapText="1"/>
    </xf>
    <xf numFmtId="174" fontId="22" fillId="0" borderId="10" xfId="0" applyNumberFormat="1" applyFont="1" applyFill="1" applyBorder="1" applyAlignment="1">
      <alignment horizontal="right" vertical="top" wrapText="1"/>
    </xf>
    <xf numFmtId="174" fontId="23" fillId="0" borderId="10" xfId="0" applyNumberFormat="1" applyFont="1" applyFill="1" applyBorder="1" applyAlignment="1">
      <alignment horizontal="right" vertical="top" wrapText="1"/>
    </xf>
    <xf numFmtId="49" fontId="22" fillId="0" borderId="10" xfId="0" applyNumberFormat="1" applyFont="1" applyBorder="1" applyAlignment="1">
      <alignment horizontal="center" vertical="top" wrapText="1"/>
    </xf>
    <xf numFmtId="49" fontId="27" fillId="0" borderId="10" xfId="0" applyNumberFormat="1" applyFont="1" applyFill="1" applyBorder="1" applyAlignment="1">
      <alignment horizontal="center" vertical="top" wrapText="1"/>
    </xf>
    <xf numFmtId="174" fontId="22" fillId="0" borderId="10" xfId="0" applyNumberFormat="1" applyFont="1" applyFill="1" applyBorder="1" applyAlignment="1">
      <alignment horizontal="right" vertical="top" wrapText="1"/>
    </xf>
    <xf numFmtId="0" fontId="28" fillId="0" borderId="10" xfId="57" applyFont="1" applyBorder="1" applyAlignment="1">
      <alignment horizontal="left" vertical="top"/>
      <protection/>
    </xf>
    <xf numFmtId="174" fontId="22" fillId="0" borderId="10" xfId="0" applyNumberFormat="1" applyFont="1" applyBorder="1" applyAlignment="1">
      <alignment horizontal="right" vertical="top" wrapText="1"/>
    </xf>
    <xf numFmtId="0" fontId="28" fillId="0" borderId="10" xfId="57" applyFont="1" applyBorder="1" applyAlignment="1">
      <alignment horizontal="center" vertical="top"/>
      <protection/>
    </xf>
    <xf numFmtId="0" fontId="19" fillId="0" borderId="0" xfId="56" applyFont="1" applyAlignment="1">
      <alignment horizontal="center"/>
      <protection/>
    </xf>
    <xf numFmtId="0" fontId="8" fillId="0" borderId="0" xfId="56" applyFont="1" applyFill="1" applyAlignment="1">
      <alignment horizontal="right"/>
      <protection/>
    </xf>
    <xf numFmtId="0" fontId="23" fillId="0" borderId="10" xfId="0" applyFont="1" applyBorder="1" applyAlignment="1">
      <alignment horizontal="center" vertical="top" wrapText="1"/>
    </xf>
    <xf numFmtId="174" fontId="23" fillId="0" borderId="10" xfId="0" applyNumberFormat="1" applyFont="1" applyFill="1" applyBorder="1" applyAlignment="1">
      <alignment horizontal="right" vertical="top" wrapText="1"/>
    </xf>
    <xf numFmtId="0" fontId="26" fillId="0" borderId="0" xfId="56" applyFont="1" applyAlignment="1">
      <alignment horizontal="center" wrapText="1"/>
      <protection/>
    </xf>
    <xf numFmtId="43" fontId="25" fillId="0" borderId="11" xfId="65" applyFont="1" applyFill="1" applyBorder="1" applyAlignment="1">
      <alignment horizontal="center" vertical="center" wrapText="1"/>
    </xf>
    <xf numFmtId="43" fontId="25" fillId="0" borderId="12" xfId="65" applyFont="1" applyFill="1" applyBorder="1" applyAlignment="1">
      <alignment horizontal="center" vertical="center" wrapText="1"/>
    </xf>
    <xf numFmtId="49" fontId="25" fillId="0" borderId="10" xfId="0" applyNumberFormat="1" applyFont="1" applyFill="1" applyBorder="1" applyAlignment="1">
      <alignment horizontal="center" vertical="center" wrapText="1"/>
    </xf>
    <xf numFmtId="49" fontId="25" fillId="0" borderId="13" xfId="0" applyNumberFormat="1" applyFont="1" applyFill="1" applyBorder="1" applyAlignment="1">
      <alignment horizontal="center" vertical="center" wrapText="1"/>
    </xf>
    <xf numFmtId="49" fontId="25" fillId="0" borderId="14" xfId="0" applyNumberFormat="1" applyFont="1" applyFill="1" applyBorder="1" applyAlignment="1">
      <alignment horizontal="center" vertical="center" wrapText="1"/>
    </xf>
  </cellXfs>
  <cellStyles count="57">
    <cellStyle name="Normal" xfId="0"/>
    <cellStyle name="RowLevel_0" xfId="1"/>
    <cellStyle name="ColLevel_0" xfId="2"/>
    <cellStyle name="RowLevel_1" xfId="3"/>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_Книга3" xfId="56"/>
    <cellStyle name="Обычный_Покварталь."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280"/>
  <sheetViews>
    <sheetView tabSelected="1" zoomScalePageLayoutView="0" workbookViewId="0" topLeftCell="A1">
      <pane xSplit="3" ySplit="9" topLeftCell="D10" activePane="bottomRight" state="frozen"/>
      <selection pane="topLeft" activeCell="A1" sqref="A1"/>
      <selection pane="topRight" activeCell="D1" sqref="D1"/>
      <selection pane="bottomLeft" activeCell="A11" sqref="A11"/>
      <selection pane="bottomRight" activeCell="J12" sqref="J12"/>
    </sheetView>
  </sheetViews>
  <sheetFormatPr defaultColWidth="9.140625" defaultRowHeight="12.75"/>
  <cols>
    <col min="1" max="1" width="7.7109375" style="14" customWidth="1"/>
    <col min="2" max="2" width="17.00390625" style="14" customWidth="1"/>
    <col min="3" max="3" width="57.57421875" style="14" customWidth="1"/>
    <col min="4" max="4" width="10.57421875" style="14" customWidth="1"/>
    <col min="5" max="6" width="10.140625" style="14" customWidth="1"/>
    <col min="7" max="7" width="8.7109375" style="14" customWidth="1"/>
    <col min="8" max="16384" width="9.140625" style="14" customWidth="1"/>
  </cols>
  <sheetData>
    <row r="1" ht="12.75">
      <c r="G1" s="13" t="s">
        <v>168</v>
      </c>
    </row>
    <row r="2" ht="12.75">
      <c r="G2" s="13" t="s">
        <v>167</v>
      </c>
    </row>
    <row r="3" ht="12.75">
      <c r="G3" s="13" t="s">
        <v>323</v>
      </c>
    </row>
    <row r="4" ht="15" customHeight="1">
      <c r="G4" s="13" t="s">
        <v>169</v>
      </c>
    </row>
    <row r="5" spans="1:7" ht="38.25" customHeight="1">
      <c r="A5" s="39" t="s">
        <v>170</v>
      </c>
      <c r="B5" s="39"/>
      <c r="C5" s="39"/>
      <c r="D5" s="39"/>
      <c r="E5" s="39"/>
      <c r="F5" s="39"/>
      <c r="G5" s="39"/>
    </row>
    <row r="6" ht="12.75">
      <c r="G6" s="36" t="s">
        <v>77</v>
      </c>
    </row>
    <row r="7" spans="1:7" s="22" customFormat="1" ht="18" customHeight="1">
      <c r="A7" s="40" t="s">
        <v>147</v>
      </c>
      <c r="B7" s="41"/>
      <c r="C7" s="42" t="s">
        <v>148</v>
      </c>
      <c r="D7" s="43" t="s">
        <v>69</v>
      </c>
      <c r="E7" s="43" t="s">
        <v>91</v>
      </c>
      <c r="F7" s="43" t="s">
        <v>90</v>
      </c>
      <c r="G7" s="43" t="s">
        <v>92</v>
      </c>
    </row>
    <row r="8" spans="1:7" s="22" customFormat="1" ht="55.5" customHeight="1">
      <c r="A8" s="21" t="s">
        <v>17</v>
      </c>
      <c r="B8" s="21" t="s">
        <v>146</v>
      </c>
      <c r="C8" s="42"/>
      <c r="D8" s="44"/>
      <c r="E8" s="44"/>
      <c r="F8" s="44"/>
      <c r="G8" s="44"/>
    </row>
    <row r="9" spans="1:7" s="22" customFormat="1" ht="11.25" customHeight="1">
      <c r="A9" s="30" t="s">
        <v>149</v>
      </c>
      <c r="B9" s="30" t="s">
        <v>150</v>
      </c>
      <c r="C9" s="30" t="s">
        <v>151</v>
      </c>
      <c r="D9" s="30" t="s">
        <v>152</v>
      </c>
      <c r="E9" s="30" t="s">
        <v>153</v>
      </c>
      <c r="F9" s="30" t="s">
        <v>154</v>
      </c>
      <c r="G9" s="30" t="s">
        <v>155</v>
      </c>
    </row>
    <row r="10" spans="1:7" s="15" customFormat="1" ht="16.5" customHeight="1">
      <c r="A10" s="24" t="s">
        <v>114</v>
      </c>
      <c r="B10" s="7" t="s">
        <v>113</v>
      </c>
      <c r="C10" s="20" t="s">
        <v>115</v>
      </c>
      <c r="D10" s="28">
        <f>SUM(D11:D15)</f>
        <v>24713.5</v>
      </c>
      <c r="E10" s="28">
        <f>SUM(E11:E15)</f>
        <v>19923.3</v>
      </c>
      <c r="F10" s="28">
        <f>SUM(F11:F15)</f>
        <v>19965.499999999996</v>
      </c>
      <c r="G10" s="28">
        <f aca="true" t="shared" si="0" ref="G10:G106">F10/E10*100</f>
        <v>100.21181230017113</v>
      </c>
    </row>
    <row r="11" spans="1:7" ht="51">
      <c r="A11" s="25" t="s">
        <v>114</v>
      </c>
      <c r="B11" s="5" t="s">
        <v>277</v>
      </c>
      <c r="C11" s="10" t="s">
        <v>298</v>
      </c>
      <c r="D11" s="27">
        <v>1058.8</v>
      </c>
      <c r="E11" s="27">
        <v>970</v>
      </c>
      <c r="F11" s="27">
        <v>972.8</v>
      </c>
      <c r="G11" s="27">
        <f t="shared" si="0"/>
        <v>100.28865979381443</v>
      </c>
    </row>
    <row r="12" spans="1:7" ht="51">
      <c r="A12" s="25" t="s">
        <v>114</v>
      </c>
      <c r="B12" s="5" t="s">
        <v>303</v>
      </c>
      <c r="C12" s="10" t="s">
        <v>299</v>
      </c>
      <c r="D12" s="27">
        <v>114.6</v>
      </c>
      <c r="E12" s="27">
        <v>82</v>
      </c>
      <c r="F12" s="27">
        <v>47.5</v>
      </c>
      <c r="G12" s="27">
        <f t="shared" si="0"/>
        <v>57.92682926829268</v>
      </c>
    </row>
    <row r="13" spans="1:7" ht="51">
      <c r="A13" s="25" t="s">
        <v>114</v>
      </c>
      <c r="B13" s="5" t="s">
        <v>278</v>
      </c>
      <c r="C13" s="10" t="s">
        <v>300</v>
      </c>
      <c r="D13" s="27">
        <v>9571.7</v>
      </c>
      <c r="E13" s="27">
        <v>7257.5</v>
      </c>
      <c r="F13" s="27">
        <v>7257.4</v>
      </c>
      <c r="G13" s="27">
        <f t="shared" si="0"/>
        <v>99.9986221150534</v>
      </c>
    </row>
    <row r="14" spans="1:7" ht="51">
      <c r="A14" s="25" t="s">
        <v>114</v>
      </c>
      <c r="B14" s="5" t="s">
        <v>279</v>
      </c>
      <c r="C14" s="10" t="s">
        <v>301</v>
      </c>
      <c r="D14" s="27">
        <v>13963.8</v>
      </c>
      <c r="E14" s="27">
        <v>11600</v>
      </c>
      <c r="F14" s="27">
        <v>11674</v>
      </c>
      <c r="G14" s="27">
        <f t="shared" si="0"/>
        <v>100.63793103448275</v>
      </c>
    </row>
    <row r="15" spans="1:7" ht="63.75">
      <c r="A15" s="25" t="s">
        <v>114</v>
      </c>
      <c r="B15" s="5" t="s">
        <v>280</v>
      </c>
      <c r="C15" s="10" t="s">
        <v>302</v>
      </c>
      <c r="D15" s="27">
        <v>4.6</v>
      </c>
      <c r="E15" s="27">
        <v>13.8</v>
      </c>
      <c r="F15" s="27">
        <v>13.8</v>
      </c>
      <c r="G15" s="27">
        <f t="shared" si="0"/>
        <v>100</v>
      </c>
    </row>
    <row r="16" spans="1:7" s="15" customFormat="1" ht="12.75">
      <c r="A16" s="24" t="s">
        <v>67</v>
      </c>
      <c r="B16" s="5"/>
      <c r="C16" s="20" t="s">
        <v>68</v>
      </c>
      <c r="D16" s="28">
        <f>D17+D18</f>
        <v>0</v>
      </c>
      <c r="E16" s="28">
        <f>E17+E18</f>
        <v>16.1</v>
      </c>
      <c r="F16" s="28">
        <f>F17+F18</f>
        <v>21.5</v>
      </c>
      <c r="G16" s="28">
        <f t="shared" si="0"/>
        <v>133.54037267080744</v>
      </c>
    </row>
    <row r="17" spans="1:7" s="15" customFormat="1" ht="63.75">
      <c r="A17" s="25" t="s">
        <v>67</v>
      </c>
      <c r="B17" s="5" t="s">
        <v>292</v>
      </c>
      <c r="C17" s="10" t="s">
        <v>304</v>
      </c>
      <c r="D17" s="31">
        <v>0</v>
      </c>
      <c r="E17" s="31">
        <v>2</v>
      </c>
      <c r="F17" s="31">
        <v>7.5</v>
      </c>
      <c r="G17" s="31">
        <f t="shared" si="0"/>
        <v>375</v>
      </c>
    </row>
    <row r="18" spans="1:7" ht="63.75">
      <c r="A18" s="25" t="s">
        <v>67</v>
      </c>
      <c r="B18" s="5" t="s">
        <v>306</v>
      </c>
      <c r="C18" s="10" t="s">
        <v>305</v>
      </c>
      <c r="D18" s="27">
        <v>0</v>
      </c>
      <c r="E18" s="27">
        <v>14.1</v>
      </c>
      <c r="F18" s="27">
        <v>14</v>
      </c>
      <c r="G18" s="27">
        <f t="shared" si="0"/>
        <v>99.29078014184397</v>
      </c>
    </row>
    <row r="19" spans="1:7" s="15" customFormat="1" ht="12.75">
      <c r="A19" s="24" t="s">
        <v>107</v>
      </c>
      <c r="B19" s="5"/>
      <c r="C19" s="20" t="s">
        <v>106</v>
      </c>
      <c r="D19" s="16">
        <f>D20+D21+D22+D23</f>
        <v>7781.699999999999</v>
      </c>
      <c r="E19" s="16">
        <f>E20+E21+E22+E23</f>
        <v>5619.6</v>
      </c>
      <c r="F19" s="16">
        <f>F20+F21+F22+F23</f>
        <v>5258.4</v>
      </c>
      <c r="G19" s="16">
        <f t="shared" si="0"/>
        <v>93.5724962630792</v>
      </c>
    </row>
    <row r="20" spans="1:7" ht="51">
      <c r="A20" s="25" t="s">
        <v>107</v>
      </c>
      <c r="B20" s="5" t="s">
        <v>19</v>
      </c>
      <c r="C20" s="10" t="s">
        <v>22</v>
      </c>
      <c r="D20" s="27">
        <v>2765.7</v>
      </c>
      <c r="E20" s="27">
        <v>1889.9</v>
      </c>
      <c r="F20" s="27">
        <v>1833.1</v>
      </c>
      <c r="G20" s="27">
        <f t="shared" si="0"/>
        <v>96.9945499761892</v>
      </c>
    </row>
    <row r="21" spans="1:7" ht="63.75">
      <c r="A21" s="25" t="s">
        <v>107</v>
      </c>
      <c r="B21" s="5" t="s">
        <v>23</v>
      </c>
      <c r="C21" s="10" t="s">
        <v>24</v>
      </c>
      <c r="D21" s="27">
        <v>57.6</v>
      </c>
      <c r="E21" s="27">
        <v>40.9</v>
      </c>
      <c r="F21" s="27">
        <v>49.7</v>
      </c>
      <c r="G21" s="27">
        <f t="shared" si="0"/>
        <v>121.51589242053791</v>
      </c>
    </row>
    <row r="22" spans="1:7" ht="51">
      <c r="A22" s="25" t="s">
        <v>107</v>
      </c>
      <c r="B22" s="5" t="s">
        <v>25</v>
      </c>
      <c r="C22" s="10" t="s">
        <v>26</v>
      </c>
      <c r="D22" s="27">
        <v>4958.4</v>
      </c>
      <c r="E22" s="27">
        <v>3688.8</v>
      </c>
      <c r="F22" s="27">
        <v>3611.4</v>
      </c>
      <c r="G22" s="27">
        <f t="shared" si="0"/>
        <v>97.90175666883539</v>
      </c>
    </row>
    <row r="23" spans="1:7" ht="51">
      <c r="A23" s="25" t="s">
        <v>107</v>
      </c>
      <c r="B23" s="5" t="s">
        <v>27</v>
      </c>
      <c r="C23" s="10" t="s">
        <v>28</v>
      </c>
      <c r="D23" s="27">
        <v>0</v>
      </c>
      <c r="E23" s="27">
        <v>0</v>
      </c>
      <c r="F23" s="27">
        <v>-235.8</v>
      </c>
      <c r="G23" s="27"/>
    </row>
    <row r="24" spans="1:7" s="15" customFormat="1" ht="12.75">
      <c r="A24" s="24" t="s">
        <v>116</v>
      </c>
      <c r="B24" s="5" t="s">
        <v>113</v>
      </c>
      <c r="C24" s="20" t="s">
        <v>117</v>
      </c>
      <c r="D24" s="28">
        <f>SUM(D25:D27)</f>
        <v>80</v>
      </c>
      <c r="E24" s="28">
        <f>SUM(E25:E27)</f>
        <v>331.5</v>
      </c>
      <c r="F24" s="28">
        <f>SUM(F25:F27)</f>
        <v>369.4</v>
      </c>
      <c r="G24" s="28">
        <f t="shared" si="0"/>
        <v>111.43288084464555</v>
      </c>
    </row>
    <row r="25" spans="1:7" s="15" customFormat="1" ht="51">
      <c r="A25" s="29" t="s">
        <v>116</v>
      </c>
      <c r="B25" s="6" t="s">
        <v>293</v>
      </c>
      <c r="C25" s="10" t="s">
        <v>307</v>
      </c>
      <c r="D25" s="31">
        <v>0</v>
      </c>
      <c r="E25" s="31">
        <v>1.5</v>
      </c>
      <c r="F25" s="31">
        <v>1.5</v>
      </c>
      <c r="G25" s="31">
        <f t="shared" si="0"/>
        <v>100</v>
      </c>
    </row>
    <row r="26" spans="1:7" s="19" customFormat="1" ht="51">
      <c r="A26" s="25" t="s">
        <v>116</v>
      </c>
      <c r="B26" s="5" t="s">
        <v>296</v>
      </c>
      <c r="C26" s="10" t="s">
        <v>308</v>
      </c>
      <c r="D26" s="27">
        <v>10</v>
      </c>
      <c r="E26" s="27">
        <v>260</v>
      </c>
      <c r="F26" s="27">
        <v>297</v>
      </c>
      <c r="G26" s="27">
        <f t="shared" si="0"/>
        <v>114.23076923076923</v>
      </c>
    </row>
    <row r="27" spans="1:7" ht="63.75">
      <c r="A27" s="25" t="s">
        <v>116</v>
      </c>
      <c r="B27" s="5" t="s">
        <v>306</v>
      </c>
      <c r="C27" s="10" t="s">
        <v>305</v>
      </c>
      <c r="D27" s="27">
        <v>70</v>
      </c>
      <c r="E27" s="27">
        <v>70</v>
      </c>
      <c r="F27" s="27">
        <v>70.9</v>
      </c>
      <c r="G27" s="27">
        <f t="shared" si="0"/>
        <v>101.28571428571429</v>
      </c>
    </row>
    <row r="28" spans="1:7" s="15" customFormat="1" ht="25.5">
      <c r="A28" s="24" t="s">
        <v>118</v>
      </c>
      <c r="B28" s="5" t="s">
        <v>113</v>
      </c>
      <c r="C28" s="20" t="s">
        <v>119</v>
      </c>
      <c r="D28" s="16">
        <f>SUM(D29:D33)</f>
        <v>210</v>
      </c>
      <c r="E28" s="16">
        <f>SUM(E29:E33)</f>
        <v>199</v>
      </c>
      <c r="F28" s="16">
        <f>SUM(F29:F33)</f>
        <v>70.5</v>
      </c>
      <c r="G28" s="16">
        <f t="shared" si="0"/>
        <v>35.427135678391956</v>
      </c>
    </row>
    <row r="29" spans="1:7" s="19" customFormat="1" ht="76.5">
      <c r="A29" s="25" t="s">
        <v>118</v>
      </c>
      <c r="B29" s="6" t="s">
        <v>289</v>
      </c>
      <c r="C29" s="11" t="s">
        <v>309</v>
      </c>
      <c r="D29" s="33">
        <v>0</v>
      </c>
      <c r="E29" s="33">
        <v>100</v>
      </c>
      <c r="F29" s="33">
        <v>50</v>
      </c>
      <c r="G29" s="33">
        <f t="shared" si="0"/>
        <v>50</v>
      </c>
    </row>
    <row r="30" spans="1:7" s="19" customFormat="1" ht="76.5">
      <c r="A30" s="29" t="s">
        <v>118</v>
      </c>
      <c r="B30" s="5" t="s">
        <v>290</v>
      </c>
      <c r="C30" s="11" t="s">
        <v>310</v>
      </c>
      <c r="D30" s="27">
        <v>70</v>
      </c>
      <c r="E30" s="27">
        <v>0</v>
      </c>
      <c r="F30" s="27">
        <v>0</v>
      </c>
      <c r="G30" s="27"/>
    </row>
    <row r="31" spans="1:7" ht="76.5">
      <c r="A31" s="25" t="s">
        <v>118</v>
      </c>
      <c r="B31" s="5" t="s">
        <v>295</v>
      </c>
      <c r="C31" s="10" t="s">
        <v>311</v>
      </c>
      <c r="D31" s="27">
        <v>90</v>
      </c>
      <c r="E31" s="27">
        <v>95</v>
      </c>
      <c r="F31" s="27">
        <v>46.9</v>
      </c>
      <c r="G31" s="27">
        <f t="shared" si="0"/>
        <v>49.368421052631575</v>
      </c>
    </row>
    <row r="32" spans="1:7" ht="89.25">
      <c r="A32" s="25" t="s">
        <v>118</v>
      </c>
      <c r="B32" s="5" t="s">
        <v>313</v>
      </c>
      <c r="C32" s="10" t="s">
        <v>312</v>
      </c>
      <c r="D32" s="27">
        <v>0</v>
      </c>
      <c r="E32" s="27">
        <v>4</v>
      </c>
      <c r="F32" s="27">
        <v>5</v>
      </c>
      <c r="G32" s="27">
        <f t="shared" si="0"/>
        <v>125</v>
      </c>
    </row>
    <row r="33" spans="1:7" ht="63.75">
      <c r="A33" s="25" t="s">
        <v>118</v>
      </c>
      <c r="B33" s="5" t="s">
        <v>306</v>
      </c>
      <c r="C33" s="10" t="s">
        <v>305</v>
      </c>
      <c r="D33" s="27">
        <v>50</v>
      </c>
      <c r="E33" s="27">
        <v>0</v>
      </c>
      <c r="F33" s="27">
        <v>-31.4</v>
      </c>
      <c r="G33" s="27"/>
    </row>
    <row r="34" spans="1:7" s="15" customFormat="1" ht="12.75">
      <c r="A34" s="24" t="s">
        <v>20</v>
      </c>
      <c r="B34" s="5" t="s">
        <v>113</v>
      </c>
      <c r="C34" s="20" t="s">
        <v>21</v>
      </c>
      <c r="D34" s="28">
        <f>D35</f>
        <v>0</v>
      </c>
      <c r="E34" s="28">
        <f>E35</f>
        <v>3</v>
      </c>
      <c r="F34" s="28">
        <f>F35</f>
        <v>3</v>
      </c>
      <c r="G34" s="28">
        <f t="shared" si="0"/>
        <v>100</v>
      </c>
    </row>
    <row r="35" spans="1:7" ht="63.75">
      <c r="A35" s="25" t="s">
        <v>20</v>
      </c>
      <c r="B35" s="5" t="s">
        <v>306</v>
      </c>
      <c r="C35" s="10" t="s">
        <v>305</v>
      </c>
      <c r="D35" s="27">
        <v>0</v>
      </c>
      <c r="E35" s="27">
        <v>3</v>
      </c>
      <c r="F35" s="27">
        <v>3</v>
      </c>
      <c r="G35" s="27">
        <f t="shared" si="0"/>
        <v>100</v>
      </c>
    </row>
    <row r="36" spans="1:7" s="15" customFormat="1" ht="12.75">
      <c r="A36" s="24" t="s">
        <v>120</v>
      </c>
      <c r="B36" s="5" t="s">
        <v>113</v>
      </c>
      <c r="C36" s="20" t="s">
        <v>121</v>
      </c>
      <c r="D36" s="28">
        <f>D37</f>
        <v>0</v>
      </c>
      <c r="E36" s="28">
        <f>E37</f>
        <v>90</v>
      </c>
      <c r="F36" s="28">
        <f>F37</f>
        <v>90</v>
      </c>
      <c r="G36" s="28">
        <f t="shared" si="0"/>
        <v>100</v>
      </c>
    </row>
    <row r="37" spans="1:7" ht="76.5">
      <c r="A37" s="25" t="s">
        <v>120</v>
      </c>
      <c r="B37" s="5" t="s">
        <v>297</v>
      </c>
      <c r="C37" s="10" t="s">
        <v>314</v>
      </c>
      <c r="D37" s="27">
        <v>0</v>
      </c>
      <c r="E37" s="27">
        <v>90</v>
      </c>
      <c r="F37" s="27">
        <v>90</v>
      </c>
      <c r="G37" s="27">
        <f t="shared" si="0"/>
        <v>100</v>
      </c>
    </row>
    <row r="38" spans="1:7" ht="38.25">
      <c r="A38" s="24" t="s">
        <v>122</v>
      </c>
      <c r="B38" s="5" t="s">
        <v>113</v>
      </c>
      <c r="C38" s="20" t="s">
        <v>123</v>
      </c>
      <c r="D38" s="16">
        <f>D39</f>
        <v>0</v>
      </c>
      <c r="E38" s="16">
        <f>E39</f>
        <v>0</v>
      </c>
      <c r="F38" s="16">
        <f>F39</f>
        <v>1.2</v>
      </c>
      <c r="G38" s="16"/>
    </row>
    <row r="39" spans="1:7" ht="63.75">
      <c r="A39" s="25" t="s">
        <v>122</v>
      </c>
      <c r="B39" s="5" t="s">
        <v>306</v>
      </c>
      <c r="C39" s="10" t="s">
        <v>305</v>
      </c>
      <c r="D39" s="27">
        <v>0</v>
      </c>
      <c r="E39" s="27">
        <v>0</v>
      </c>
      <c r="F39" s="27">
        <v>1.2</v>
      </c>
      <c r="G39" s="27"/>
    </row>
    <row r="40" spans="1:7" s="15" customFormat="1" ht="12.75">
      <c r="A40" s="24" t="s">
        <v>124</v>
      </c>
      <c r="B40" s="5" t="s">
        <v>113</v>
      </c>
      <c r="C40" s="20" t="s">
        <v>125</v>
      </c>
      <c r="D40" s="28">
        <f>SUM(D41:D91)</f>
        <v>1639710.3</v>
      </c>
      <c r="E40" s="28">
        <f>SUM(E41:E91)</f>
        <v>1428266.2999999998</v>
      </c>
      <c r="F40" s="28">
        <f>SUM(F41:F91)</f>
        <v>1445408.4000000001</v>
      </c>
      <c r="G40" s="28">
        <f t="shared" si="0"/>
        <v>101.20020335143384</v>
      </c>
    </row>
    <row r="41" spans="1:7" ht="89.25">
      <c r="A41" s="25" t="s">
        <v>124</v>
      </c>
      <c r="B41" s="1" t="s">
        <v>181</v>
      </c>
      <c r="C41" s="8" t="s">
        <v>177</v>
      </c>
      <c r="D41" s="27">
        <v>972979.3</v>
      </c>
      <c r="E41" s="27">
        <v>935627</v>
      </c>
      <c r="F41" s="2">
        <v>946232.4</v>
      </c>
      <c r="G41" s="2">
        <f t="shared" si="0"/>
        <v>101.13350726304392</v>
      </c>
    </row>
    <row r="42" spans="1:7" ht="63.75">
      <c r="A42" s="25" t="s">
        <v>124</v>
      </c>
      <c r="B42" s="1" t="s">
        <v>190</v>
      </c>
      <c r="C42" s="8" t="s">
        <v>178</v>
      </c>
      <c r="D42" s="27"/>
      <c r="E42" s="27"/>
      <c r="F42" s="2">
        <v>986.3</v>
      </c>
      <c r="G42" s="2"/>
    </row>
    <row r="43" spans="1:7" ht="89.25">
      <c r="A43" s="25" t="s">
        <v>124</v>
      </c>
      <c r="B43" s="1" t="s">
        <v>182</v>
      </c>
      <c r="C43" s="8" t="s">
        <v>179</v>
      </c>
      <c r="D43" s="27"/>
      <c r="E43" s="27"/>
      <c r="F43" s="2">
        <v>794.3</v>
      </c>
      <c r="G43" s="2"/>
    </row>
    <row r="44" spans="1:7" ht="63.75">
      <c r="A44" s="25" t="s">
        <v>124</v>
      </c>
      <c r="B44" s="1" t="s">
        <v>183</v>
      </c>
      <c r="C44" s="8" t="s">
        <v>180</v>
      </c>
      <c r="D44" s="27"/>
      <c r="E44" s="27"/>
      <c r="F44" s="2">
        <v>1</v>
      </c>
      <c r="G44" s="2"/>
    </row>
    <row r="45" spans="1:7" ht="114.75">
      <c r="A45" s="25" t="s">
        <v>124</v>
      </c>
      <c r="B45" s="1" t="s">
        <v>187</v>
      </c>
      <c r="C45" s="8" t="s">
        <v>184</v>
      </c>
      <c r="D45" s="27">
        <v>2451</v>
      </c>
      <c r="E45" s="27">
        <v>2451</v>
      </c>
      <c r="F45" s="2">
        <v>2374.7</v>
      </c>
      <c r="G45" s="2">
        <f t="shared" si="0"/>
        <v>96.88698490412075</v>
      </c>
    </row>
    <row r="46" spans="1:7" ht="102">
      <c r="A46" s="25" t="s">
        <v>124</v>
      </c>
      <c r="B46" s="1" t="s">
        <v>188</v>
      </c>
      <c r="C46" s="8" t="s">
        <v>185</v>
      </c>
      <c r="D46" s="27"/>
      <c r="E46" s="27"/>
      <c r="F46" s="2">
        <v>43.7</v>
      </c>
      <c r="G46" s="2"/>
    </row>
    <row r="47" spans="1:7" ht="114.75">
      <c r="A47" s="25" t="s">
        <v>124</v>
      </c>
      <c r="B47" s="1" t="s">
        <v>189</v>
      </c>
      <c r="C47" s="8" t="s">
        <v>186</v>
      </c>
      <c r="D47" s="27"/>
      <c r="E47" s="27"/>
      <c r="F47" s="2">
        <v>78.2</v>
      </c>
      <c r="G47" s="2"/>
    </row>
    <row r="48" spans="1:7" ht="63.75">
      <c r="A48" s="25" t="s">
        <v>124</v>
      </c>
      <c r="B48" s="1" t="s">
        <v>195</v>
      </c>
      <c r="C48" s="8" t="s">
        <v>191</v>
      </c>
      <c r="D48" s="27">
        <v>16000</v>
      </c>
      <c r="E48" s="27">
        <v>18000</v>
      </c>
      <c r="F48" s="2">
        <v>18304.6</v>
      </c>
      <c r="G48" s="2">
        <f t="shared" si="0"/>
        <v>101.6922222222222</v>
      </c>
    </row>
    <row r="49" spans="1:7" ht="51">
      <c r="A49" s="25" t="s">
        <v>124</v>
      </c>
      <c r="B49" s="1" t="s">
        <v>196</v>
      </c>
      <c r="C49" s="8" t="s">
        <v>192</v>
      </c>
      <c r="D49" s="27"/>
      <c r="E49" s="27"/>
      <c r="F49" s="2">
        <v>388.1</v>
      </c>
      <c r="G49" s="2"/>
    </row>
    <row r="50" spans="1:7" ht="63.75">
      <c r="A50" s="25" t="s">
        <v>124</v>
      </c>
      <c r="B50" s="1" t="s">
        <v>197</v>
      </c>
      <c r="C50" s="8" t="s">
        <v>193</v>
      </c>
      <c r="D50" s="27"/>
      <c r="E50" s="27"/>
      <c r="F50" s="2">
        <v>295.4</v>
      </c>
      <c r="G50" s="2"/>
    </row>
    <row r="51" spans="1:7" ht="38.25">
      <c r="A51" s="25" t="s">
        <v>124</v>
      </c>
      <c r="B51" s="1" t="s">
        <v>198</v>
      </c>
      <c r="C51" s="8" t="s">
        <v>194</v>
      </c>
      <c r="D51" s="27"/>
      <c r="E51" s="27"/>
      <c r="F51" s="2">
        <v>1</v>
      </c>
      <c r="G51" s="2"/>
    </row>
    <row r="52" spans="1:7" ht="102">
      <c r="A52" s="25" t="s">
        <v>124</v>
      </c>
      <c r="B52" s="1" t="s">
        <v>199</v>
      </c>
      <c r="C52" s="8" t="s">
        <v>200</v>
      </c>
      <c r="D52" s="27">
        <v>840</v>
      </c>
      <c r="E52" s="27">
        <v>550</v>
      </c>
      <c r="F52" s="2">
        <v>541</v>
      </c>
      <c r="G52" s="2">
        <f t="shared" si="0"/>
        <v>98.36363636363636</v>
      </c>
    </row>
    <row r="53" spans="1:7" ht="51">
      <c r="A53" s="25" t="s">
        <v>124</v>
      </c>
      <c r="B53" s="1" t="s">
        <v>205</v>
      </c>
      <c r="C53" s="23" t="s">
        <v>201</v>
      </c>
      <c r="D53" s="27">
        <v>98985</v>
      </c>
      <c r="E53" s="27">
        <v>98966.5</v>
      </c>
      <c r="F53" s="3">
        <v>101271.6</v>
      </c>
      <c r="G53" s="3">
        <f t="shared" si="0"/>
        <v>102.32917199254294</v>
      </c>
    </row>
    <row r="54" spans="1:7" ht="25.5">
      <c r="A54" s="25" t="s">
        <v>124</v>
      </c>
      <c r="B54" s="1" t="s">
        <v>206</v>
      </c>
      <c r="C54" s="23" t="s">
        <v>202</v>
      </c>
      <c r="D54" s="27"/>
      <c r="E54" s="27"/>
      <c r="F54" s="3">
        <v>582.8</v>
      </c>
      <c r="G54" s="3"/>
    </row>
    <row r="55" spans="1:7" ht="51">
      <c r="A55" s="25" t="s">
        <v>124</v>
      </c>
      <c r="B55" s="1" t="s">
        <v>207</v>
      </c>
      <c r="C55" s="23" t="s">
        <v>203</v>
      </c>
      <c r="D55" s="27"/>
      <c r="E55" s="27"/>
      <c r="F55" s="3">
        <v>360.9</v>
      </c>
      <c r="G55" s="3"/>
    </row>
    <row r="56" spans="1:7" ht="25.5">
      <c r="A56" s="25" t="s">
        <v>124</v>
      </c>
      <c r="B56" s="1" t="s">
        <v>208</v>
      </c>
      <c r="C56" s="23" t="s">
        <v>204</v>
      </c>
      <c r="D56" s="27"/>
      <c r="E56" s="27"/>
      <c r="F56" s="3">
        <v>0.3</v>
      </c>
      <c r="G56" s="3"/>
    </row>
    <row r="57" spans="1:7" ht="51">
      <c r="A57" s="25" t="s">
        <v>124</v>
      </c>
      <c r="B57" s="1" t="s">
        <v>212</v>
      </c>
      <c r="C57" s="23" t="s">
        <v>209</v>
      </c>
      <c r="D57" s="27">
        <v>0</v>
      </c>
      <c r="E57" s="27">
        <v>18.5</v>
      </c>
      <c r="F57" s="3">
        <v>10.1</v>
      </c>
      <c r="G57" s="3">
        <f t="shared" si="0"/>
        <v>54.59459459459459</v>
      </c>
    </row>
    <row r="58" spans="1:7" ht="38.25">
      <c r="A58" s="25" t="s">
        <v>124</v>
      </c>
      <c r="B58" s="1" t="s">
        <v>213</v>
      </c>
      <c r="C58" s="23" t="s">
        <v>210</v>
      </c>
      <c r="D58" s="27"/>
      <c r="E58" s="27"/>
      <c r="F58" s="3">
        <v>4.5</v>
      </c>
      <c r="G58" s="3"/>
    </row>
    <row r="59" spans="1:7" ht="51">
      <c r="A59" s="25" t="s">
        <v>124</v>
      </c>
      <c r="B59" s="1" t="s">
        <v>214</v>
      </c>
      <c r="C59" s="23" t="s">
        <v>211</v>
      </c>
      <c r="D59" s="27"/>
      <c r="E59" s="27"/>
      <c r="F59" s="3">
        <v>2.8</v>
      </c>
      <c r="G59" s="3"/>
    </row>
    <row r="60" spans="1:7" ht="38.25">
      <c r="A60" s="25" t="s">
        <v>124</v>
      </c>
      <c r="B60" s="1" t="s">
        <v>218</v>
      </c>
      <c r="C60" s="23" t="s">
        <v>215</v>
      </c>
      <c r="D60" s="27">
        <v>6</v>
      </c>
      <c r="E60" s="27">
        <v>7.4</v>
      </c>
      <c r="F60" s="2">
        <v>6.4</v>
      </c>
      <c r="G60" s="2">
        <f t="shared" si="0"/>
        <v>86.48648648648648</v>
      </c>
    </row>
    <row r="61" spans="1:7" ht="25.5">
      <c r="A61" s="25" t="s">
        <v>124</v>
      </c>
      <c r="B61" s="1" t="s">
        <v>219</v>
      </c>
      <c r="C61" s="23" t="s">
        <v>216</v>
      </c>
      <c r="D61" s="27"/>
      <c r="E61" s="27"/>
      <c r="F61" s="3">
        <v>0.1</v>
      </c>
      <c r="G61" s="3"/>
    </row>
    <row r="62" spans="1:7" ht="38.25">
      <c r="A62" s="25" t="s">
        <v>124</v>
      </c>
      <c r="B62" s="1" t="s">
        <v>220</v>
      </c>
      <c r="C62" s="23" t="s">
        <v>217</v>
      </c>
      <c r="D62" s="27"/>
      <c r="E62" s="27"/>
      <c r="F62" s="3">
        <v>1</v>
      </c>
      <c r="G62" s="3"/>
    </row>
    <row r="63" spans="1:7" ht="51">
      <c r="A63" s="25" t="s">
        <v>124</v>
      </c>
      <c r="B63" s="1" t="s">
        <v>223</v>
      </c>
      <c r="C63" s="23" t="s">
        <v>221</v>
      </c>
      <c r="D63" s="27">
        <v>2500</v>
      </c>
      <c r="E63" s="27">
        <v>2500</v>
      </c>
      <c r="F63" s="2">
        <v>3022.5</v>
      </c>
      <c r="G63" s="2">
        <f t="shared" si="0"/>
        <v>120.9</v>
      </c>
    </row>
    <row r="64" spans="1:7" ht="38.25">
      <c r="A64" s="25" t="s">
        <v>124</v>
      </c>
      <c r="B64" s="1" t="s">
        <v>224</v>
      </c>
      <c r="C64" s="23" t="s">
        <v>222</v>
      </c>
      <c r="D64" s="27"/>
      <c r="E64" s="27"/>
      <c r="F64" s="2">
        <v>0.1</v>
      </c>
      <c r="G64" s="2"/>
    </row>
    <row r="65" spans="1:7" ht="63.75">
      <c r="A65" s="25" t="s">
        <v>124</v>
      </c>
      <c r="B65" s="1" t="s">
        <v>230</v>
      </c>
      <c r="C65" s="23" t="s">
        <v>225</v>
      </c>
      <c r="D65" s="27">
        <v>20410</v>
      </c>
      <c r="E65" s="27">
        <v>16900</v>
      </c>
      <c r="F65" s="2">
        <v>16788.1</v>
      </c>
      <c r="G65" s="2">
        <f t="shared" si="0"/>
        <v>99.3378698224852</v>
      </c>
    </row>
    <row r="66" spans="1:7" ht="38.25">
      <c r="A66" s="25" t="s">
        <v>124</v>
      </c>
      <c r="B66" s="1" t="s">
        <v>231</v>
      </c>
      <c r="C66" s="23" t="s">
        <v>226</v>
      </c>
      <c r="D66" s="27"/>
      <c r="E66" s="27"/>
      <c r="F66" s="2">
        <v>279.7</v>
      </c>
      <c r="G66" s="2"/>
    </row>
    <row r="67" spans="1:7" ht="51">
      <c r="A67" s="25" t="s">
        <v>124</v>
      </c>
      <c r="B67" s="1" t="s">
        <v>232</v>
      </c>
      <c r="C67" s="23" t="s">
        <v>227</v>
      </c>
      <c r="D67" s="27"/>
      <c r="E67" s="27"/>
      <c r="F67" s="2">
        <v>0.4</v>
      </c>
      <c r="G67" s="2"/>
    </row>
    <row r="68" spans="1:7" ht="63.75">
      <c r="A68" s="25" t="s">
        <v>124</v>
      </c>
      <c r="B68" s="1" t="s">
        <v>233</v>
      </c>
      <c r="C68" s="23" t="s">
        <v>228</v>
      </c>
      <c r="D68" s="27"/>
      <c r="E68" s="27"/>
      <c r="F68" s="2">
        <v>0.6</v>
      </c>
      <c r="G68" s="2"/>
    </row>
    <row r="69" spans="1:7" ht="38.25">
      <c r="A69" s="25" t="s">
        <v>124</v>
      </c>
      <c r="B69" s="1" t="s">
        <v>234</v>
      </c>
      <c r="C69" s="23" t="s">
        <v>229</v>
      </c>
      <c r="D69" s="27"/>
      <c r="E69" s="27"/>
      <c r="F69" s="2">
        <v>8.4</v>
      </c>
      <c r="G69" s="2"/>
    </row>
    <row r="70" spans="1:7" ht="38.25">
      <c r="A70" s="25" t="s">
        <v>124</v>
      </c>
      <c r="B70" s="1" t="s">
        <v>239</v>
      </c>
      <c r="C70" s="23" t="s">
        <v>235</v>
      </c>
      <c r="D70" s="27">
        <v>24900</v>
      </c>
      <c r="E70" s="27">
        <v>25932</v>
      </c>
      <c r="F70" s="2">
        <v>26123.9</v>
      </c>
      <c r="G70" s="2">
        <f t="shared" si="0"/>
        <v>100.74001233996609</v>
      </c>
    </row>
    <row r="71" spans="1:7" ht="25.5">
      <c r="A71" s="25" t="s">
        <v>124</v>
      </c>
      <c r="B71" s="1" t="s">
        <v>240</v>
      </c>
      <c r="C71" s="23" t="s">
        <v>236</v>
      </c>
      <c r="D71" s="27"/>
      <c r="E71" s="27"/>
      <c r="F71" s="2">
        <v>155.2</v>
      </c>
      <c r="G71" s="2"/>
    </row>
    <row r="72" spans="1:7" ht="25.5">
      <c r="A72" s="25" t="s">
        <v>124</v>
      </c>
      <c r="B72" s="1" t="s">
        <v>241</v>
      </c>
      <c r="C72" s="23" t="s">
        <v>237</v>
      </c>
      <c r="D72" s="27"/>
      <c r="E72" s="27"/>
      <c r="F72" s="2">
        <v>4.7</v>
      </c>
      <c r="G72" s="2"/>
    </row>
    <row r="73" spans="1:7" ht="38.25">
      <c r="A73" s="25" t="s">
        <v>124</v>
      </c>
      <c r="B73" s="1" t="s">
        <v>242</v>
      </c>
      <c r="C73" s="23" t="s">
        <v>238</v>
      </c>
      <c r="D73" s="27"/>
      <c r="E73" s="27"/>
      <c r="F73" s="2">
        <v>44</v>
      </c>
      <c r="G73" s="2"/>
    </row>
    <row r="74" spans="1:7" ht="38.25">
      <c r="A74" s="25" t="s">
        <v>124</v>
      </c>
      <c r="B74" s="1" t="s">
        <v>248</v>
      </c>
      <c r="C74" s="23" t="s">
        <v>243</v>
      </c>
      <c r="D74" s="27">
        <v>82035</v>
      </c>
      <c r="E74" s="27">
        <v>99713.9</v>
      </c>
      <c r="F74" s="3">
        <v>103364.8</v>
      </c>
      <c r="G74" s="3">
        <f t="shared" si="0"/>
        <v>103.66137519443129</v>
      </c>
    </row>
    <row r="75" spans="1:7" ht="25.5">
      <c r="A75" s="25" t="s">
        <v>124</v>
      </c>
      <c r="B75" s="1" t="s">
        <v>249</v>
      </c>
      <c r="C75" s="23" t="s">
        <v>244</v>
      </c>
      <c r="D75" s="27"/>
      <c r="E75" s="27"/>
      <c r="F75" s="3">
        <v>1472.3</v>
      </c>
      <c r="G75" s="3"/>
    </row>
    <row r="76" spans="1:7" ht="25.5">
      <c r="A76" s="25" t="s">
        <v>124</v>
      </c>
      <c r="B76" s="1" t="s">
        <v>250</v>
      </c>
      <c r="C76" s="23" t="s">
        <v>245</v>
      </c>
      <c r="D76" s="27"/>
      <c r="E76" s="27"/>
      <c r="F76" s="3">
        <v>1.4</v>
      </c>
      <c r="G76" s="3"/>
    </row>
    <row r="77" spans="1:7" ht="38.25">
      <c r="A77" s="25" t="s">
        <v>124</v>
      </c>
      <c r="B77" s="1" t="s">
        <v>251</v>
      </c>
      <c r="C77" s="23" t="s">
        <v>246</v>
      </c>
      <c r="D77" s="27"/>
      <c r="E77" s="27"/>
      <c r="F77" s="3">
        <v>3.6</v>
      </c>
      <c r="G77" s="3"/>
    </row>
    <row r="78" spans="1:7" ht="12.75">
      <c r="A78" s="25" t="s">
        <v>124</v>
      </c>
      <c r="B78" s="1" t="s">
        <v>252</v>
      </c>
      <c r="C78" s="23" t="s">
        <v>247</v>
      </c>
      <c r="D78" s="27"/>
      <c r="E78" s="27"/>
      <c r="F78" s="3">
        <v>12.9</v>
      </c>
      <c r="G78" s="3"/>
    </row>
    <row r="79" spans="1:7" ht="51">
      <c r="A79" s="25" t="s">
        <v>124</v>
      </c>
      <c r="B79" s="1" t="s">
        <v>258</v>
      </c>
      <c r="C79" s="23" t="s">
        <v>253</v>
      </c>
      <c r="D79" s="27">
        <v>384349</v>
      </c>
      <c r="E79" s="27">
        <v>180050</v>
      </c>
      <c r="F79" s="2">
        <v>171654.7</v>
      </c>
      <c r="G79" s="2">
        <f t="shared" si="0"/>
        <v>95.33723965565122</v>
      </c>
    </row>
    <row r="80" spans="1:7" ht="38.25">
      <c r="A80" s="25" t="s">
        <v>124</v>
      </c>
      <c r="B80" s="1" t="s">
        <v>259</v>
      </c>
      <c r="C80" s="23" t="s">
        <v>254</v>
      </c>
      <c r="D80" s="27"/>
      <c r="E80" s="27"/>
      <c r="F80" s="2">
        <v>533.1</v>
      </c>
      <c r="G80" s="2"/>
    </row>
    <row r="81" spans="1:7" ht="38.25">
      <c r="A81" s="25" t="s">
        <v>124</v>
      </c>
      <c r="B81" s="1" t="s">
        <v>260</v>
      </c>
      <c r="C81" s="23" t="s">
        <v>255</v>
      </c>
      <c r="D81" s="27"/>
      <c r="E81" s="27"/>
      <c r="F81" s="2">
        <v>9.6</v>
      </c>
      <c r="G81" s="2"/>
    </row>
    <row r="82" spans="1:7" ht="51">
      <c r="A82" s="25" t="s">
        <v>124</v>
      </c>
      <c r="B82" s="1" t="s">
        <v>261</v>
      </c>
      <c r="C82" s="23" t="s">
        <v>256</v>
      </c>
      <c r="D82" s="27"/>
      <c r="E82" s="27"/>
      <c r="F82" s="2">
        <v>122.4</v>
      </c>
      <c r="G82" s="2"/>
    </row>
    <row r="83" spans="1:7" ht="38.25">
      <c r="A83" s="25" t="s">
        <v>124</v>
      </c>
      <c r="B83" s="1" t="s">
        <v>262</v>
      </c>
      <c r="C83" s="23" t="s">
        <v>257</v>
      </c>
      <c r="D83" s="27"/>
      <c r="E83" s="27"/>
      <c r="F83" s="2">
        <v>1.2</v>
      </c>
      <c r="G83" s="2"/>
    </row>
    <row r="84" spans="1:7" ht="51">
      <c r="A84" s="25" t="s">
        <v>124</v>
      </c>
      <c r="B84" s="1" t="s">
        <v>267</v>
      </c>
      <c r="C84" s="23" t="s">
        <v>263</v>
      </c>
      <c r="D84" s="27">
        <v>20650</v>
      </c>
      <c r="E84" s="27">
        <v>25500</v>
      </c>
      <c r="F84" s="3">
        <v>24911.6</v>
      </c>
      <c r="G84" s="3">
        <f t="shared" si="0"/>
        <v>97.69254901960784</v>
      </c>
    </row>
    <row r="85" spans="1:7" ht="38.25">
      <c r="A85" s="25" t="s">
        <v>124</v>
      </c>
      <c r="B85" s="1" t="s">
        <v>268</v>
      </c>
      <c r="C85" s="23" t="s">
        <v>264</v>
      </c>
      <c r="D85" s="27"/>
      <c r="E85" s="27"/>
      <c r="F85" s="3">
        <v>857.5</v>
      </c>
      <c r="G85" s="3"/>
    </row>
    <row r="86" spans="1:7" ht="51">
      <c r="A86" s="25" t="s">
        <v>124</v>
      </c>
      <c r="B86" s="1" t="s">
        <v>269</v>
      </c>
      <c r="C86" s="23" t="s">
        <v>265</v>
      </c>
      <c r="D86" s="27"/>
      <c r="E86" s="27"/>
      <c r="F86" s="3">
        <v>489</v>
      </c>
      <c r="G86" s="3"/>
    </row>
    <row r="87" spans="1:7" ht="38.25">
      <c r="A87" s="25" t="s">
        <v>124</v>
      </c>
      <c r="B87" s="1" t="s">
        <v>270</v>
      </c>
      <c r="C87" s="23" t="s">
        <v>266</v>
      </c>
      <c r="D87" s="27"/>
      <c r="E87" s="27"/>
      <c r="F87" s="3">
        <v>11.9</v>
      </c>
      <c r="G87" s="3"/>
    </row>
    <row r="88" spans="1:7" ht="38.25">
      <c r="A88" s="25" t="s">
        <v>124</v>
      </c>
      <c r="B88" s="1" t="s">
        <v>272</v>
      </c>
      <c r="C88" s="23" t="s">
        <v>271</v>
      </c>
      <c r="D88" s="27">
        <v>13100</v>
      </c>
      <c r="E88" s="27">
        <v>21230</v>
      </c>
      <c r="F88" s="27">
        <v>22367.1</v>
      </c>
      <c r="G88" s="27">
        <f t="shared" si="0"/>
        <v>105.35609985869053</v>
      </c>
    </row>
    <row r="89" spans="1:7" ht="89.25">
      <c r="A89" s="25" t="s">
        <v>124</v>
      </c>
      <c r="B89" s="5" t="s">
        <v>287</v>
      </c>
      <c r="C89" s="10" t="s">
        <v>315</v>
      </c>
      <c r="D89" s="27">
        <v>350</v>
      </c>
      <c r="E89" s="27">
        <v>285</v>
      </c>
      <c r="F89" s="27">
        <v>338.5</v>
      </c>
      <c r="G89" s="27">
        <f t="shared" si="0"/>
        <v>118.7719298245614</v>
      </c>
    </row>
    <row r="90" spans="1:7" ht="76.5">
      <c r="A90" s="25" t="s">
        <v>124</v>
      </c>
      <c r="B90" s="5" t="s">
        <v>318</v>
      </c>
      <c r="C90" s="10" t="s">
        <v>316</v>
      </c>
      <c r="D90" s="27">
        <v>25</v>
      </c>
      <c r="E90" s="27">
        <v>25</v>
      </c>
      <c r="F90" s="27">
        <v>18.3</v>
      </c>
      <c r="G90" s="27">
        <f t="shared" si="0"/>
        <v>73.2</v>
      </c>
    </row>
    <row r="91" spans="1:7" ht="76.5">
      <c r="A91" s="25" t="s">
        <v>124</v>
      </c>
      <c r="B91" s="5" t="s">
        <v>288</v>
      </c>
      <c r="C91" s="10" t="s">
        <v>317</v>
      </c>
      <c r="D91" s="27">
        <v>130</v>
      </c>
      <c r="E91" s="27">
        <v>510</v>
      </c>
      <c r="F91" s="27">
        <v>529.7</v>
      </c>
      <c r="G91" s="27">
        <f t="shared" si="0"/>
        <v>103.86274509803923</v>
      </c>
    </row>
    <row r="92" spans="1:7" s="15" customFormat="1" ht="12.75">
      <c r="A92" s="24" t="s">
        <v>126</v>
      </c>
      <c r="B92" s="5" t="s">
        <v>113</v>
      </c>
      <c r="C92" s="20" t="s">
        <v>85</v>
      </c>
      <c r="D92" s="28">
        <f>SUM(D93:D96)</f>
        <v>2700</v>
      </c>
      <c r="E92" s="28">
        <f>SUM(E93:E96)</f>
        <v>3021.7</v>
      </c>
      <c r="F92" s="28">
        <f>SUM(F93:F96)</f>
        <v>3557.5</v>
      </c>
      <c r="G92" s="28">
        <f t="shared" si="0"/>
        <v>117.73174041102692</v>
      </c>
    </row>
    <row r="93" spans="1:7" s="19" customFormat="1" ht="69" customHeight="1">
      <c r="A93" s="25" t="s">
        <v>126</v>
      </c>
      <c r="B93" s="5" t="s">
        <v>291</v>
      </c>
      <c r="C93" s="11" t="s">
        <v>319</v>
      </c>
      <c r="D93" s="27">
        <v>0</v>
      </c>
      <c r="E93" s="27">
        <v>1.7</v>
      </c>
      <c r="F93" s="27">
        <v>1.7</v>
      </c>
      <c r="G93" s="27">
        <f t="shared" si="0"/>
        <v>100</v>
      </c>
    </row>
    <row r="94" spans="1:7" s="19" customFormat="1" ht="51">
      <c r="A94" s="25" t="s">
        <v>126</v>
      </c>
      <c r="B94" s="5" t="s">
        <v>296</v>
      </c>
      <c r="C94" s="10" t="s">
        <v>308</v>
      </c>
      <c r="D94" s="27">
        <v>0</v>
      </c>
      <c r="E94" s="27">
        <v>20</v>
      </c>
      <c r="F94" s="27">
        <v>223.3</v>
      </c>
      <c r="G94" s="27">
        <f t="shared" si="0"/>
        <v>1116.5</v>
      </c>
    </row>
    <row r="95" spans="1:7" ht="89.25">
      <c r="A95" s="25" t="s">
        <v>126</v>
      </c>
      <c r="B95" s="5" t="s">
        <v>313</v>
      </c>
      <c r="C95" s="10" t="s">
        <v>312</v>
      </c>
      <c r="D95" s="27">
        <v>0</v>
      </c>
      <c r="E95" s="27">
        <v>300</v>
      </c>
      <c r="F95" s="27">
        <v>338.3</v>
      </c>
      <c r="G95" s="27">
        <f t="shared" si="0"/>
        <v>112.76666666666667</v>
      </c>
    </row>
    <row r="96" spans="1:7" ht="63.75">
      <c r="A96" s="25" t="s">
        <v>126</v>
      </c>
      <c r="B96" s="5" t="s">
        <v>306</v>
      </c>
      <c r="C96" s="10" t="s">
        <v>305</v>
      </c>
      <c r="D96" s="27">
        <v>2700</v>
      </c>
      <c r="E96" s="27">
        <v>2700</v>
      </c>
      <c r="F96" s="27">
        <v>2994.2</v>
      </c>
      <c r="G96" s="27">
        <f t="shared" si="0"/>
        <v>110.8962962962963</v>
      </c>
    </row>
    <row r="97" spans="1:7" s="15" customFormat="1" ht="12.75">
      <c r="A97" s="24" t="s">
        <v>128</v>
      </c>
      <c r="B97" s="5" t="s">
        <v>113</v>
      </c>
      <c r="C97" s="20" t="s">
        <v>129</v>
      </c>
      <c r="D97" s="28">
        <f>SUM(D98:D99)</f>
        <v>0</v>
      </c>
      <c r="E97" s="28">
        <f>SUM(E98:E99)</f>
        <v>34.9</v>
      </c>
      <c r="F97" s="28">
        <f>SUM(F98:F99)</f>
        <v>45.4</v>
      </c>
      <c r="G97" s="28">
        <f t="shared" si="0"/>
        <v>130.0859598853868</v>
      </c>
    </row>
    <row r="98" spans="1:7" ht="89.25">
      <c r="A98" s="25" t="s">
        <v>128</v>
      </c>
      <c r="B98" s="5" t="s">
        <v>313</v>
      </c>
      <c r="C98" s="10" t="s">
        <v>312</v>
      </c>
      <c r="D98" s="27">
        <v>0</v>
      </c>
      <c r="E98" s="27">
        <v>27.5</v>
      </c>
      <c r="F98" s="27">
        <v>38</v>
      </c>
      <c r="G98" s="27">
        <f t="shared" si="0"/>
        <v>138.1818181818182</v>
      </c>
    </row>
    <row r="99" spans="1:7" ht="63.75">
      <c r="A99" s="25" t="s">
        <v>128</v>
      </c>
      <c r="B99" s="5" t="s">
        <v>306</v>
      </c>
      <c r="C99" s="10" t="s">
        <v>305</v>
      </c>
      <c r="D99" s="27">
        <v>0</v>
      </c>
      <c r="E99" s="27">
        <v>7.4</v>
      </c>
      <c r="F99" s="27">
        <v>7.4</v>
      </c>
      <c r="G99" s="27">
        <f t="shared" si="0"/>
        <v>100</v>
      </c>
    </row>
    <row r="100" spans="1:7" s="15" customFormat="1" ht="25.5">
      <c r="A100" s="24" t="s">
        <v>130</v>
      </c>
      <c r="B100" s="5" t="s">
        <v>113</v>
      </c>
      <c r="C100" s="20" t="s">
        <v>131</v>
      </c>
      <c r="D100" s="16">
        <f>SUM(D101:D102)</f>
        <v>104.6</v>
      </c>
      <c r="E100" s="16">
        <f>SUM(E101:E102)</f>
        <v>174.1</v>
      </c>
      <c r="F100" s="16">
        <f>SUM(F101:F102)</f>
        <v>144.79999999999998</v>
      </c>
      <c r="G100" s="16">
        <f t="shared" si="0"/>
        <v>83.17059161401492</v>
      </c>
    </row>
    <row r="101" spans="1:7" ht="51">
      <c r="A101" s="25" t="s">
        <v>130</v>
      </c>
      <c r="B101" s="5" t="s">
        <v>294</v>
      </c>
      <c r="C101" s="10" t="s">
        <v>320</v>
      </c>
      <c r="D101" s="27">
        <v>98.6</v>
      </c>
      <c r="E101" s="27">
        <v>168.1</v>
      </c>
      <c r="F101" s="27">
        <v>140.6</v>
      </c>
      <c r="G101" s="27">
        <f t="shared" si="0"/>
        <v>83.64069006543724</v>
      </c>
    </row>
    <row r="102" spans="1:7" ht="89.25">
      <c r="A102" s="25" t="s">
        <v>130</v>
      </c>
      <c r="B102" s="5" t="s">
        <v>313</v>
      </c>
      <c r="C102" s="10" t="s">
        <v>312</v>
      </c>
      <c r="D102" s="27">
        <v>6</v>
      </c>
      <c r="E102" s="27">
        <v>6</v>
      </c>
      <c r="F102" s="27">
        <v>4.2</v>
      </c>
      <c r="G102" s="27">
        <f t="shared" si="0"/>
        <v>70</v>
      </c>
    </row>
    <row r="103" spans="1:7" s="15" customFormat="1" ht="25.5">
      <c r="A103" s="24" t="s">
        <v>132</v>
      </c>
      <c r="B103" s="5" t="s">
        <v>113</v>
      </c>
      <c r="C103" s="20" t="s">
        <v>86</v>
      </c>
      <c r="D103" s="28">
        <f>SUM(D104:D105)</f>
        <v>3200</v>
      </c>
      <c r="E103" s="28">
        <f>SUM(E104:E105)</f>
        <v>3300</v>
      </c>
      <c r="F103" s="28">
        <f>SUM(F104:F105)</f>
        <v>3445.6</v>
      </c>
      <c r="G103" s="28">
        <f t="shared" si="0"/>
        <v>104.4121212121212</v>
      </c>
    </row>
    <row r="104" spans="1:7" ht="63.75">
      <c r="A104" s="25" t="s">
        <v>132</v>
      </c>
      <c r="B104" s="5" t="s">
        <v>321</v>
      </c>
      <c r="C104" s="10" t="s">
        <v>322</v>
      </c>
      <c r="D104" s="27">
        <v>3200</v>
      </c>
      <c r="E104" s="27">
        <v>2500</v>
      </c>
      <c r="F104" s="27">
        <v>2845.6</v>
      </c>
      <c r="G104" s="27">
        <f t="shared" si="0"/>
        <v>113.824</v>
      </c>
    </row>
    <row r="105" spans="1:7" ht="63.75">
      <c r="A105" s="25" t="s">
        <v>132</v>
      </c>
      <c r="B105" s="5" t="s">
        <v>306</v>
      </c>
      <c r="C105" s="10" t="s">
        <v>305</v>
      </c>
      <c r="D105" s="27">
        <v>0</v>
      </c>
      <c r="E105" s="27">
        <v>800</v>
      </c>
      <c r="F105" s="27">
        <v>600</v>
      </c>
      <c r="G105" s="27">
        <f t="shared" si="0"/>
        <v>75</v>
      </c>
    </row>
    <row r="106" spans="1:7" s="35" customFormat="1" ht="12.75">
      <c r="A106" s="24" t="s">
        <v>102</v>
      </c>
      <c r="B106" s="34"/>
      <c r="C106" s="20" t="s">
        <v>101</v>
      </c>
      <c r="D106" s="28">
        <f>D107</f>
        <v>0</v>
      </c>
      <c r="E106" s="28">
        <f>E107</f>
        <v>10</v>
      </c>
      <c r="F106" s="28">
        <f>F107</f>
        <v>10</v>
      </c>
      <c r="G106" s="28">
        <f t="shared" si="0"/>
        <v>100</v>
      </c>
    </row>
    <row r="107" spans="1:7" ht="38.25">
      <c r="A107" s="25" t="s">
        <v>102</v>
      </c>
      <c r="B107" s="5" t="s">
        <v>5</v>
      </c>
      <c r="C107" s="10" t="s">
        <v>80</v>
      </c>
      <c r="D107" s="27">
        <v>0</v>
      </c>
      <c r="E107" s="27">
        <v>10</v>
      </c>
      <c r="F107" s="27">
        <v>10</v>
      </c>
      <c r="G107" s="27">
        <f aca="true" t="shared" si="1" ref="G107:G167">F107/E107*100</f>
        <v>100</v>
      </c>
    </row>
    <row r="108" spans="1:7" ht="12.75">
      <c r="A108" s="26" t="s">
        <v>173</v>
      </c>
      <c r="B108" s="32"/>
      <c r="C108" s="37" t="s">
        <v>174</v>
      </c>
      <c r="D108" s="38">
        <f>D109</f>
        <v>0</v>
      </c>
      <c r="E108" s="38">
        <f>E109</f>
        <v>0</v>
      </c>
      <c r="F108" s="38">
        <f>F109</f>
        <v>60</v>
      </c>
      <c r="G108" s="38"/>
    </row>
    <row r="109" spans="1:7" ht="38.25">
      <c r="A109" s="25" t="s">
        <v>173</v>
      </c>
      <c r="B109" s="5" t="s">
        <v>5</v>
      </c>
      <c r="C109" s="10" t="s">
        <v>80</v>
      </c>
      <c r="D109" s="27">
        <v>0</v>
      </c>
      <c r="E109" s="27">
        <v>0</v>
      </c>
      <c r="F109" s="27">
        <v>60</v>
      </c>
      <c r="G109" s="27"/>
    </row>
    <row r="110" spans="1:7" s="15" customFormat="1" ht="12.75">
      <c r="A110" s="24" t="s">
        <v>133</v>
      </c>
      <c r="B110" s="5" t="s">
        <v>113</v>
      </c>
      <c r="C110" s="20" t="s">
        <v>134</v>
      </c>
      <c r="D110" s="28">
        <f>D111</f>
        <v>53</v>
      </c>
      <c r="E110" s="28">
        <f>E111</f>
        <v>53</v>
      </c>
      <c r="F110" s="28">
        <f>F111</f>
        <v>31</v>
      </c>
      <c r="G110" s="28">
        <f t="shared" si="1"/>
        <v>58.490566037735846</v>
      </c>
    </row>
    <row r="111" spans="1:7" ht="38.25">
      <c r="A111" s="25" t="s">
        <v>133</v>
      </c>
      <c r="B111" s="5" t="s">
        <v>5</v>
      </c>
      <c r="C111" s="10" t="s">
        <v>80</v>
      </c>
      <c r="D111" s="27">
        <v>53</v>
      </c>
      <c r="E111" s="27">
        <v>53</v>
      </c>
      <c r="F111" s="27">
        <v>31</v>
      </c>
      <c r="G111" s="27">
        <f t="shared" si="1"/>
        <v>58.490566037735846</v>
      </c>
    </row>
    <row r="112" spans="1:7" ht="12.75">
      <c r="A112" s="26" t="s">
        <v>175</v>
      </c>
      <c r="B112" s="34"/>
      <c r="C112" s="37" t="s">
        <v>176</v>
      </c>
      <c r="D112" s="38">
        <f>D113</f>
        <v>0</v>
      </c>
      <c r="E112" s="38">
        <f>E113</f>
        <v>0</v>
      </c>
      <c r="F112" s="38">
        <f>F113</f>
        <v>1.2</v>
      </c>
      <c r="G112" s="38"/>
    </row>
    <row r="113" spans="1:7" ht="38.25">
      <c r="A113" s="25" t="s">
        <v>175</v>
      </c>
      <c r="B113" s="5" t="s">
        <v>5</v>
      </c>
      <c r="C113" s="10" t="s">
        <v>80</v>
      </c>
      <c r="D113" s="27">
        <v>0</v>
      </c>
      <c r="E113" s="27">
        <v>0</v>
      </c>
      <c r="F113" s="27">
        <v>1.2</v>
      </c>
      <c r="G113" s="27"/>
    </row>
    <row r="114" spans="1:7" s="15" customFormat="1" ht="25.5">
      <c r="A114" s="24" t="s">
        <v>136</v>
      </c>
      <c r="B114" s="5" t="s">
        <v>113</v>
      </c>
      <c r="C114" s="20" t="s">
        <v>109</v>
      </c>
      <c r="D114" s="16">
        <f>SUM(D115:D124)</f>
        <v>0</v>
      </c>
      <c r="E114" s="16">
        <f>SUM(E115:E124)</f>
        <v>62800.899999999994</v>
      </c>
      <c r="F114" s="16">
        <f>SUM(F115:F124)</f>
        <v>34242.200000000004</v>
      </c>
      <c r="G114" s="16">
        <f t="shared" si="1"/>
        <v>54.52501476889664</v>
      </c>
    </row>
    <row r="115" spans="1:7" ht="12.75">
      <c r="A115" s="25" t="s">
        <v>136</v>
      </c>
      <c r="B115" s="5" t="s">
        <v>103</v>
      </c>
      <c r="C115" s="10" t="s">
        <v>76</v>
      </c>
      <c r="D115" s="27">
        <v>0</v>
      </c>
      <c r="E115" s="27">
        <v>154.8</v>
      </c>
      <c r="F115" s="27">
        <v>0.9</v>
      </c>
      <c r="G115" s="27">
        <f t="shared" si="1"/>
        <v>0.5813953488372093</v>
      </c>
    </row>
    <row r="116" spans="1:7" ht="38.25">
      <c r="A116" s="25" t="s">
        <v>136</v>
      </c>
      <c r="B116" s="6" t="s">
        <v>60</v>
      </c>
      <c r="C116" s="11" t="s">
        <v>4</v>
      </c>
      <c r="D116" s="27">
        <v>0</v>
      </c>
      <c r="E116" s="27">
        <v>2</v>
      </c>
      <c r="F116" s="27">
        <v>2</v>
      </c>
      <c r="G116" s="27">
        <f t="shared" si="1"/>
        <v>100</v>
      </c>
    </row>
    <row r="117" spans="1:7" ht="12.75">
      <c r="A117" s="25" t="s">
        <v>136</v>
      </c>
      <c r="B117" s="5" t="s">
        <v>7</v>
      </c>
      <c r="C117" s="10" t="s">
        <v>157</v>
      </c>
      <c r="D117" s="27">
        <v>0</v>
      </c>
      <c r="E117" s="27">
        <v>1.3</v>
      </c>
      <c r="F117" s="27">
        <v>1.3</v>
      </c>
      <c r="G117" s="27">
        <f t="shared" si="1"/>
        <v>100</v>
      </c>
    </row>
    <row r="118" spans="1:7" ht="25.5">
      <c r="A118" s="25" t="s">
        <v>136</v>
      </c>
      <c r="B118" s="5" t="s">
        <v>166</v>
      </c>
      <c r="C118" s="11" t="s">
        <v>165</v>
      </c>
      <c r="D118" s="27">
        <v>0</v>
      </c>
      <c r="E118" s="27">
        <v>19054.6</v>
      </c>
      <c r="F118" s="27">
        <v>8398.7</v>
      </c>
      <c r="G118" s="27">
        <f t="shared" si="1"/>
        <v>44.077020771887106</v>
      </c>
    </row>
    <row r="119" spans="1:7" ht="12.75">
      <c r="A119" s="25" t="s">
        <v>136</v>
      </c>
      <c r="B119" s="5" t="s">
        <v>65</v>
      </c>
      <c r="C119" s="10" t="s">
        <v>82</v>
      </c>
      <c r="D119" s="27">
        <v>0</v>
      </c>
      <c r="E119" s="27">
        <v>39980.5</v>
      </c>
      <c r="F119" s="27">
        <v>22072.6</v>
      </c>
      <c r="G119" s="27">
        <f t="shared" si="1"/>
        <v>55.20841410187466</v>
      </c>
    </row>
    <row r="120" spans="1:7" ht="38.25">
      <c r="A120" s="25" t="s">
        <v>136</v>
      </c>
      <c r="B120" s="5" t="s">
        <v>32</v>
      </c>
      <c r="C120" s="10" t="s">
        <v>33</v>
      </c>
      <c r="D120" s="27">
        <v>0</v>
      </c>
      <c r="E120" s="27">
        <v>45.9</v>
      </c>
      <c r="F120" s="27">
        <v>45.9</v>
      </c>
      <c r="G120" s="27">
        <f t="shared" si="1"/>
        <v>100</v>
      </c>
    </row>
    <row r="121" spans="1:7" ht="25.5">
      <c r="A121" s="25" t="s">
        <v>136</v>
      </c>
      <c r="B121" s="5" t="s">
        <v>34</v>
      </c>
      <c r="C121" s="10" t="s">
        <v>88</v>
      </c>
      <c r="D121" s="27">
        <v>0</v>
      </c>
      <c r="E121" s="27">
        <v>1000.5</v>
      </c>
      <c r="F121" s="27">
        <v>1000.5</v>
      </c>
      <c r="G121" s="27">
        <f t="shared" si="1"/>
        <v>100</v>
      </c>
    </row>
    <row r="122" spans="1:7" ht="25.5">
      <c r="A122" s="25" t="s">
        <v>136</v>
      </c>
      <c r="B122" s="5" t="s">
        <v>72</v>
      </c>
      <c r="C122" s="10" t="s">
        <v>73</v>
      </c>
      <c r="D122" s="27">
        <v>0</v>
      </c>
      <c r="E122" s="27">
        <v>2141.7</v>
      </c>
      <c r="F122" s="27">
        <v>2175.5</v>
      </c>
      <c r="G122" s="27">
        <f t="shared" si="1"/>
        <v>101.57818555353224</v>
      </c>
    </row>
    <row r="123" spans="1:7" ht="25.5">
      <c r="A123" s="25" t="s">
        <v>136</v>
      </c>
      <c r="B123" s="5" t="s">
        <v>36</v>
      </c>
      <c r="C123" s="10" t="s">
        <v>89</v>
      </c>
      <c r="D123" s="27">
        <v>0</v>
      </c>
      <c r="E123" s="27">
        <v>422.6</v>
      </c>
      <c r="F123" s="27">
        <v>547.8</v>
      </c>
      <c r="G123" s="27">
        <f t="shared" si="1"/>
        <v>129.62612399432086</v>
      </c>
    </row>
    <row r="124" spans="1:7" ht="38.25">
      <c r="A124" s="25" t="s">
        <v>136</v>
      </c>
      <c r="B124" s="5" t="s">
        <v>37</v>
      </c>
      <c r="C124" s="10" t="s">
        <v>135</v>
      </c>
      <c r="D124" s="27">
        <v>0</v>
      </c>
      <c r="E124" s="27">
        <v>-3</v>
      </c>
      <c r="F124" s="27">
        <v>-3</v>
      </c>
      <c r="G124" s="27">
        <f t="shared" si="1"/>
        <v>100</v>
      </c>
    </row>
    <row r="125" spans="1:7" s="15" customFormat="1" ht="25.5">
      <c r="A125" s="24" t="s">
        <v>137</v>
      </c>
      <c r="B125" s="5" t="s">
        <v>113</v>
      </c>
      <c r="C125" s="20" t="s">
        <v>138</v>
      </c>
      <c r="D125" s="28">
        <f>SUM(D126:D137)</f>
        <v>1390786</v>
      </c>
      <c r="E125" s="28">
        <f>SUM(E126:E137)</f>
        <v>1511542</v>
      </c>
      <c r="F125" s="28">
        <f>SUM(F126:F137)</f>
        <v>1504713.43</v>
      </c>
      <c r="G125" s="28">
        <f t="shared" si="1"/>
        <v>99.54823815679616</v>
      </c>
    </row>
    <row r="126" spans="1:7" ht="12.75">
      <c r="A126" s="25" t="s">
        <v>137</v>
      </c>
      <c r="B126" s="5" t="s">
        <v>103</v>
      </c>
      <c r="C126" s="10" t="s">
        <v>76</v>
      </c>
      <c r="D126" s="27">
        <v>0</v>
      </c>
      <c r="E126" s="27">
        <v>26.3</v>
      </c>
      <c r="F126" s="27">
        <v>23.33</v>
      </c>
      <c r="G126" s="27">
        <f t="shared" si="1"/>
        <v>88.70722433460075</v>
      </c>
    </row>
    <row r="127" spans="1:7" ht="12.75">
      <c r="A127" s="25" t="s">
        <v>137</v>
      </c>
      <c r="B127" s="5" t="s">
        <v>7</v>
      </c>
      <c r="C127" s="10" t="s">
        <v>157</v>
      </c>
      <c r="D127" s="27">
        <v>0</v>
      </c>
      <c r="E127" s="27">
        <v>73.2</v>
      </c>
      <c r="F127" s="27">
        <v>73.2</v>
      </c>
      <c r="G127" s="27">
        <f t="shared" si="1"/>
        <v>100</v>
      </c>
    </row>
    <row r="128" spans="1:7" ht="25.5">
      <c r="A128" s="25" t="s">
        <v>137</v>
      </c>
      <c r="B128" s="5" t="s">
        <v>166</v>
      </c>
      <c r="C128" s="11" t="s">
        <v>165</v>
      </c>
      <c r="D128" s="27">
        <v>0</v>
      </c>
      <c r="E128" s="27">
        <v>2300</v>
      </c>
      <c r="F128" s="27">
        <v>2300</v>
      </c>
      <c r="G128" s="27">
        <f t="shared" si="1"/>
        <v>100</v>
      </c>
    </row>
    <row r="129" spans="1:7" ht="12.75">
      <c r="A129" s="25" t="s">
        <v>137</v>
      </c>
      <c r="B129" s="5" t="s">
        <v>65</v>
      </c>
      <c r="C129" s="10" t="s">
        <v>82</v>
      </c>
      <c r="D129" s="27">
        <v>0</v>
      </c>
      <c r="E129" s="27">
        <v>6452</v>
      </c>
      <c r="F129" s="27">
        <v>6353.7</v>
      </c>
      <c r="G129" s="27">
        <f t="shared" si="1"/>
        <v>98.47644141351518</v>
      </c>
    </row>
    <row r="130" spans="1:7" ht="25.5">
      <c r="A130" s="25" t="s">
        <v>137</v>
      </c>
      <c r="B130" s="5" t="s">
        <v>14</v>
      </c>
      <c r="C130" s="10" t="s">
        <v>139</v>
      </c>
      <c r="D130" s="27">
        <v>20075.5</v>
      </c>
      <c r="E130" s="27">
        <v>20275.4</v>
      </c>
      <c r="F130" s="27">
        <v>19825.4</v>
      </c>
      <c r="G130" s="27">
        <f t="shared" si="1"/>
        <v>97.78056166586109</v>
      </c>
    </row>
    <row r="131" spans="1:7" ht="25.5">
      <c r="A131" s="25" t="s">
        <v>137</v>
      </c>
      <c r="B131" s="5" t="s">
        <v>15</v>
      </c>
      <c r="C131" s="10" t="s">
        <v>84</v>
      </c>
      <c r="D131" s="27">
        <v>1310409.5</v>
      </c>
      <c r="E131" s="27">
        <v>1420286.1</v>
      </c>
      <c r="F131" s="27">
        <v>1416994.3</v>
      </c>
      <c r="G131" s="27">
        <f t="shared" si="1"/>
        <v>99.76822979539122</v>
      </c>
    </row>
    <row r="132" spans="1:7" ht="58.5" customHeight="1">
      <c r="A132" s="25" t="s">
        <v>137</v>
      </c>
      <c r="B132" s="5" t="s">
        <v>16</v>
      </c>
      <c r="C132" s="10" t="s">
        <v>39</v>
      </c>
      <c r="D132" s="27">
        <v>37794.9</v>
      </c>
      <c r="E132" s="27">
        <v>43391.3</v>
      </c>
      <c r="F132" s="27">
        <v>40426.1</v>
      </c>
      <c r="G132" s="27">
        <f t="shared" si="1"/>
        <v>93.16637206075872</v>
      </c>
    </row>
    <row r="133" spans="1:7" ht="25.5">
      <c r="A133" s="25" t="s">
        <v>137</v>
      </c>
      <c r="B133" s="5" t="s">
        <v>34</v>
      </c>
      <c r="C133" s="10" t="s">
        <v>88</v>
      </c>
      <c r="D133" s="27">
        <v>22506.1</v>
      </c>
      <c r="E133" s="27">
        <v>3107.6</v>
      </c>
      <c r="F133" s="27">
        <v>3085.5</v>
      </c>
      <c r="G133" s="27">
        <f t="shared" si="1"/>
        <v>99.28884026258206</v>
      </c>
    </row>
    <row r="134" spans="1:7" ht="12.75">
      <c r="A134" s="25" t="s">
        <v>137</v>
      </c>
      <c r="B134" s="5" t="s">
        <v>66</v>
      </c>
      <c r="C134" s="10" t="s">
        <v>35</v>
      </c>
      <c r="D134" s="27">
        <v>0</v>
      </c>
      <c r="E134" s="27">
        <v>10782.8</v>
      </c>
      <c r="F134" s="27">
        <v>10782.8</v>
      </c>
      <c r="G134" s="27">
        <f t="shared" si="1"/>
        <v>100</v>
      </c>
    </row>
    <row r="135" spans="1:7" ht="25.5">
      <c r="A135" s="25" t="s">
        <v>137</v>
      </c>
      <c r="B135" s="5" t="s">
        <v>72</v>
      </c>
      <c r="C135" s="10" t="s">
        <v>73</v>
      </c>
      <c r="D135" s="27">
        <v>0</v>
      </c>
      <c r="E135" s="27">
        <v>262.4</v>
      </c>
      <c r="F135" s="27">
        <v>262.4</v>
      </c>
      <c r="G135" s="27">
        <f t="shared" si="1"/>
        <v>100</v>
      </c>
    </row>
    <row r="136" spans="1:7" ht="25.5">
      <c r="A136" s="25" t="s">
        <v>137</v>
      </c>
      <c r="B136" s="5" t="s">
        <v>36</v>
      </c>
      <c r="C136" s="10" t="s">
        <v>89</v>
      </c>
      <c r="D136" s="27">
        <v>0</v>
      </c>
      <c r="E136" s="27">
        <v>14203.5</v>
      </c>
      <c r="F136" s="27">
        <v>14205.3</v>
      </c>
      <c r="G136" s="27">
        <f t="shared" si="1"/>
        <v>100.01267293272784</v>
      </c>
    </row>
    <row r="137" spans="1:7" ht="38.25">
      <c r="A137" s="25" t="s">
        <v>137</v>
      </c>
      <c r="B137" s="5" t="s">
        <v>37</v>
      </c>
      <c r="C137" s="10" t="s">
        <v>135</v>
      </c>
      <c r="D137" s="27">
        <v>0</v>
      </c>
      <c r="E137" s="27">
        <v>-9618.6</v>
      </c>
      <c r="F137" s="27">
        <v>-9618.6</v>
      </c>
      <c r="G137" s="27">
        <f t="shared" si="1"/>
        <v>100</v>
      </c>
    </row>
    <row r="138" spans="1:7" s="15" customFormat="1" ht="12.75">
      <c r="A138" s="24" t="s">
        <v>140</v>
      </c>
      <c r="B138" s="5" t="s">
        <v>113</v>
      </c>
      <c r="C138" s="20" t="s">
        <v>112</v>
      </c>
      <c r="D138" s="16">
        <f>SUM(D139:D149)</f>
        <v>107804.9</v>
      </c>
      <c r="E138" s="16">
        <f>SUM(E139:E149)</f>
        <v>100279.8</v>
      </c>
      <c r="F138" s="16">
        <f>SUM(F139:F149)</f>
        <v>100592.7</v>
      </c>
      <c r="G138" s="16">
        <f t="shared" si="1"/>
        <v>100.31202694859782</v>
      </c>
    </row>
    <row r="139" spans="1:7" s="19" customFormat="1" ht="25.5">
      <c r="A139" s="25" t="s">
        <v>140</v>
      </c>
      <c r="B139" s="5" t="s">
        <v>100</v>
      </c>
      <c r="C139" s="10" t="s">
        <v>75</v>
      </c>
      <c r="D139" s="27">
        <v>22258.8</v>
      </c>
      <c r="E139" s="27">
        <v>22258.8</v>
      </c>
      <c r="F139" s="27">
        <v>22583</v>
      </c>
      <c r="G139" s="27">
        <f t="shared" si="1"/>
        <v>101.45650259672578</v>
      </c>
    </row>
    <row r="140" spans="1:7" ht="12.75">
      <c r="A140" s="25" t="s">
        <v>140</v>
      </c>
      <c r="B140" s="5" t="s">
        <v>103</v>
      </c>
      <c r="C140" s="10" t="s">
        <v>76</v>
      </c>
      <c r="D140" s="27">
        <v>0</v>
      </c>
      <c r="E140" s="27">
        <v>178.8</v>
      </c>
      <c r="F140" s="27">
        <v>178.8</v>
      </c>
      <c r="G140" s="27">
        <f t="shared" si="1"/>
        <v>100</v>
      </c>
    </row>
    <row r="141" spans="1:7" ht="38.25" hidden="1">
      <c r="A141" s="25" t="s">
        <v>140</v>
      </c>
      <c r="B141" s="5" t="s">
        <v>5</v>
      </c>
      <c r="C141" s="10" t="s">
        <v>80</v>
      </c>
      <c r="D141" s="27"/>
      <c r="E141" s="27"/>
      <c r="F141" s="27"/>
      <c r="G141" s="27"/>
    </row>
    <row r="142" spans="1:7" ht="25.5">
      <c r="A142" s="25" t="s">
        <v>140</v>
      </c>
      <c r="B142" s="5" t="s">
        <v>6</v>
      </c>
      <c r="C142" s="10" t="s">
        <v>81</v>
      </c>
      <c r="D142" s="27">
        <v>0</v>
      </c>
      <c r="E142" s="27">
        <v>0</v>
      </c>
      <c r="F142" s="27">
        <v>-11.2</v>
      </c>
      <c r="G142" s="27"/>
    </row>
    <row r="143" spans="1:7" ht="12.75" hidden="1">
      <c r="A143" s="25" t="s">
        <v>140</v>
      </c>
      <c r="B143" s="5" t="s">
        <v>7</v>
      </c>
      <c r="C143" s="10" t="s">
        <v>157</v>
      </c>
      <c r="D143" s="27"/>
      <c r="E143" s="27"/>
      <c r="F143" s="27"/>
      <c r="G143" s="27"/>
    </row>
    <row r="144" spans="1:7" ht="25.5">
      <c r="A144" s="25" t="s">
        <v>140</v>
      </c>
      <c r="B144" s="5" t="s">
        <v>9</v>
      </c>
      <c r="C144" s="10" t="s">
        <v>141</v>
      </c>
      <c r="D144" s="27">
        <v>37619.9</v>
      </c>
      <c r="E144" s="27">
        <v>33857.9</v>
      </c>
      <c r="F144" s="27">
        <v>33857.9</v>
      </c>
      <c r="G144" s="27">
        <f t="shared" si="1"/>
        <v>100</v>
      </c>
    </row>
    <row r="145" spans="1:7" ht="12.75">
      <c r="A145" s="25" t="s">
        <v>140</v>
      </c>
      <c r="B145" s="5" t="s">
        <v>53</v>
      </c>
      <c r="C145" s="10" t="s">
        <v>52</v>
      </c>
      <c r="D145" s="27">
        <v>47706.1</v>
      </c>
      <c r="E145" s="27">
        <v>11979.6</v>
      </c>
      <c r="F145" s="27">
        <v>11979.6</v>
      </c>
      <c r="G145" s="27">
        <f t="shared" si="1"/>
        <v>100</v>
      </c>
    </row>
    <row r="146" spans="1:7" ht="12.75" hidden="1">
      <c r="A146" s="25" t="s">
        <v>140</v>
      </c>
      <c r="B146" s="5" t="s">
        <v>65</v>
      </c>
      <c r="C146" s="10" t="s">
        <v>82</v>
      </c>
      <c r="D146" s="27">
        <v>0</v>
      </c>
      <c r="E146" s="27"/>
      <c r="F146" s="27"/>
      <c r="G146" s="27"/>
    </row>
    <row r="147" spans="1:7" ht="25.5">
      <c r="A147" s="25" t="s">
        <v>140</v>
      </c>
      <c r="B147" s="5" t="s">
        <v>15</v>
      </c>
      <c r="C147" s="10" t="s">
        <v>84</v>
      </c>
      <c r="D147" s="27">
        <v>220.1</v>
      </c>
      <c r="E147" s="27">
        <v>19</v>
      </c>
      <c r="F147" s="27">
        <v>18.9</v>
      </c>
      <c r="G147" s="27">
        <f t="shared" si="1"/>
        <v>99.4736842105263</v>
      </c>
    </row>
    <row r="148" spans="1:7" ht="12.75">
      <c r="A148" s="25" t="s">
        <v>140</v>
      </c>
      <c r="B148" s="5" t="s">
        <v>66</v>
      </c>
      <c r="C148" s="10" t="s">
        <v>35</v>
      </c>
      <c r="D148" s="27">
        <v>0</v>
      </c>
      <c r="E148" s="27">
        <v>31985.7</v>
      </c>
      <c r="F148" s="27">
        <v>31985.7</v>
      </c>
      <c r="G148" s="27">
        <f t="shared" si="1"/>
        <v>100</v>
      </c>
    </row>
    <row r="149" spans="1:7" ht="38.25" hidden="1">
      <c r="A149" s="25" t="s">
        <v>140</v>
      </c>
      <c r="B149" s="5" t="s">
        <v>37</v>
      </c>
      <c r="C149" s="10" t="s">
        <v>135</v>
      </c>
      <c r="D149" s="27"/>
      <c r="E149" s="27"/>
      <c r="F149" s="27"/>
      <c r="G149" s="27"/>
    </row>
    <row r="150" spans="1:7" s="15" customFormat="1" ht="25.5">
      <c r="A150" s="24" t="s">
        <v>142</v>
      </c>
      <c r="B150" s="5" t="s">
        <v>113</v>
      </c>
      <c r="C150" s="20" t="s">
        <v>40</v>
      </c>
      <c r="D150" s="28">
        <f>SUM(D151:D180)</f>
        <v>1797987.9000000001</v>
      </c>
      <c r="E150" s="28">
        <f>SUM(E151:E180)</f>
        <v>4005376.3</v>
      </c>
      <c r="F150" s="28">
        <f>SUM(F151:F180)</f>
        <v>1306637</v>
      </c>
      <c r="G150" s="28">
        <f t="shared" si="1"/>
        <v>32.62207847986717</v>
      </c>
    </row>
    <row r="151" spans="1:7" ht="38.25">
      <c r="A151" s="25" t="s">
        <v>142</v>
      </c>
      <c r="B151" s="5" t="s">
        <v>54</v>
      </c>
      <c r="C151" s="10" t="s">
        <v>93</v>
      </c>
      <c r="D151" s="27">
        <v>0</v>
      </c>
      <c r="E151" s="27">
        <v>444</v>
      </c>
      <c r="F151" s="27">
        <v>100</v>
      </c>
      <c r="G151" s="27">
        <f t="shared" si="1"/>
        <v>22.52252252252252</v>
      </c>
    </row>
    <row r="152" spans="1:7" ht="63.75">
      <c r="A152" s="25" t="s">
        <v>142</v>
      </c>
      <c r="B152" s="5" t="s">
        <v>94</v>
      </c>
      <c r="C152" s="10" t="s">
        <v>143</v>
      </c>
      <c r="D152" s="27">
        <v>167000</v>
      </c>
      <c r="E152" s="27">
        <v>180800</v>
      </c>
      <c r="F152" s="27">
        <v>181323.3</v>
      </c>
      <c r="G152" s="27">
        <f t="shared" si="1"/>
        <v>100.28943584070795</v>
      </c>
    </row>
    <row r="153" spans="1:7" ht="63.75">
      <c r="A153" s="25" t="s">
        <v>142</v>
      </c>
      <c r="B153" s="5" t="s">
        <v>95</v>
      </c>
      <c r="C153" s="10" t="s">
        <v>55</v>
      </c>
      <c r="D153" s="27">
        <v>11088</v>
      </c>
      <c r="E153" s="27">
        <v>11572</v>
      </c>
      <c r="F153" s="27">
        <v>12728.7</v>
      </c>
      <c r="G153" s="27">
        <f t="shared" si="1"/>
        <v>109.99567922571725</v>
      </c>
    </row>
    <row r="154" spans="1:7" ht="51">
      <c r="A154" s="25" t="s">
        <v>142</v>
      </c>
      <c r="B154" s="5" t="s">
        <v>96</v>
      </c>
      <c r="C154" s="10" t="s">
        <v>56</v>
      </c>
      <c r="D154" s="27">
        <v>2085.6</v>
      </c>
      <c r="E154" s="27">
        <v>975.4</v>
      </c>
      <c r="F154" s="27">
        <v>1066.6</v>
      </c>
      <c r="G154" s="27">
        <f t="shared" si="1"/>
        <v>109.35001025220421</v>
      </c>
    </row>
    <row r="155" spans="1:7" ht="25.5">
      <c r="A155" s="25" t="s">
        <v>142</v>
      </c>
      <c r="B155" s="1" t="s">
        <v>46</v>
      </c>
      <c r="C155" s="8" t="s">
        <v>47</v>
      </c>
      <c r="D155" s="27">
        <v>50664</v>
      </c>
      <c r="E155" s="27">
        <v>45455</v>
      </c>
      <c r="F155" s="27">
        <v>46638</v>
      </c>
      <c r="G155" s="27">
        <f t="shared" si="1"/>
        <v>102.60257397426025</v>
      </c>
    </row>
    <row r="156" spans="1:7" ht="89.25">
      <c r="A156" s="25" t="s">
        <v>142</v>
      </c>
      <c r="B156" s="1" t="s">
        <v>171</v>
      </c>
      <c r="C156" s="8" t="s">
        <v>172</v>
      </c>
      <c r="D156" s="27">
        <v>0</v>
      </c>
      <c r="E156" s="27">
        <v>0</v>
      </c>
      <c r="F156" s="27">
        <v>19.1</v>
      </c>
      <c r="G156" s="27"/>
    </row>
    <row r="157" spans="1:7" ht="38.25">
      <c r="A157" s="25" t="s">
        <v>142</v>
      </c>
      <c r="B157" s="5" t="s">
        <v>98</v>
      </c>
      <c r="C157" s="10" t="s">
        <v>156</v>
      </c>
      <c r="D157" s="27">
        <v>716.7</v>
      </c>
      <c r="E157" s="27">
        <v>11365.2</v>
      </c>
      <c r="F157" s="27">
        <v>11350</v>
      </c>
      <c r="G157" s="27">
        <f t="shared" si="1"/>
        <v>99.86625840284377</v>
      </c>
    </row>
    <row r="158" spans="1:7" ht="63.75">
      <c r="A158" s="25" t="s">
        <v>142</v>
      </c>
      <c r="B158" s="5" t="s">
        <v>99</v>
      </c>
      <c r="C158" s="10" t="s">
        <v>57</v>
      </c>
      <c r="D158" s="27">
        <v>14372.1</v>
      </c>
      <c r="E158" s="27">
        <v>13836.4</v>
      </c>
      <c r="F158" s="27">
        <v>11594.6</v>
      </c>
      <c r="G158" s="27">
        <f t="shared" si="1"/>
        <v>83.79780867855801</v>
      </c>
    </row>
    <row r="159" spans="1:7" ht="25.5">
      <c r="A159" s="25" t="s">
        <v>142</v>
      </c>
      <c r="B159" s="5" t="s">
        <v>100</v>
      </c>
      <c r="C159" s="10" t="s">
        <v>75</v>
      </c>
      <c r="D159" s="27">
        <v>98.7</v>
      </c>
      <c r="E159" s="27">
        <v>98.7</v>
      </c>
      <c r="F159" s="27">
        <v>0</v>
      </c>
      <c r="G159" s="27">
        <f t="shared" si="1"/>
        <v>0</v>
      </c>
    </row>
    <row r="160" spans="1:7" ht="25.5">
      <c r="A160" s="25" t="s">
        <v>142</v>
      </c>
      <c r="B160" s="5" t="s">
        <v>70</v>
      </c>
      <c r="C160" s="8" t="s">
        <v>71</v>
      </c>
      <c r="D160" s="27">
        <v>275.5</v>
      </c>
      <c r="E160" s="27">
        <v>475.3</v>
      </c>
      <c r="F160" s="27">
        <v>460.4</v>
      </c>
      <c r="G160" s="27">
        <f t="shared" si="1"/>
        <v>96.86513780770039</v>
      </c>
    </row>
    <row r="161" spans="1:7" ht="12.75">
      <c r="A161" s="25" t="s">
        <v>142</v>
      </c>
      <c r="B161" s="5" t="s">
        <v>103</v>
      </c>
      <c r="C161" s="10" t="s">
        <v>76</v>
      </c>
      <c r="D161" s="27">
        <v>0</v>
      </c>
      <c r="E161" s="27">
        <v>324.7</v>
      </c>
      <c r="F161" s="27">
        <v>324.7</v>
      </c>
      <c r="G161" s="27">
        <f t="shared" si="1"/>
        <v>100</v>
      </c>
    </row>
    <row r="162" spans="1:7" ht="25.5">
      <c r="A162" s="25" t="s">
        <v>142</v>
      </c>
      <c r="B162" s="5" t="s">
        <v>104</v>
      </c>
      <c r="C162" s="10" t="s">
        <v>41</v>
      </c>
      <c r="D162" s="27">
        <v>200</v>
      </c>
      <c r="E162" s="27">
        <v>200</v>
      </c>
      <c r="F162" s="27">
        <v>652.5</v>
      </c>
      <c r="G162" s="27">
        <f t="shared" si="1"/>
        <v>326.25</v>
      </c>
    </row>
    <row r="163" spans="1:7" ht="102">
      <c r="A163" s="25" t="s">
        <v>142</v>
      </c>
      <c r="B163" s="4" t="s">
        <v>284</v>
      </c>
      <c r="C163" s="10" t="s">
        <v>281</v>
      </c>
      <c r="D163" s="2">
        <v>4447.7</v>
      </c>
      <c r="E163" s="2">
        <v>22673.3</v>
      </c>
      <c r="F163" s="2">
        <v>6822.9</v>
      </c>
      <c r="G163" s="2">
        <f t="shared" si="1"/>
        <v>30.092223011207015</v>
      </c>
    </row>
    <row r="164" spans="1:7" ht="102">
      <c r="A164" s="25" t="s">
        <v>142</v>
      </c>
      <c r="B164" s="4" t="s">
        <v>285</v>
      </c>
      <c r="C164" s="10" t="s">
        <v>282</v>
      </c>
      <c r="D164" s="2">
        <v>1586.7</v>
      </c>
      <c r="E164" s="2">
        <v>1586.7</v>
      </c>
      <c r="F164" s="2">
        <v>809.1</v>
      </c>
      <c r="G164" s="2">
        <f t="shared" si="1"/>
        <v>50.992626205331824</v>
      </c>
    </row>
    <row r="165" spans="1:7" ht="102">
      <c r="A165" s="25" t="s">
        <v>142</v>
      </c>
      <c r="B165" s="4" t="s">
        <v>286</v>
      </c>
      <c r="C165" s="10" t="s">
        <v>283</v>
      </c>
      <c r="D165" s="2">
        <v>31936</v>
      </c>
      <c r="E165" s="2">
        <v>41275.9</v>
      </c>
      <c r="F165" s="2">
        <v>39514.8</v>
      </c>
      <c r="G165" s="2">
        <f t="shared" si="1"/>
        <v>95.73334560845433</v>
      </c>
    </row>
    <row r="166" spans="1:7" ht="63.75">
      <c r="A166" s="25" t="s">
        <v>142</v>
      </c>
      <c r="B166" s="5" t="s">
        <v>105</v>
      </c>
      <c r="C166" s="10" t="s">
        <v>97</v>
      </c>
      <c r="D166" s="27">
        <v>0</v>
      </c>
      <c r="E166" s="27">
        <v>0.3</v>
      </c>
      <c r="F166" s="27">
        <v>0.3</v>
      </c>
      <c r="G166" s="27">
        <f t="shared" si="1"/>
        <v>100</v>
      </c>
    </row>
    <row r="167" spans="1:7" ht="63.75">
      <c r="A167" s="25" t="s">
        <v>142</v>
      </c>
      <c r="B167" s="5" t="s">
        <v>45</v>
      </c>
      <c r="C167" s="10" t="s">
        <v>127</v>
      </c>
      <c r="D167" s="27">
        <v>0</v>
      </c>
      <c r="E167" s="27">
        <v>43.1</v>
      </c>
      <c r="F167" s="27">
        <v>43.1</v>
      </c>
      <c r="G167" s="27">
        <f t="shared" si="1"/>
        <v>100</v>
      </c>
    </row>
    <row r="168" spans="1:7" ht="38.25">
      <c r="A168" s="25" t="s">
        <v>142</v>
      </c>
      <c r="B168" s="5" t="s">
        <v>110</v>
      </c>
      <c r="C168" s="10" t="s">
        <v>78</v>
      </c>
      <c r="D168" s="27">
        <v>6134</v>
      </c>
      <c r="E168" s="27">
        <v>7700</v>
      </c>
      <c r="F168" s="27">
        <v>11919</v>
      </c>
      <c r="G168" s="27">
        <f aca="true" t="shared" si="2" ref="G168:G230">F168/E168*100</f>
        <v>154.7922077922078</v>
      </c>
    </row>
    <row r="169" spans="1:7" ht="51" hidden="1">
      <c r="A169" s="25" t="s">
        <v>142</v>
      </c>
      <c r="B169" s="5" t="s">
        <v>3</v>
      </c>
      <c r="C169" s="10" t="s">
        <v>2</v>
      </c>
      <c r="D169" s="27"/>
      <c r="E169" s="27"/>
      <c r="F169" s="27"/>
      <c r="G169" s="27"/>
    </row>
    <row r="170" spans="1:7" ht="38.25">
      <c r="A170" s="25" t="s">
        <v>142</v>
      </c>
      <c r="B170" s="6" t="s">
        <v>60</v>
      </c>
      <c r="C170" s="11" t="s">
        <v>4</v>
      </c>
      <c r="D170" s="27">
        <v>0</v>
      </c>
      <c r="E170" s="27">
        <v>93</v>
      </c>
      <c r="F170" s="27">
        <v>92.9</v>
      </c>
      <c r="G170" s="27">
        <f t="shared" si="2"/>
        <v>99.89247311827958</v>
      </c>
    </row>
    <row r="171" spans="1:7" ht="38.25">
      <c r="A171" s="25" t="s">
        <v>142</v>
      </c>
      <c r="B171" s="5" t="s">
        <v>5</v>
      </c>
      <c r="C171" s="10" t="s">
        <v>80</v>
      </c>
      <c r="D171" s="27">
        <v>0</v>
      </c>
      <c r="E171" s="27">
        <v>333.8</v>
      </c>
      <c r="F171" s="27">
        <v>333.8</v>
      </c>
      <c r="G171" s="27">
        <f t="shared" si="2"/>
        <v>100</v>
      </c>
    </row>
    <row r="172" spans="1:7" ht="25.5" hidden="1">
      <c r="A172" s="25" t="s">
        <v>142</v>
      </c>
      <c r="B172" s="5" t="s">
        <v>6</v>
      </c>
      <c r="C172" s="10" t="s">
        <v>81</v>
      </c>
      <c r="D172" s="27"/>
      <c r="E172" s="27"/>
      <c r="F172" s="27"/>
      <c r="G172" s="27"/>
    </row>
    <row r="173" spans="1:7" ht="12.75" hidden="1">
      <c r="A173" s="25" t="s">
        <v>142</v>
      </c>
      <c r="B173" s="5" t="s">
        <v>7</v>
      </c>
      <c r="C173" s="10" t="s">
        <v>157</v>
      </c>
      <c r="D173" s="27"/>
      <c r="E173" s="27"/>
      <c r="F173" s="27"/>
      <c r="G173" s="27"/>
    </row>
    <row r="174" spans="1:7" ht="25.5">
      <c r="A174" s="25" t="s">
        <v>142</v>
      </c>
      <c r="B174" s="5" t="s">
        <v>15</v>
      </c>
      <c r="C174" s="10" t="s">
        <v>84</v>
      </c>
      <c r="D174" s="27">
        <v>10.2</v>
      </c>
      <c r="E174" s="27">
        <v>23.4</v>
      </c>
      <c r="F174" s="27">
        <v>23.3</v>
      </c>
      <c r="G174" s="27">
        <f t="shared" si="2"/>
        <v>99.57264957264958</v>
      </c>
    </row>
    <row r="175" spans="1:7" ht="76.5">
      <c r="A175" s="25" t="s">
        <v>142</v>
      </c>
      <c r="B175" s="5" t="s">
        <v>18</v>
      </c>
      <c r="C175" s="10" t="s">
        <v>87</v>
      </c>
      <c r="D175" s="27">
        <v>1211.7</v>
      </c>
      <c r="E175" s="27">
        <v>1219</v>
      </c>
      <c r="F175" s="27">
        <v>1219</v>
      </c>
      <c r="G175" s="27">
        <f t="shared" si="2"/>
        <v>100</v>
      </c>
    </row>
    <row r="176" spans="1:7" ht="63.75">
      <c r="A176" s="25" t="s">
        <v>142</v>
      </c>
      <c r="B176" s="5" t="s">
        <v>29</v>
      </c>
      <c r="C176" s="10" t="s">
        <v>42</v>
      </c>
      <c r="D176" s="27">
        <v>4847</v>
      </c>
      <c r="E176" s="27">
        <v>1223.9</v>
      </c>
      <c r="F176" s="27">
        <v>1223.9</v>
      </c>
      <c r="G176" s="27">
        <f t="shared" si="2"/>
        <v>100</v>
      </c>
    </row>
    <row r="177" spans="1:7" ht="12.75">
      <c r="A177" s="25" t="s">
        <v>142</v>
      </c>
      <c r="B177" s="5" t="s">
        <v>30</v>
      </c>
      <c r="C177" s="10" t="s">
        <v>31</v>
      </c>
      <c r="D177" s="27">
        <v>1314</v>
      </c>
      <c r="E177" s="27">
        <v>1320.8</v>
      </c>
      <c r="F177" s="27">
        <v>1320.8</v>
      </c>
      <c r="G177" s="27">
        <f t="shared" si="2"/>
        <v>100</v>
      </c>
    </row>
    <row r="178" spans="1:7" ht="25.5">
      <c r="A178" s="25" t="s">
        <v>142</v>
      </c>
      <c r="B178" s="5" t="s">
        <v>34</v>
      </c>
      <c r="C178" s="10" t="s">
        <v>88</v>
      </c>
      <c r="D178" s="27">
        <v>1500000</v>
      </c>
      <c r="E178" s="27">
        <v>3650000</v>
      </c>
      <c r="F178" s="27">
        <v>964719.8</v>
      </c>
      <c r="G178" s="27">
        <f t="shared" si="2"/>
        <v>26.430679452054797</v>
      </c>
    </row>
    <row r="179" spans="1:7" ht="12.75">
      <c r="A179" s="25" t="s">
        <v>142</v>
      </c>
      <c r="B179" s="5" t="s">
        <v>66</v>
      </c>
      <c r="C179" s="10" t="s">
        <v>35</v>
      </c>
      <c r="D179" s="27">
        <v>0</v>
      </c>
      <c r="E179" s="27">
        <v>13074</v>
      </c>
      <c r="F179" s="27">
        <v>13074</v>
      </c>
      <c r="G179" s="27">
        <f t="shared" si="2"/>
        <v>100</v>
      </c>
    </row>
    <row r="180" spans="1:7" ht="38.25">
      <c r="A180" s="25" t="s">
        <v>142</v>
      </c>
      <c r="B180" s="5" t="s">
        <v>37</v>
      </c>
      <c r="C180" s="10" t="s">
        <v>135</v>
      </c>
      <c r="D180" s="27">
        <v>0</v>
      </c>
      <c r="E180" s="27">
        <v>-737.6</v>
      </c>
      <c r="F180" s="27">
        <v>-737.6</v>
      </c>
      <c r="G180" s="27">
        <f t="shared" si="2"/>
        <v>100</v>
      </c>
    </row>
    <row r="181" spans="1:7" s="15" customFormat="1" ht="25.5">
      <c r="A181" s="24" t="s">
        <v>158</v>
      </c>
      <c r="B181" s="5" t="s">
        <v>113</v>
      </c>
      <c r="C181" s="20" t="s">
        <v>108</v>
      </c>
      <c r="D181" s="28">
        <f>SUM(D182:D190)</f>
        <v>0</v>
      </c>
      <c r="E181" s="28">
        <f>SUM(E182:E190)</f>
        <v>2271.7000000000003</v>
      </c>
      <c r="F181" s="28">
        <f>SUM(F182:F190)</f>
        <v>2490.1</v>
      </c>
      <c r="G181" s="28">
        <f t="shared" si="2"/>
        <v>109.61394550336752</v>
      </c>
    </row>
    <row r="182" spans="1:7" s="15" customFormat="1" ht="25.5">
      <c r="A182" s="24" t="s">
        <v>158</v>
      </c>
      <c r="B182" s="5" t="s">
        <v>100</v>
      </c>
      <c r="C182" s="10" t="s">
        <v>75</v>
      </c>
      <c r="D182" s="31">
        <v>0</v>
      </c>
      <c r="E182" s="31">
        <v>0</v>
      </c>
      <c r="F182" s="31">
        <v>218.4</v>
      </c>
      <c r="G182" s="31"/>
    </row>
    <row r="183" spans="1:7" ht="12.75">
      <c r="A183" s="25" t="s">
        <v>158</v>
      </c>
      <c r="B183" s="5" t="s">
        <v>103</v>
      </c>
      <c r="C183" s="10" t="s">
        <v>76</v>
      </c>
      <c r="D183" s="27">
        <v>0</v>
      </c>
      <c r="E183" s="27">
        <v>30.1</v>
      </c>
      <c r="F183" s="27">
        <v>23.7</v>
      </c>
      <c r="G183" s="27">
        <f t="shared" si="2"/>
        <v>78.73754152823919</v>
      </c>
    </row>
    <row r="184" spans="1:7" ht="12.75">
      <c r="A184" s="25" t="s">
        <v>158</v>
      </c>
      <c r="B184" s="5" t="s">
        <v>7</v>
      </c>
      <c r="C184" s="10" t="s">
        <v>157</v>
      </c>
      <c r="D184" s="27">
        <v>0</v>
      </c>
      <c r="E184" s="27">
        <v>11.5</v>
      </c>
      <c r="F184" s="27">
        <v>11.5</v>
      </c>
      <c r="G184" s="27">
        <f t="shared" si="2"/>
        <v>100</v>
      </c>
    </row>
    <row r="185" spans="1:7" ht="25.5" hidden="1">
      <c r="A185" s="25" t="s">
        <v>158</v>
      </c>
      <c r="B185" s="5" t="s">
        <v>166</v>
      </c>
      <c r="C185" s="11" t="s">
        <v>165</v>
      </c>
      <c r="D185" s="27"/>
      <c r="E185" s="27"/>
      <c r="F185" s="27"/>
      <c r="G185" s="27"/>
    </row>
    <row r="186" spans="1:7" ht="12.75">
      <c r="A186" s="25" t="s">
        <v>158</v>
      </c>
      <c r="B186" s="5" t="s">
        <v>65</v>
      </c>
      <c r="C186" s="10" t="s">
        <v>82</v>
      </c>
      <c r="D186" s="27">
        <v>0</v>
      </c>
      <c r="E186" s="27">
        <v>54.2</v>
      </c>
      <c r="F186" s="27">
        <v>54.2</v>
      </c>
      <c r="G186" s="27">
        <f t="shared" si="2"/>
        <v>100</v>
      </c>
    </row>
    <row r="187" spans="1:7" ht="25.5" hidden="1">
      <c r="A187" s="25" t="s">
        <v>158</v>
      </c>
      <c r="B187" s="5" t="s">
        <v>34</v>
      </c>
      <c r="C187" s="10" t="s">
        <v>88</v>
      </c>
      <c r="D187" s="27"/>
      <c r="E187" s="27"/>
      <c r="F187" s="27"/>
      <c r="G187" s="27"/>
    </row>
    <row r="188" spans="1:7" ht="25.5">
      <c r="A188" s="25" t="s">
        <v>158</v>
      </c>
      <c r="B188" s="5" t="s">
        <v>72</v>
      </c>
      <c r="C188" s="10" t="s">
        <v>73</v>
      </c>
      <c r="D188" s="27">
        <v>0</v>
      </c>
      <c r="E188" s="27">
        <v>1636.5</v>
      </c>
      <c r="F188" s="27">
        <v>1636.5</v>
      </c>
      <c r="G188" s="27">
        <f t="shared" si="2"/>
        <v>100</v>
      </c>
    </row>
    <row r="189" spans="1:7" ht="25.5">
      <c r="A189" s="25" t="s">
        <v>158</v>
      </c>
      <c r="B189" s="5" t="s">
        <v>36</v>
      </c>
      <c r="C189" s="10" t="s">
        <v>89</v>
      </c>
      <c r="D189" s="27">
        <v>0</v>
      </c>
      <c r="E189" s="27">
        <v>542.5</v>
      </c>
      <c r="F189" s="27">
        <v>548.9</v>
      </c>
      <c r="G189" s="27">
        <f t="shared" si="2"/>
        <v>101.17972350230416</v>
      </c>
    </row>
    <row r="190" spans="1:7" ht="38.25">
      <c r="A190" s="25" t="s">
        <v>158</v>
      </c>
      <c r="B190" s="5" t="s">
        <v>37</v>
      </c>
      <c r="C190" s="10" t="s">
        <v>135</v>
      </c>
      <c r="D190" s="27">
        <v>0</v>
      </c>
      <c r="E190" s="27">
        <v>-3.1</v>
      </c>
      <c r="F190" s="27">
        <v>-3.1</v>
      </c>
      <c r="G190" s="27">
        <f t="shared" si="2"/>
        <v>100</v>
      </c>
    </row>
    <row r="191" spans="1:7" s="15" customFormat="1" ht="12.75">
      <c r="A191" s="24" t="s">
        <v>159</v>
      </c>
      <c r="B191" s="5" t="s">
        <v>113</v>
      </c>
      <c r="C191" s="20" t="s">
        <v>160</v>
      </c>
      <c r="D191" s="28">
        <f>SUM(D192:D212)</f>
        <v>57236.9</v>
      </c>
      <c r="E191" s="28">
        <f>SUM(E192:E212)</f>
        <v>116204.40000000001</v>
      </c>
      <c r="F191" s="28">
        <f>SUM(F192:F212)</f>
        <v>83013.5</v>
      </c>
      <c r="G191" s="28">
        <f t="shared" si="2"/>
        <v>71.43748429491482</v>
      </c>
    </row>
    <row r="192" spans="1:7" ht="25.5">
      <c r="A192" s="25" t="s">
        <v>159</v>
      </c>
      <c r="B192" s="1" t="s">
        <v>275</v>
      </c>
      <c r="C192" s="8" t="s">
        <v>273</v>
      </c>
      <c r="D192" s="27">
        <v>60</v>
      </c>
      <c r="E192" s="27">
        <v>125</v>
      </c>
      <c r="F192" s="27">
        <v>130</v>
      </c>
      <c r="G192" s="27">
        <f t="shared" si="2"/>
        <v>104</v>
      </c>
    </row>
    <row r="193" spans="1:7" ht="63.75">
      <c r="A193" s="25" t="s">
        <v>159</v>
      </c>
      <c r="B193" s="5" t="s">
        <v>99</v>
      </c>
      <c r="C193" s="10" t="s">
        <v>57</v>
      </c>
      <c r="D193" s="27">
        <v>42.6</v>
      </c>
      <c r="E193" s="27">
        <v>1.5</v>
      </c>
      <c r="F193" s="27">
        <v>1.4</v>
      </c>
      <c r="G193" s="27">
        <f t="shared" si="2"/>
        <v>93.33333333333333</v>
      </c>
    </row>
    <row r="194" spans="1:7" ht="25.5">
      <c r="A194" s="25" t="s">
        <v>159</v>
      </c>
      <c r="B194" s="5" t="s">
        <v>144</v>
      </c>
      <c r="C194" s="10" t="s">
        <v>74</v>
      </c>
      <c r="D194" s="27">
        <v>5.8</v>
      </c>
      <c r="E194" s="27">
        <v>6</v>
      </c>
      <c r="F194" s="27">
        <v>7.7</v>
      </c>
      <c r="G194" s="27">
        <f t="shared" si="2"/>
        <v>128.33333333333334</v>
      </c>
    </row>
    <row r="195" spans="1:7" ht="25.5">
      <c r="A195" s="25" t="s">
        <v>159</v>
      </c>
      <c r="B195" s="5" t="s">
        <v>100</v>
      </c>
      <c r="C195" s="10" t="s">
        <v>75</v>
      </c>
      <c r="D195" s="27">
        <v>6393</v>
      </c>
      <c r="E195" s="27">
        <v>6711.2</v>
      </c>
      <c r="F195" s="27">
        <v>7608.9</v>
      </c>
      <c r="G195" s="27">
        <f t="shared" si="2"/>
        <v>113.37614733579689</v>
      </c>
    </row>
    <row r="196" spans="1:7" ht="25.5">
      <c r="A196" s="25" t="s">
        <v>159</v>
      </c>
      <c r="B196" s="5" t="s">
        <v>70</v>
      </c>
      <c r="C196" s="8" t="s">
        <v>71</v>
      </c>
      <c r="D196" s="27">
        <v>89.1</v>
      </c>
      <c r="E196" s="27">
        <v>89.1</v>
      </c>
      <c r="F196" s="27">
        <v>96</v>
      </c>
      <c r="G196" s="27">
        <f t="shared" si="2"/>
        <v>107.74410774410774</v>
      </c>
    </row>
    <row r="197" spans="1:7" ht="12.75">
      <c r="A197" s="25" t="s">
        <v>159</v>
      </c>
      <c r="B197" s="5" t="s">
        <v>103</v>
      </c>
      <c r="C197" s="10" t="s">
        <v>76</v>
      </c>
      <c r="D197" s="27">
        <v>0</v>
      </c>
      <c r="E197" s="27">
        <v>9082</v>
      </c>
      <c r="F197" s="27">
        <v>9070.4</v>
      </c>
      <c r="G197" s="27">
        <f t="shared" si="2"/>
        <v>99.87227482933274</v>
      </c>
    </row>
    <row r="198" spans="1:7" ht="38.25">
      <c r="A198" s="25" t="s">
        <v>159</v>
      </c>
      <c r="B198" s="6" t="s">
        <v>60</v>
      </c>
      <c r="C198" s="11" t="s">
        <v>4</v>
      </c>
      <c r="D198" s="27">
        <v>0</v>
      </c>
      <c r="E198" s="27">
        <v>2103.2</v>
      </c>
      <c r="F198" s="27">
        <v>2105.9</v>
      </c>
      <c r="G198" s="27">
        <f t="shared" si="2"/>
        <v>100.12837580829215</v>
      </c>
    </row>
    <row r="199" spans="1:7" ht="38.25">
      <c r="A199" s="25" t="s">
        <v>159</v>
      </c>
      <c r="B199" s="6" t="s">
        <v>51</v>
      </c>
      <c r="C199" s="11" t="s">
        <v>50</v>
      </c>
      <c r="D199" s="27">
        <v>0</v>
      </c>
      <c r="E199" s="27">
        <v>208</v>
      </c>
      <c r="F199" s="27">
        <v>217.1</v>
      </c>
      <c r="G199" s="27">
        <f t="shared" si="2"/>
        <v>104.375</v>
      </c>
    </row>
    <row r="200" spans="1:7" ht="38.25">
      <c r="A200" s="25" t="s">
        <v>159</v>
      </c>
      <c r="B200" s="5" t="s">
        <v>5</v>
      </c>
      <c r="C200" s="10" t="s">
        <v>80</v>
      </c>
      <c r="D200" s="27">
        <v>100</v>
      </c>
      <c r="E200" s="27">
        <v>8379.2</v>
      </c>
      <c r="F200" s="27">
        <v>8233.6</v>
      </c>
      <c r="G200" s="27">
        <f t="shared" si="2"/>
        <v>98.26236394882567</v>
      </c>
    </row>
    <row r="201" spans="1:7" ht="12.75">
      <c r="A201" s="25" t="s">
        <v>159</v>
      </c>
      <c r="B201" s="5" t="s">
        <v>7</v>
      </c>
      <c r="C201" s="8" t="s">
        <v>8</v>
      </c>
      <c r="D201" s="27">
        <v>20</v>
      </c>
      <c r="E201" s="27">
        <v>157</v>
      </c>
      <c r="F201" s="27">
        <v>752.4</v>
      </c>
      <c r="G201" s="27">
        <f t="shared" si="2"/>
        <v>479.2356687898089</v>
      </c>
    </row>
    <row r="202" spans="1:7" ht="38.25">
      <c r="A202" s="25" t="s">
        <v>159</v>
      </c>
      <c r="B202" s="5" t="s">
        <v>43</v>
      </c>
      <c r="C202" s="8" t="s">
        <v>44</v>
      </c>
      <c r="D202" s="27">
        <v>0</v>
      </c>
      <c r="E202" s="27">
        <v>24555.2</v>
      </c>
      <c r="F202" s="27">
        <v>24555.2</v>
      </c>
      <c r="G202" s="27">
        <f t="shared" si="2"/>
        <v>100</v>
      </c>
    </row>
    <row r="203" spans="1:7" ht="38.25">
      <c r="A203" s="25" t="s">
        <v>159</v>
      </c>
      <c r="B203" s="5" t="s">
        <v>10</v>
      </c>
      <c r="C203" s="11" t="s">
        <v>11</v>
      </c>
      <c r="D203" s="27">
        <v>0</v>
      </c>
      <c r="E203" s="27">
        <v>37183.3</v>
      </c>
      <c r="F203" s="27">
        <v>2961.4</v>
      </c>
      <c r="G203" s="27">
        <f t="shared" si="2"/>
        <v>7.964328072010822</v>
      </c>
    </row>
    <row r="204" spans="1:7" ht="25.5">
      <c r="A204" s="25" t="s">
        <v>159</v>
      </c>
      <c r="B204" s="5" t="s">
        <v>13</v>
      </c>
      <c r="C204" s="11" t="s">
        <v>12</v>
      </c>
      <c r="D204" s="27">
        <v>0</v>
      </c>
      <c r="E204" s="27">
        <v>16431.4</v>
      </c>
      <c r="F204" s="27">
        <v>16431.4</v>
      </c>
      <c r="G204" s="27">
        <f t="shared" si="2"/>
        <v>100</v>
      </c>
    </row>
    <row r="205" spans="1:7" ht="12.75">
      <c r="A205" s="25" t="s">
        <v>159</v>
      </c>
      <c r="B205" s="5" t="s">
        <v>65</v>
      </c>
      <c r="C205" s="10" t="s">
        <v>82</v>
      </c>
      <c r="D205" s="27">
        <v>40739.6</v>
      </c>
      <c r="E205" s="27">
        <v>10889.4</v>
      </c>
      <c r="F205" s="27">
        <v>10691.3</v>
      </c>
      <c r="G205" s="27">
        <f t="shared" si="2"/>
        <v>98.18079967674987</v>
      </c>
    </row>
    <row r="206" spans="1:7" ht="25.5">
      <c r="A206" s="25" t="s">
        <v>159</v>
      </c>
      <c r="B206" s="5" t="s">
        <v>62</v>
      </c>
      <c r="C206" s="10" t="s">
        <v>83</v>
      </c>
      <c r="D206" s="27">
        <v>5181</v>
      </c>
      <c r="E206" s="27">
        <v>4799.5</v>
      </c>
      <c r="F206" s="27">
        <v>4799.5</v>
      </c>
      <c r="G206" s="27">
        <f t="shared" si="2"/>
        <v>100</v>
      </c>
    </row>
    <row r="207" spans="1:7" ht="38.25">
      <c r="A207" s="25" t="s">
        <v>159</v>
      </c>
      <c r="B207" s="4" t="s">
        <v>63</v>
      </c>
      <c r="C207" s="9" t="s">
        <v>64</v>
      </c>
      <c r="D207" s="27">
        <v>0</v>
      </c>
      <c r="E207" s="27">
        <v>7.2</v>
      </c>
      <c r="F207" s="27">
        <v>7.2</v>
      </c>
      <c r="G207" s="27">
        <f t="shared" si="2"/>
        <v>100</v>
      </c>
    </row>
    <row r="208" spans="1:7" ht="25.5">
      <c r="A208" s="25" t="s">
        <v>159</v>
      </c>
      <c r="B208" s="5" t="s">
        <v>15</v>
      </c>
      <c r="C208" s="10" t="s">
        <v>84</v>
      </c>
      <c r="D208" s="27">
        <v>4605.8</v>
      </c>
      <c r="E208" s="27">
        <v>4439.6</v>
      </c>
      <c r="F208" s="27">
        <v>4307.5</v>
      </c>
      <c r="G208" s="27">
        <f t="shared" si="2"/>
        <v>97.02450671231642</v>
      </c>
    </row>
    <row r="209" spans="1:7" ht="25.5">
      <c r="A209" s="25" t="s">
        <v>159</v>
      </c>
      <c r="B209" s="5" t="s">
        <v>34</v>
      </c>
      <c r="C209" s="10" t="s">
        <v>88</v>
      </c>
      <c r="D209" s="27">
        <v>0</v>
      </c>
      <c r="E209" s="27">
        <v>4852.4</v>
      </c>
      <c r="F209" s="27">
        <v>4852.4</v>
      </c>
      <c r="G209" s="27">
        <f t="shared" si="2"/>
        <v>100</v>
      </c>
    </row>
    <row r="210" spans="1:7" ht="12.75">
      <c r="A210" s="25" t="s">
        <v>159</v>
      </c>
      <c r="B210" s="5" t="s">
        <v>66</v>
      </c>
      <c r="C210" s="10" t="s">
        <v>35</v>
      </c>
      <c r="D210" s="27">
        <v>0</v>
      </c>
      <c r="E210" s="27">
        <v>5000.5</v>
      </c>
      <c r="F210" s="27">
        <v>5000.5</v>
      </c>
      <c r="G210" s="27">
        <f t="shared" si="2"/>
        <v>100</v>
      </c>
    </row>
    <row r="211" spans="1:7" ht="25.5">
      <c r="A211" s="25" t="s">
        <v>159</v>
      </c>
      <c r="B211" s="5" t="s">
        <v>72</v>
      </c>
      <c r="C211" s="10" t="s">
        <v>73</v>
      </c>
      <c r="D211" s="27">
        <v>0</v>
      </c>
      <c r="E211" s="27">
        <v>92.5</v>
      </c>
      <c r="F211" s="27">
        <v>92.5</v>
      </c>
      <c r="G211" s="27">
        <f t="shared" si="2"/>
        <v>100</v>
      </c>
    </row>
    <row r="212" spans="1:7" ht="38.25">
      <c r="A212" s="25" t="s">
        <v>159</v>
      </c>
      <c r="B212" s="5" t="s">
        <v>37</v>
      </c>
      <c r="C212" s="10" t="s">
        <v>135</v>
      </c>
      <c r="D212" s="27">
        <v>0</v>
      </c>
      <c r="E212" s="27">
        <v>-18908.8</v>
      </c>
      <c r="F212" s="27">
        <v>-18908.8</v>
      </c>
      <c r="G212" s="27">
        <f t="shared" si="2"/>
        <v>100</v>
      </c>
    </row>
    <row r="213" spans="1:7" s="15" customFormat="1" ht="12.75">
      <c r="A213" s="24" t="s">
        <v>59</v>
      </c>
      <c r="B213" s="5"/>
      <c r="C213" s="20" t="s">
        <v>58</v>
      </c>
      <c r="D213" s="16">
        <f>D214</f>
        <v>0</v>
      </c>
      <c r="E213" s="16">
        <f>E214</f>
        <v>11</v>
      </c>
      <c r="F213" s="16">
        <f>F214</f>
        <v>11.1</v>
      </c>
      <c r="G213" s="16">
        <f t="shared" si="2"/>
        <v>100.9090909090909</v>
      </c>
    </row>
    <row r="214" spans="1:7" ht="12.75">
      <c r="A214" s="25" t="s">
        <v>59</v>
      </c>
      <c r="B214" s="5" t="s">
        <v>103</v>
      </c>
      <c r="C214" s="10" t="s">
        <v>76</v>
      </c>
      <c r="D214" s="27">
        <v>0</v>
      </c>
      <c r="E214" s="27">
        <v>11</v>
      </c>
      <c r="F214" s="27">
        <v>11.1</v>
      </c>
      <c r="G214" s="27">
        <f t="shared" si="2"/>
        <v>100.9090909090909</v>
      </c>
    </row>
    <row r="215" spans="1:7" s="15" customFormat="1" ht="25.5">
      <c r="A215" s="24" t="s">
        <v>161</v>
      </c>
      <c r="B215" s="5" t="s">
        <v>113</v>
      </c>
      <c r="C215" s="20" t="s">
        <v>61</v>
      </c>
      <c r="D215" s="28">
        <f>D216</f>
        <v>0</v>
      </c>
      <c r="E215" s="28">
        <f>E216</f>
        <v>14.5</v>
      </c>
      <c r="F215" s="28">
        <f>F216</f>
        <v>14.5</v>
      </c>
      <c r="G215" s="28">
        <f t="shared" si="2"/>
        <v>100</v>
      </c>
    </row>
    <row r="216" spans="1:7" ht="12.75">
      <c r="A216" s="25" t="s">
        <v>161</v>
      </c>
      <c r="B216" s="5" t="s">
        <v>103</v>
      </c>
      <c r="C216" s="10" t="s">
        <v>76</v>
      </c>
      <c r="D216" s="27">
        <v>0</v>
      </c>
      <c r="E216" s="27">
        <v>14.5</v>
      </c>
      <c r="F216" s="27">
        <v>14.5</v>
      </c>
      <c r="G216" s="27">
        <f t="shared" si="2"/>
        <v>100</v>
      </c>
    </row>
    <row r="217" spans="1:7" s="15" customFormat="1" ht="12.75">
      <c r="A217" s="24" t="s">
        <v>162</v>
      </c>
      <c r="B217" s="5" t="s">
        <v>113</v>
      </c>
      <c r="C217" s="20" t="s">
        <v>163</v>
      </c>
      <c r="D217" s="16">
        <f>SUM(D218:D233)</f>
        <v>591</v>
      </c>
      <c r="E217" s="16">
        <f>SUM(E218:E233)</f>
        <v>16757.100000000002</v>
      </c>
      <c r="F217" s="16">
        <f>SUM(F218:F233)</f>
        <v>17259.2</v>
      </c>
      <c r="G217" s="16">
        <f t="shared" si="2"/>
        <v>102.99634184912662</v>
      </c>
    </row>
    <row r="218" spans="1:7" ht="76.5">
      <c r="A218" s="25" t="s">
        <v>162</v>
      </c>
      <c r="B218" s="1" t="s">
        <v>276</v>
      </c>
      <c r="C218" s="8" t="s">
        <v>274</v>
      </c>
      <c r="D218" s="27">
        <v>105</v>
      </c>
      <c r="E218" s="27">
        <v>124.8</v>
      </c>
      <c r="F218" s="27">
        <v>127</v>
      </c>
      <c r="G218" s="27">
        <f t="shared" si="2"/>
        <v>101.76282051282051</v>
      </c>
    </row>
    <row r="219" spans="1:7" ht="38.25">
      <c r="A219" s="25" t="s">
        <v>162</v>
      </c>
      <c r="B219" s="5" t="s">
        <v>145</v>
      </c>
      <c r="C219" s="10" t="s">
        <v>164</v>
      </c>
      <c r="D219" s="27">
        <v>190</v>
      </c>
      <c r="E219" s="27">
        <v>456.8</v>
      </c>
      <c r="F219" s="27">
        <v>441.1</v>
      </c>
      <c r="G219" s="27">
        <f t="shared" si="2"/>
        <v>96.5630472854641</v>
      </c>
    </row>
    <row r="220" spans="1:7" ht="12.75">
      <c r="A220" s="25" t="s">
        <v>162</v>
      </c>
      <c r="B220" s="5" t="s">
        <v>103</v>
      </c>
      <c r="C220" s="10" t="s">
        <v>76</v>
      </c>
      <c r="D220" s="27">
        <v>0</v>
      </c>
      <c r="E220" s="27">
        <v>105.9</v>
      </c>
      <c r="F220" s="27">
        <v>132.7</v>
      </c>
      <c r="G220" s="27">
        <f t="shared" si="2"/>
        <v>125.30689329556184</v>
      </c>
    </row>
    <row r="221" spans="1:7" ht="38.25">
      <c r="A221" s="25" t="s">
        <v>162</v>
      </c>
      <c r="B221" s="5" t="s">
        <v>111</v>
      </c>
      <c r="C221" s="10" t="s">
        <v>79</v>
      </c>
      <c r="D221" s="27">
        <v>200</v>
      </c>
      <c r="E221" s="27">
        <v>10674.4</v>
      </c>
      <c r="F221" s="27">
        <v>10921.7</v>
      </c>
      <c r="G221" s="27">
        <f t="shared" si="2"/>
        <v>102.31675785055836</v>
      </c>
    </row>
    <row r="222" spans="1:7" ht="38.25">
      <c r="A222" s="25" t="s">
        <v>162</v>
      </c>
      <c r="B222" s="6" t="s">
        <v>60</v>
      </c>
      <c r="C222" s="11" t="s">
        <v>4</v>
      </c>
      <c r="D222" s="27">
        <v>0</v>
      </c>
      <c r="E222" s="27">
        <v>86.5</v>
      </c>
      <c r="F222" s="27">
        <v>86.5</v>
      </c>
      <c r="G222" s="27">
        <f t="shared" si="2"/>
        <v>100</v>
      </c>
    </row>
    <row r="223" spans="1:7" ht="63.75">
      <c r="A223" s="25" t="s">
        <v>162</v>
      </c>
      <c r="B223" s="6" t="s">
        <v>49</v>
      </c>
      <c r="C223" s="11" t="s">
        <v>48</v>
      </c>
      <c r="D223" s="27">
        <v>0</v>
      </c>
      <c r="E223" s="27">
        <v>283.1</v>
      </c>
      <c r="F223" s="27">
        <v>302</v>
      </c>
      <c r="G223" s="27">
        <f t="shared" si="2"/>
        <v>106.67608618862592</v>
      </c>
    </row>
    <row r="224" spans="1:7" ht="38.25">
      <c r="A224" s="25" t="s">
        <v>162</v>
      </c>
      <c r="B224" s="6" t="s">
        <v>51</v>
      </c>
      <c r="C224" s="11" t="s">
        <v>50</v>
      </c>
      <c r="D224" s="27">
        <v>0</v>
      </c>
      <c r="E224" s="27">
        <v>200</v>
      </c>
      <c r="F224" s="27">
        <v>267.3</v>
      </c>
      <c r="G224" s="27">
        <f t="shared" si="2"/>
        <v>133.65</v>
      </c>
    </row>
    <row r="225" spans="1:7" ht="38.25">
      <c r="A225" s="25" t="s">
        <v>162</v>
      </c>
      <c r="B225" s="5" t="s">
        <v>5</v>
      </c>
      <c r="C225" s="10" t="s">
        <v>80</v>
      </c>
      <c r="D225" s="27">
        <v>96</v>
      </c>
      <c r="E225" s="27">
        <v>816.7</v>
      </c>
      <c r="F225" s="27">
        <v>969.3</v>
      </c>
      <c r="G225" s="27">
        <f t="shared" si="2"/>
        <v>118.68495163462715</v>
      </c>
    </row>
    <row r="226" spans="1:7" ht="25.5" hidden="1">
      <c r="A226" s="25" t="s">
        <v>162</v>
      </c>
      <c r="B226" s="1" t="s">
        <v>6</v>
      </c>
      <c r="C226" s="8" t="s">
        <v>81</v>
      </c>
      <c r="D226" s="27"/>
      <c r="E226" s="27"/>
      <c r="F226" s="27"/>
      <c r="G226" s="27"/>
    </row>
    <row r="227" spans="1:7" ht="12.75">
      <c r="A227" s="25" t="s">
        <v>162</v>
      </c>
      <c r="B227" s="5" t="s">
        <v>7</v>
      </c>
      <c r="C227" s="10" t="s">
        <v>157</v>
      </c>
      <c r="D227" s="27">
        <v>0</v>
      </c>
      <c r="E227" s="27">
        <v>111.1</v>
      </c>
      <c r="F227" s="27">
        <v>116.1</v>
      </c>
      <c r="G227" s="27">
        <f t="shared" si="2"/>
        <v>104.5004500450045</v>
      </c>
    </row>
    <row r="228" spans="1:7" ht="25.5">
      <c r="A228" s="25" t="s">
        <v>162</v>
      </c>
      <c r="B228" s="5" t="s">
        <v>166</v>
      </c>
      <c r="C228" s="11" t="s">
        <v>165</v>
      </c>
      <c r="D228" s="27">
        <v>0</v>
      </c>
      <c r="E228" s="27">
        <v>2800</v>
      </c>
      <c r="F228" s="27">
        <v>2800</v>
      </c>
      <c r="G228" s="27">
        <f t="shared" si="2"/>
        <v>100</v>
      </c>
    </row>
    <row r="229" spans="1:7" ht="25.5">
      <c r="A229" s="25" t="s">
        <v>162</v>
      </c>
      <c r="B229" s="5" t="s">
        <v>15</v>
      </c>
      <c r="C229" s="10" t="s">
        <v>84</v>
      </c>
      <c r="D229" s="27">
        <v>0</v>
      </c>
      <c r="E229" s="27">
        <v>150.7</v>
      </c>
      <c r="F229" s="27">
        <v>150.7</v>
      </c>
      <c r="G229" s="27">
        <f t="shared" si="2"/>
        <v>100</v>
      </c>
    </row>
    <row r="230" spans="1:7" ht="25.5">
      <c r="A230" s="25" t="s">
        <v>162</v>
      </c>
      <c r="B230" s="5" t="s">
        <v>34</v>
      </c>
      <c r="C230" s="10" t="s">
        <v>88</v>
      </c>
      <c r="D230" s="27">
        <v>0</v>
      </c>
      <c r="E230" s="27">
        <v>647.1</v>
      </c>
      <c r="F230" s="27">
        <v>647.1</v>
      </c>
      <c r="G230" s="27">
        <f t="shared" si="2"/>
        <v>100</v>
      </c>
    </row>
    <row r="231" spans="1:7" ht="12.75">
      <c r="A231" s="25" t="s">
        <v>162</v>
      </c>
      <c r="B231" s="5" t="s">
        <v>66</v>
      </c>
      <c r="C231" s="10" t="s">
        <v>35</v>
      </c>
      <c r="D231" s="27">
        <v>0</v>
      </c>
      <c r="E231" s="27">
        <v>300</v>
      </c>
      <c r="F231" s="27">
        <v>297.7</v>
      </c>
      <c r="G231" s="27">
        <f>F231/E231*100</f>
        <v>99.23333333333333</v>
      </c>
    </row>
    <row r="232" spans="1:7" ht="51" hidden="1">
      <c r="A232" s="25" t="s">
        <v>162</v>
      </c>
      <c r="B232" s="5" t="s">
        <v>1</v>
      </c>
      <c r="C232" s="10" t="s">
        <v>0</v>
      </c>
      <c r="D232" s="27"/>
      <c r="E232" s="27"/>
      <c r="F232" s="27"/>
      <c r="G232" s="27"/>
    </row>
    <row r="233" spans="1:7" ht="38.25" hidden="1">
      <c r="A233" s="25" t="s">
        <v>162</v>
      </c>
      <c r="B233" s="5" t="s">
        <v>37</v>
      </c>
      <c r="C233" s="10" t="s">
        <v>135</v>
      </c>
      <c r="D233" s="27"/>
      <c r="E233" s="27"/>
      <c r="F233" s="27"/>
      <c r="G233" s="27"/>
    </row>
    <row r="234" spans="1:7" ht="12.75">
      <c r="A234" s="26" t="s">
        <v>113</v>
      </c>
      <c r="B234" s="12"/>
      <c r="C234" s="12" t="s">
        <v>38</v>
      </c>
      <c r="D234" s="17">
        <f>D10+D24+D28+D34+D36+D38+D40+D92+D97+D100+D103+D110+D114+D125+D138+D150+D181+D191+D215+D217+D16+D19+D213+D106+D108+D112</f>
        <v>5032959.800000001</v>
      </c>
      <c r="E234" s="17">
        <f>E10+E24+E28+E34+E36+E38+E40+E92+E97+E100+E103+E110+E114+E125+E138+E150+E181+E191+E215+E217+E16+E19+E213+E106+E108+E112</f>
        <v>7276300.199999998</v>
      </c>
      <c r="F234" s="17">
        <f>F10+F24+F28+F34+F36+F38+F40+F92+F97+F100+F103+F110+F114+F125+F138+F150+F181+F191+F215+F217+F16+F19+F213+F106+F108+F112</f>
        <v>4527457.130000001</v>
      </c>
      <c r="G234" s="17">
        <f>F234/E234*100</f>
        <v>62.221967284967185</v>
      </c>
    </row>
    <row r="235" ht="12.75">
      <c r="A235" s="18"/>
    </row>
    <row r="236" ht="12.75">
      <c r="A236" s="18"/>
    </row>
    <row r="237" ht="12.75">
      <c r="A237" s="18"/>
    </row>
    <row r="238" ht="12.75">
      <c r="A238" s="18"/>
    </row>
    <row r="239" ht="12.75">
      <c r="A239" s="18"/>
    </row>
    <row r="240" ht="12.75">
      <c r="A240" s="18"/>
    </row>
    <row r="241" ht="12.75">
      <c r="A241" s="18"/>
    </row>
    <row r="242" ht="12.75">
      <c r="A242" s="18"/>
    </row>
    <row r="243" ht="12.75">
      <c r="A243" s="18"/>
    </row>
    <row r="244" ht="12.75">
      <c r="A244" s="18"/>
    </row>
    <row r="245" ht="12.75">
      <c r="A245" s="18"/>
    </row>
    <row r="246" ht="12.75">
      <c r="A246" s="18"/>
    </row>
    <row r="247" ht="12.75">
      <c r="A247" s="18"/>
    </row>
    <row r="248" ht="12.75">
      <c r="A248" s="18"/>
    </row>
    <row r="249" ht="12.75">
      <c r="A249" s="18"/>
    </row>
    <row r="250" ht="12.75">
      <c r="A250" s="18"/>
    </row>
    <row r="251" ht="12.75">
      <c r="A251" s="18"/>
    </row>
    <row r="252" ht="12.75">
      <c r="A252" s="18"/>
    </row>
    <row r="253" ht="12.75">
      <c r="A253" s="18"/>
    </row>
    <row r="254" ht="12.75">
      <c r="A254" s="18"/>
    </row>
    <row r="255" ht="12.75">
      <c r="A255" s="18"/>
    </row>
    <row r="256" ht="12.75">
      <c r="A256" s="18"/>
    </row>
    <row r="257" ht="12.75">
      <c r="A257" s="18"/>
    </row>
    <row r="258" ht="12.75">
      <c r="A258" s="18"/>
    </row>
    <row r="259" ht="12.75">
      <c r="A259" s="18"/>
    </row>
    <row r="260" ht="12.75">
      <c r="A260" s="18"/>
    </row>
    <row r="261" ht="12.75">
      <c r="A261" s="18"/>
    </row>
    <row r="262" ht="12.75">
      <c r="A262" s="18"/>
    </row>
    <row r="263" ht="12.75">
      <c r="A263" s="18"/>
    </row>
    <row r="264" ht="12.75">
      <c r="A264" s="18"/>
    </row>
    <row r="265" ht="12.75">
      <c r="A265" s="18"/>
    </row>
    <row r="266" ht="12.75">
      <c r="A266" s="18"/>
    </row>
    <row r="267" ht="12.75">
      <c r="A267" s="18"/>
    </row>
    <row r="268" ht="12.75">
      <c r="A268" s="18"/>
    </row>
    <row r="269" ht="12.75">
      <c r="A269" s="18"/>
    </row>
    <row r="270" ht="12.75">
      <c r="A270" s="18"/>
    </row>
    <row r="271" ht="12.75">
      <c r="A271" s="18"/>
    </row>
    <row r="272" ht="12.75">
      <c r="A272" s="18"/>
    </row>
    <row r="273" ht="12.75">
      <c r="A273" s="18"/>
    </row>
    <row r="274" ht="12.75">
      <c r="A274" s="18"/>
    </row>
    <row r="275" ht="12.75">
      <c r="A275" s="18"/>
    </row>
    <row r="276" ht="12.75">
      <c r="A276" s="18"/>
    </row>
    <row r="277" ht="12.75">
      <c r="A277" s="18"/>
    </row>
    <row r="278" ht="12.75">
      <c r="A278" s="18"/>
    </row>
    <row r="279" ht="12.75">
      <c r="A279" s="18"/>
    </row>
    <row r="280" ht="12.75">
      <c r="A280" s="18"/>
    </row>
  </sheetData>
  <sheetProtection/>
  <autoFilter ref="A9:G234"/>
  <mergeCells count="7">
    <mergeCell ref="A5:G5"/>
    <mergeCell ref="A7:B7"/>
    <mergeCell ref="C7:C8"/>
    <mergeCell ref="D7:D8"/>
    <mergeCell ref="E7:E8"/>
    <mergeCell ref="F7:F8"/>
    <mergeCell ref="G7:G8"/>
  </mergeCells>
  <printOptions/>
  <pageMargins left="0.4724409448818898" right="0.1968503937007874" top="0.3937007874015748" bottom="0.31496062992125984" header="0.15748031496062992" footer="0.15748031496062992"/>
  <pageSetup fitToHeight="20"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Arseniy Gshyan</dc:creator>
  <cp:keywords/>
  <dc:description/>
  <cp:lastModifiedBy>281</cp:lastModifiedBy>
  <cp:lastPrinted>2016-06-02T03:06:36Z</cp:lastPrinted>
  <dcterms:created xsi:type="dcterms:W3CDTF">2002-03-11T10:22:12Z</dcterms:created>
  <dcterms:modified xsi:type="dcterms:W3CDTF">2016-06-02T03:07:41Z</dcterms:modified>
  <cp:category/>
  <cp:version/>
  <cp:contentType/>
  <cp:contentStatus/>
</cp:coreProperties>
</file>