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56" windowHeight="9000" activeTab="0"/>
  </bookViews>
  <sheets>
    <sheet name="Приложение1" sheetId="1" r:id="rId1"/>
  </sheets>
  <externalReferences>
    <externalReference r:id="rId4"/>
  </externalReferences>
  <definedNames>
    <definedName name="_Date_">#REF!</definedName>
    <definedName name="_Otchet_Period_Source__AT_ObjectName">#REF!</definedName>
    <definedName name="_Period_">#REF!</definedName>
    <definedName name="_xlnm._FilterDatabase" localSheetId="0" hidden="1">'Приложение1'!$A$9:$I$236</definedName>
    <definedName name="_xlnm.Print_Titles" localSheetId="0">'Приложение1'!$7:$10</definedName>
  </definedNames>
  <calcPr fullCalcOnLoad="1"/>
</workbook>
</file>

<file path=xl/sharedStrings.xml><?xml version="1.0" encoding="utf-8"?>
<sst xmlns="http://schemas.openxmlformats.org/spreadsheetml/2006/main" count="695" uniqueCount="316">
  <si>
    <t>Приложение  1</t>
  </si>
  <si>
    <t>к постановлению администрации города</t>
  </si>
  <si>
    <t>Исполнение бюджета города Березники по кодам классификации доходов бюджета 
за 1 полугодие 2016 г.
и ожидаемое исполнение бюджета города за 2016 год</t>
  </si>
  <si>
    <t>в тыс. руб.</t>
  </si>
  <si>
    <t>Код классификации доходов</t>
  </si>
  <si>
    <t>Наименование показателя</t>
  </si>
  <si>
    <t>Исполнение за 1 полугодие 2016 года</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</si>
  <si>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</si>
  <si>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</si>
  <si>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</si>
  <si>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</si>
  <si>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</si>
  <si>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</si>
  <si>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</si>
  <si>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</si>
  <si>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</si>
  <si>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</si>
  <si>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</si>
  <si>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</si>
  <si>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</si>
  <si>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</si>
  <si>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</si>
  <si>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</si>
  <si>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</si>
  <si>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</si>
  <si>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</si>
  <si>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1 12 01020 01 6000 120 </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</si>
  <si>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</si>
  <si>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</si>
  <si>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</si>
  <si>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</si>
  <si>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</si>
  <si>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</si>
  <si>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</si>
  <si>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</si>
  <si>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</si>
  <si>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</si>
  <si>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</si>
  <si>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</si>
  <si>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</si>
  <si>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</si>
  <si>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</si>
  <si>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096</t>
  </si>
  <si>
    <t>Федеральная служба по надзору в сфере связи, информационных технологий и массовых коммуникаций</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</si>
  <si>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</si>
  <si>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</si>
  <si>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</si>
  <si>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</si>
  <si>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</si>
  <si>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</si>
  <si>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</si>
  <si>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</si>
  <si>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</si>
  <si>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</si>
  <si>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</si>
  <si>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</si>
  <si>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1 16 30030 04 6000 140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</si>
  <si>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</si>
  <si>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</si>
  <si>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</si>
  <si>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</si>
  <si>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</si>
  <si>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</si>
  <si>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</si>
  <si>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</si>
  <si>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</si>
  <si>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</si>
  <si>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</si>
  <si>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1 16 90040 04 0000 140</t>
  </si>
  <si>
    <t>Прочие поступления от денежных взысканий (штрафов) и иных сумм в возмещение ущерба, зачисляемые в бюджеты городских округов</t>
  </si>
  <si>
    <t>161</t>
  </si>
  <si>
    <t>Федеральная антимонопольная служба</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</si>
  <si>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</si>
  <si>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</si>
  <si>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177</t>
  </si>
  <si>
    <t>Министерство Российской Федерации по делам гражданской обороны, чрезвычайным ситуациям и ликвидации последствий стихийных бедствий</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</si>
  <si>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</si>
  <si>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</si>
  <si>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</si>
  <si>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</si>
  <si>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</si>
  <si>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</si>
  <si>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</si>
  <si>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</si>
  <si>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</si>
  <si>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</si>
  <si>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</si>
  <si>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</si>
  <si>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</si>
  <si>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</si>
  <si>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</si>
  <si>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</si>
  <si>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</si>
  <si>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</si>
  <si>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</si>
  <si>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</si>
  <si>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</si>
  <si>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</si>
  <si>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</si>
  <si>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</si>
  <si>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</si>
  <si>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</si>
  <si>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</si>
  <si>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</si>
  <si>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</si>
  <si>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</si>
  <si>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</si>
  <si>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</si>
  <si>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</si>
  <si>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</si>
  <si>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</si>
  <si>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</si>
  <si>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</si>
  <si>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</si>
  <si>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</si>
  <si>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</si>
  <si>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</si>
  <si>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</si>
  <si>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</si>
  <si>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</si>
  <si>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</si>
  <si>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</si>
  <si>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</si>
  <si>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</si>
  <si>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</si>
  <si>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</si>
  <si>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</si>
  <si>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</si>
  <si>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</si>
  <si>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</si>
  <si>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</si>
  <si>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</si>
  <si>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</si>
  <si>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</si>
  <si>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</si>
  <si>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</si>
  <si>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</si>
  <si>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</si>
  <si>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</si>
  <si>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</si>
  <si>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</si>
  <si>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</si>
  <si>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1 06 04012 02 4000 110</t>
  </si>
  <si>
    <t>Транспортный налог с физических лиц (прочие поступления)</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</si>
  <si>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</si>
  <si>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</si>
  <si>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</si>
  <si>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</si>
  <si>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</si>
  <si>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</si>
  <si>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</si>
  <si>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</si>
  <si>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1 06 06032 04 4000 110</t>
  </si>
  <si>
    <t>Земельный налог с организаций, обладающих земельным участком, расположенным в границах городских округов (прочие поступления)</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</si>
  <si>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</si>
  <si>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</si>
  <si>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</si>
  <si>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</si>
  <si>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</si>
  <si>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</si>
  <si>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</si>
  <si>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</si>
  <si>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</si>
  <si>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</si>
  <si>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</si>
  <si>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</si>
  <si>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</si>
  <si>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</si>
  <si>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</si>
  <si>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</si>
  <si>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</si>
  <si>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</si>
  <si>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192</t>
  </si>
  <si>
    <t>Федеральная миграционная служба</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</si>
  <si>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</si>
  <si>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</si>
  <si>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</si>
  <si>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</si>
  <si>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</si>
  <si>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</si>
  <si>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</si>
  <si>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</si>
  <si>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815</t>
  </si>
  <si>
    <t>Государственная инспекция по экологии и природопользованию Пермского края</t>
  </si>
  <si>
    <t>844</t>
  </si>
  <si>
    <t>Инспекция государственного технического надзора Пермского края</t>
  </si>
  <si>
    <t>878</t>
  </si>
  <si>
    <t>Избирительная комиссия Пермского края</t>
  </si>
  <si>
    <t>921</t>
  </si>
  <si>
    <t>Управление культуры и молодежной политики администрации города Березники</t>
  </si>
  <si>
    <t>1 13 02994 04 0000 130</t>
  </si>
  <si>
    <t>Прочие доходы от компенсации затрат бюджетов городских округов</t>
  </si>
  <si>
    <t>2 02 02051 04 0000 151</t>
  </si>
  <si>
    <t>Субсидии бюджетам городских округов на реализацию федеральных целевых программ</t>
  </si>
  <si>
    <t>2 02 02999 04 0000 151</t>
  </si>
  <si>
    <t>Прочие субсидии бюджетам городских округов</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</si>
  <si>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</si>
  <si>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</si>
  <si>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2 02 04999 04 0000 151</t>
  </si>
  <si>
    <t>Прочие межбюджетные трансферты, передаваемые бюджетам городских округов</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</si>
  <si>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</si>
  <si>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</si>
  <si>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</si>
  <si>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</si>
  <si>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</si>
  <si>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</si>
  <si>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</si>
  <si>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Комитет по вопросам образования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</si>
  <si>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</si>
  <si>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</si>
  <si>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</si>
  <si>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</si>
  <si>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2 02 03021 04 0000 151</t>
  </si>
  <si>
    <t>Субвенции бюджетам городских округов на ежемесячное денежное вознаграждение за классное руководство</t>
  </si>
  <si>
    <t>2 02 03024 04 0000 151</t>
  </si>
  <si>
    <t>Субвенции бюджетам городских округов на выполнение передаваемых полномочий субъектов Российской Федерации</t>
  </si>
  <si>
    <t>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</si>
  <si>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</si>
  <si>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2 02 03078 04 0000 151</t>
  </si>
  <si>
    <t>Субвенции бюджетам городских округов на модернизацию региональных систем общего образования</t>
  </si>
  <si>
    <t>2 07 04050 04 0000 180</t>
  </si>
  <si>
    <t>Прочие безвозмездные поступления в бюджеты городских округов</t>
  </si>
  <si>
    <t>924</t>
  </si>
  <si>
    <t>Финансовое управление администрации города Березники</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</si>
  <si>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</si>
  <si>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</si>
  <si>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</si>
  <si>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</si>
  <si>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2 02 01001 04 0000 151</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</si>
  <si>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</si>
  <si>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</si>
  <si>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</si>
  <si>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</si>
  <si>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</si>
  <si>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</si>
  <si>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</si>
  <si>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</si>
  <si>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</si>
  <si>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</si>
  <si>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</si>
  <si>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</si>
  <si>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</si>
  <si>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</si>
  <si>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</si>
  <si>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</si>
  <si>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</si>
  <si>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</si>
  <si>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</si>
  <si>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</si>
  <si>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</si>
  <si>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</si>
  <si>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</si>
  <si>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</si>
  <si>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</si>
  <si>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</si>
  <si>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</si>
  <si>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</si>
  <si>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</si>
  <si>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</si>
  <si>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</si>
  <si>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</si>
  <si>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</si>
  <si>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</si>
  <si>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</si>
  <si>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1 16 23040 04 0000 140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</si>
  <si>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</si>
  <si>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</si>
  <si>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</si>
  <si>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</si>
  <si>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</si>
  <si>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2 02 03070 04 0000 151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</si>
  <si>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</si>
  <si>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2 02 03999 04 0000 151</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</si>
  <si>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</si>
  <si>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</si>
  <si>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</si>
  <si>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</si>
  <si>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</si>
  <si>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1 08 07150 01 4000 110</t>
  </si>
  <si>
    <t>Государственная пошлина за выдачу разрешения на установку рекламной конструкции (прочие поступления)</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</si>
  <si>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</si>
  <si>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</si>
  <si>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</si>
  <si>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</si>
  <si>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</si>
  <si>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</si>
  <si>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</si>
  <si>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</si>
  <si>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</si>
  <si>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2 02 02204 04 0000 151</t>
  </si>
  <si>
    <t>Субсидии бюджетам городских округов на модернизацию региональных  систем  дошкольного образования</t>
  </si>
  <si>
    <t>2 02 03003 04 0000 151</t>
  </si>
  <si>
    <t>Субвенции бюджетам городских округов на государственную регистрацию актов гражданского состояния</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</si>
  <si>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</si>
  <si>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</si>
  <si>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2 02 03121 04 0000 151</t>
  </si>
  <si>
    <t>Субвенции бюджетам городских округов на проведение Всероссийской сельскохозяйственной переписи в 2016 году</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</si>
  <si>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</si>
  <si>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</si>
  <si>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</si>
  <si>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</si>
  <si>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</si>
  <si>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</si>
  <si>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</si>
  <si>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округов(прочие поступления) (сумма платежа (перерасчеты, недоимка и задолженность по соответствующему платежу, в том числе по отмененному))</t>
  </si>
  <si>
    <t>1 11 09034 04 0000 120</t>
  </si>
  <si>
    <t>Доходы от эксплуатации и использования имущества автомобильных дорог, находящихся в собственности городских округов</t>
  </si>
  <si>
    <t>1 15 02040 04 0000 140</t>
  </si>
  <si>
    <t>Платежи, взимаемые органами местного самоуправления (организациями) городских округов за выполнение определенных функций</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</si>
  <si>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</si>
  <si>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</si>
  <si>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</si>
  <si>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</si>
  <si>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ВСЕГО ДОХОДОВ:</t>
  </si>
  <si>
    <t>ФОРМА К-1</t>
  </si>
  <si>
    <r>
      <t xml:space="preserve">от </t>
    </r>
    <r>
      <rPr>
        <b/>
        <sz val="10"/>
        <rFont val="Times New Roman"/>
        <family val="1"/>
      </rPr>
      <t>09.08.2016 № 2505</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</si>
</sst>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0"/>
      <name val="Arial"/>
      <family val="0"/>
    </font>
    <font>
      <sz val="11"/>
      <color indexed="8"/>
      <name val="Calibri"/>
      <family val="2"/>
    </font>
    <font>
      <sz val="10"/>
      <name val="Arial Cyr"/>
      <family val="0"/>
    </font>
    <font>
      <sz val="10"/>
      <name val="Times New Roman"/>
      <family val="1"/>
    </font>
    <font>
      <b/>
      <sz val="12"/>
      <name val="Arial Cyr"/>
      <family val="0"/>
    </font>
    <font>
      <sz val="8"/>
      <name val="Times New Roman"/>
      <family val="1"/>
    </font>
    <font>
      <sz val="7"/>
      <name val="Times New Roman"/>
      <family val="1"/>
    </font>
    <font>
      <b/>
      <sz val="10"/>
      <name val="Times New Roman"/>
      <family val="1"/>
    </font>
    <font>
      <b/>
      <sz val="10"/>
      <name val="Arial Cyr"/>
      <family val="0"/>
    </font>
    <font>
      <sz val="9"/>
      <name val="Times New Roman"/>
      <family val="1"/>
    </font>
    <font>
      <b/>
      <sz val="9"/>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color indexed="63"/>
      </bottom>
    </border>
    <border>
      <left style="thin"/>
      <right style="thin"/>
      <top/>
      <bottom style="thin"/>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29" fillId="0" borderId="0" applyFont="0" applyFill="0" applyBorder="0" applyAlignment="0" applyProtection="0"/>
    <xf numFmtId="168" fontId="29"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29" fillId="31" borderId="8" applyNumberFormat="0" applyFont="0" applyAlignment="0" applyProtection="0"/>
    <xf numFmtId="9" fontId="29"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29" fillId="0" borderId="0" applyFont="0" applyFill="0" applyBorder="0" applyAlignment="0" applyProtection="0"/>
    <xf numFmtId="169" fontId="29" fillId="0" borderId="0" applyFont="0" applyFill="0" applyBorder="0" applyAlignment="0" applyProtection="0"/>
    <xf numFmtId="0" fontId="46" fillId="32" borderId="0" applyNumberFormat="0" applyBorder="0" applyAlignment="0" applyProtection="0"/>
  </cellStyleXfs>
  <cellXfs count="46">
    <xf numFmtId="0" fontId="0" fillId="0" borderId="0" xfId="0" applyAlignment="1">
      <alignment/>
    </xf>
    <xf numFmtId="0" fontId="2" fillId="0" borderId="0" xfId="56">
      <alignment/>
      <protection/>
    </xf>
    <xf numFmtId="0" fontId="2" fillId="0" borderId="0" xfId="56" applyFont="1">
      <alignment/>
      <protection/>
    </xf>
    <xf numFmtId="0" fontId="2" fillId="0" borderId="0" xfId="56" applyFont="1" applyFill="1">
      <alignment/>
      <protection/>
    </xf>
    <xf numFmtId="49" fontId="5" fillId="0" borderId="10" xfId="0" applyNumberFormat="1" applyFont="1" applyFill="1" applyBorder="1" applyAlignment="1">
      <alignment horizontal="center" vertical="center" wrapText="1"/>
    </xf>
    <xf numFmtId="0" fontId="2" fillId="0" borderId="0" xfId="56" applyFill="1">
      <alignment/>
      <protection/>
    </xf>
    <xf numFmtId="49" fontId="6" fillId="0"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172" fontId="7" fillId="0" borderId="10" xfId="0" applyNumberFormat="1" applyFont="1" applyFill="1" applyBorder="1" applyAlignment="1">
      <alignment horizontal="right" vertical="top" wrapText="1"/>
    </xf>
    <xf numFmtId="0" fontId="8" fillId="0" borderId="0" xfId="56" applyFont="1">
      <alignment/>
      <protection/>
    </xf>
    <xf numFmtId="49" fontId="3" fillId="0" borderId="10" xfId="0" applyNumberFormat="1" applyFont="1" applyBorder="1" applyAlignment="1">
      <alignment horizontal="center" vertical="top" wrapText="1"/>
    </xf>
    <xf numFmtId="0" fontId="9" fillId="0" borderId="10" xfId="57" applyFont="1" applyBorder="1" applyAlignment="1">
      <alignment horizontal="left" vertical="top"/>
      <protection/>
    </xf>
    <xf numFmtId="0" fontId="3" fillId="0" borderId="10" xfId="0" applyFont="1" applyBorder="1" applyAlignment="1">
      <alignment horizontal="left" vertical="top" wrapText="1"/>
    </xf>
    <xf numFmtId="172" fontId="3" fillId="0" borderId="10" xfId="0" applyNumberFormat="1" applyFont="1" applyFill="1" applyBorder="1" applyAlignment="1">
      <alignment horizontal="right" vertical="top" wrapText="1"/>
    </xf>
    <xf numFmtId="0" fontId="3" fillId="0" borderId="10" xfId="0" applyFont="1" applyFill="1" applyBorder="1" applyAlignment="1">
      <alignment vertical="top" wrapText="1"/>
    </xf>
    <xf numFmtId="172" fontId="3" fillId="0" borderId="10" xfId="0" applyNumberFormat="1" applyFont="1" applyFill="1" applyBorder="1" applyAlignment="1">
      <alignment horizontal="right" vertical="top" wrapText="1"/>
    </xf>
    <xf numFmtId="3" fontId="9" fillId="0" borderId="10" xfId="57" applyNumberFormat="1" applyFont="1" applyBorder="1" applyAlignment="1">
      <alignment horizontal="left" vertical="top"/>
      <protection/>
    </xf>
    <xf numFmtId="0" fontId="3" fillId="0" borderId="10" xfId="0" applyFont="1" applyBorder="1" applyAlignment="1">
      <alignment horizontal="left" vertical="top" wrapText="1"/>
    </xf>
    <xf numFmtId="0" fontId="10" fillId="0" borderId="10" xfId="57" applyFont="1" applyBorder="1" applyAlignment="1">
      <alignment horizontal="left" vertical="top"/>
      <protection/>
    </xf>
    <xf numFmtId="172" fontId="7" fillId="0" borderId="10" xfId="0" applyNumberFormat="1" applyFont="1" applyFill="1" applyBorder="1" applyAlignment="1">
      <alignment horizontal="right" vertical="top" wrapText="1"/>
    </xf>
    <xf numFmtId="172" fontId="7" fillId="0" borderId="10" xfId="0" applyNumberFormat="1" applyFont="1" applyBorder="1" applyAlignment="1">
      <alignment horizontal="right" vertical="top" wrapText="1"/>
    </xf>
    <xf numFmtId="49" fontId="3" fillId="0" borderId="10" xfId="0" applyNumberFormat="1" applyFont="1" applyBorder="1" applyAlignment="1">
      <alignment horizontal="center" vertical="top" wrapText="1"/>
    </xf>
    <xf numFmtId="0" fontId="9" fillId="0" borderId="10" xfId="57" applyFont="1" applyFill="1" applyBorder="1" applyAlignment="1">
      <alignment horizontal="left" vertical="top"/>
      <protection/>
    </xf>
    <xf numFmtId="0" fontId="3" fillId="0" borderId="10" xfId="0" applyFont="1" applyFill="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vertical="top" wrapText="1"/>
    </xf>
    <xf numFmtId="49" fontId="7" fillId="0" borderId="10" xfId="0" applyNumberFormat="1" applyFont="1" applyBorder="1" applyAlignment="1">
      <alignment horizontal="center" vertical="top" wrapText="1"/>
    </xf>
    <xf numFmtId="3" fontId="9" fillId="0" borderId="10" xfId="57" applyNumberFormat="1" applyFont="1" applyBorder="1" applyAlignment="1">
      <alignment horizontal="left" vertical="top"/>
      <protection/>
    </xf>
    <xf numFmtId="0" fontId="9" fillId="0" borderId="10" xfId="57" applyFont="1" applyBorder="1" applyAlignment="1">
      <alignment horizontal="left" vertical="top"/>
      <protection/>
    </xf>
    <xf numFmtId="0" fontId="9" fillId="0" borderId="10" xfId="57" applyFont="1" applyFill="1" applyBorder="1" applyAlignment="1">
      <alignment horizontal="left" vertical="top"/>
      <protection/>
    </xf>
    <xf numFmtId="0" fontId="3" fillId="0" borderId="10" xfId="0" applyFont="1" applyFill="1" applyBorder="1" applyAlignment="1">
      <alignment vertical="top" wrapText="1"/>
    </xf>
    <xf numFmtId="0" fontId="7" fillId="0" borderId="10" xfId="0" applyFont="1" applyBorder="1" applyAlignment="1">
      <alignment horizontal="left" vertical="top" wrapText="1"/>
    </xf>
    <xf numFmtId="172" fontId="7" fillId="0" borderId="10" xfId="0" applyNumberFormat="1" applyFont="1" applyBorder="1" applyAlignment="1">
      <alignment horizontal="right" vertical="top" wrapText="1"/>
    </xf>
    <xf numFmtId="0" fontId="2" fillId="0" borderId="0" xfId="56" applyAlignment="1">
      <alignment horizontal="center"/>
      <protection/>
    </xf>
    <xf numFmtId="0" fontId="11" fillId="0" borderId="0" xfId="56" applyFont="1" applyFill="1">
      <alignment/>
      <protection/>
    </xf>
    <xf numFmtId="0" fontId="3" fillId="0" borderId="0" xfId="57" applyFont="1" applyFill="1" applyAlignment="1">
      <alignment horizontal="left"/>
      <protection/>
    </xf>
    <xf numFmtId="0" fontId="0" fillId="0" borderId="0" xfId="0" applyAlignment="1">
      <alignment horizontal="left"/>
    </xf>
    <xf numFmtId="0" fontId="4" fillId="0" borderId="0" xfId="56" applyFont="1" applyAlignment="1">
      <alignment horizontal="center" wrapText="1"/>
      <protection/>
    </xf>
    <xf numFmtId="49" fontId="5" fillId="0" borderId="10" xfId="0" applyNumberFormat="1" applyFont="1" applyFill="1" applyBorder="1" applyAlignment="1">
      <alignment horizontal="center" vertical="center" wrapText="1"/>
    </xf>
    <xf numFmtId="3" fontId="5" fillId="0" borderId="11" xfId="55" applyNumberFormat="1" applyFont="1" applyFill="1" applyBorder="1" applyAlignment="1">
      <alignment horizontal="center" vertical="top" wrapText="1"/>
      <protection/>
    </xf>
    <xf numFmtId="3" fontId="5" fillId="0" borderId="12" xfId="55" applyNumberFormat="1" applyFont="1" applyFill="1" applyBorder="1" applyAlignment="1">
      <alignment horizontal="center" vertical="top" wrapText="1"/>
      <protection/>
    </xf>
    <xf numFmtId="0" fontId="5" fillId="0" borderId="10" xfId="57" applyFont="1" applyFill="1" applyBorder="1" applyAlignment="1">
      <alignment horizontal="center" vertical="top" wrapText="1"/>
      <protection/>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сп9м-в2005г." xfId="55"/>
    <cellStyle name="Обычный_Книга3" xfId="56"/>
    <cellStyle name="Обычный_Покварталь."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T1\fuag1$\Users\2903.BERKAZ\Documents\&#1051;&#1077;&#1085;&#1072;\&#1044;&#1054;&#1061;&#1054;&#1044;&#1067;%202016\&#1048;&#1089;&#1087;&#1086;&#1083;_%201%20&#1087;&#1086;&#1083;-&#1077;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2"/>
      <sheetName val="Приложение1"/>
      <sheetName val="ДохПредпр "/>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2"/>
  <sheetViews>
    <sheetView tabSelected="1" zoomScale="85" zoomScaleNormal="85" zoomScalePageLayoutView="0" workbookViewId="0" topLeftCell="A1">
      <pane xSplit="3" ySplit="10" topLeftCell="D88" activePane="bottomRight" state="frozen"/>
      <selection pane="topLeft" activeCell="A1" sqref="A1"/>
      <selection pane="topRight" activeCell="D1" sqref="D1"/>
      <selection pane="bottomLeft" activeCell="A11" sqref="A11"/>
      <selection pane="bottomRight" activeCell="C4" sqref="C4"/>
    </sheetView>
  </sheetViews>
  <sheetFormatPr defaultColWidth="9.140625" defaultRowHeight="12.75"/>
  <cols>
    <col min="1" max="1" width="8.28125" style="1" customWidth="1"/>
    <col min="2" max="2" width="17.28125" style="1" customWidth="1"/>
    <col min="3" max="3" width="68.57421875" style="1" customWidth="1"/>
    <col min="4" max="4" width="10.421875" style="1" customWidth="1"/>
    <col min="5" max="5" width="10.140625" style="1" customWidth="1"/>
    <col min="6" max="6" width="10.28125" style="1" customWidth="1"/>
    <col min="7" max="7" width="8.7109375" style="1" customWidth="1"/>
    <col min="8" max="8" width="12.28125" style="5" hidden="1" customWidth="1"/>
    <col min="9" max="9" width="12.28125" style="1" customWidth="1"/>
    <col min="10" max="16384" width="9.140625" style="1" customWidth="1"/>
  </cols>
  <sheetData>
    <row r="1" spans="4:9" ht="12.75">
      <c r="D1" s="37" t="s">
        <v>0</v>
      </c>
      <c r="E1" s="38"/>
      <c r="F1" s="38"/>
      <c r="G1" s="38"/>
      <c r="H1" s="38"/>
      <c r="I1" s="38"/>
    </row>
    <row r="2" spans="4:9" ht="12.75">
      <c r="D2" s="37" t="s">
        <v>1</v>
      </c>
      <c r="E2" s="38"/>
      <c r="F2" s="38"/>
      <c r="G2" s="38"/>
      <c r="H2" s="38"/>
      <c r="I2" s="38"/>
    </row>
    <row r="3" spans="4:9" ht="12.75">
      <c r="D3" s="37" t="s">
        <v>315</v>
      </c>
      <c r="E3" s="38"/>
      <c r="F3" s="38"/>
      <c r="G3" s="38"/>
      <c r="H3" s="38"/>
      <c r="I3" s="38"/>
    </row>
    <row r="4" spans="4:9" ht="23.25" customHeight="1">
      <c r="D4" s="37" t="s">
        <v>314</v>
      </c>
      <c r="E4" s="38"/>
      <c r="F4" s="38"/>
      <c r="G4" s="38"/>
      <c r="H4" s="38"/>
      <c r="I4" s="38"/>
    </row>
    <row r="5" spans="1:9" ht="48" customHeight="1">
      <c r="A5" s="39" t="s">
        <v>2</v>
      </c>
      <c r="B5" s="39"/>
      <c r="C5" s="39"/>
      <c r="D5" s="39"/>
      <c r="E5" s="39"/>
      <c r="F5" s="39"/>
      <c r="G5" s="39"/>
      <c r="H5" s="39"/>
      <c r="I5" s="39"/>
    </row>
    <row r="6" spans="7:9" ht="12.75">
      <c r="G6" s="2"/>
      <c r="H6" s="3"/>
      <c r="I6" s="36" t="s">
        <v>3</v>
      </c>
    </row>
    <row r="7" spans="1:9" ht="12.75" customHeight="1">
      <c r="A7" s="40" t="s">
        <v>4</v>
      </c>
      <c r="B7" s="40"/>
      <c r="C7" s="40" t="s">
        <v>5</v>
      </c>
      <c r="D7" s="41" t="s">
        <v>6</v>
      </c>
      <c r="E7" s="42"/>
      <c r="F7" s="42"/>
      <c r="G7" s="42"/>
      <c r="H7" s="43" t="s">
        <v>7</v>
      </c>
      <c r="I7" s="43" t="s">
        <v>7</v>
      </c>
    </row>
    <row r="8" spans="1:9" s="5" customFormat="1" ht="4.5" customHeight="1">
      <c r="A8" s="40"/>
      <c r="B8" s="40"/>
      <c r="C8" s="40"/>
      <c r="D8" s="44" t="s">
        <v>8</v>
      </c>
      <c r="E8" s="44" t="s">
        <v>9</v>
      </c>
      <c r="F8" s="44" t="s">
        <v>10</v>
      </c>
      <c r="G8" s="44" t="s">
        <v>11</v>
      </c>
      <c r="H8" s="43"/>
      <c r="I8" s="43"/>
    </row>
    <row r="9" spans="1:9" s="5" customFormat="1" ht="52.5" customHeight="1">
      <c r="A9" s="4" t="s">
        <v>12</v>
      </c>
      <c r="B9" s="4" t="s">
        <v>13</v>
      </c>
      <c r="C9" s="40"/>
      <c r="D9" s="45"/>
      <c r="E9" s="45"/>
      <c r="F9" s="45"/>
      <c r="G9" s="45"/>
      <c r="H9" s="43"/>
      <c r="I9" s="43"/>
    </row>
    <row r="10" spans="1:9" s="5" customFormat="1" ht="9" customHeight="1">
      <c r="A10" s="6" t="s">
        <v>14</v>
      </c>
      <c r="B10" s="6" t="s">
        <v>15</v>
      </c>
      <c r="C10" s="6" t="s">
        <v>16</v>
      </c>
      <c r="D10" s="6" t="s">
        <v>17</v>
      </c>
      <c r="E10" s="6" t="s">
        <v>18</v>
      </c>
      <c r="F10" s="6" t="s">
        <v>19</v>
      </c>
      <c r="G10" s="6" t="s">
        <v>20</v>
      </c>
      <c r="H10" s="6">
        <v>8</v>
      </c>
      <c r="I10" s="6">
        <v>8</v>
      </c>
    </row>
    <row r="11" spans="1:9" s="11" customFormat="1" ht="12.75">
      <c r="A11" s="7" t="s">
        <v>21</v>
      </c>
      <c r="B11" s="8" t="s">
        <v>22</v>
      </c>
      <c r="C11" s="9" t="s">
        <v>23</v>
      </c>
      <c r="D11" s="10">
        <f>SUM(D12:D16)</f>
        <v>6199.7</v>
      </c>
      <c r="E11" s="10">
        <f>SUM(E12:E16)</f>
        <v>6199.7</v>
      </c>
      <c r="F11" s="10">
        <f>SUM(F12:F16)</f>
        <v>15141.400000000001</v>
      </c>
      <c r="G11" s="10">
        <f>F11/E11*100</f>
        <v>244.22794651354104</v>
      </c>
      <c r="H11" s="10">
        <f>SUM(H12:H16)</f>
        <v>0</v>
      </c>
      <c r="I11" s="10">
        <f>SUM(I12:I16)</f>
        <v>29078.100000000002</v>
      </c>
    </row>
    <row r="12" spans="1:9" ht="41.25" customHeight="1">
      <c r="A12" s="12" t="s">
        <v>21</v>
      </c>
      <c r="B12" s="13" t="s">
        <v>24</v>
      </c>
      <c r="C12" s="14" t="s">
        <v>25</v>
      </c>
      <c r="D12" s="15">
        <v>272</v>
      </c>
      <c r="E12" s="15">
        <v>272</v>
      </c>
      <c r="F12" s="15">
        <v>611.4</v>
      </c>
      <c r="G12" s="15">
        <f>F12/E12*100</f>
        <v>224.77941176470586</v>
      </c>
      <c r="H12" s="15"/>
      <c r="I12" s="15">
        <v>1019.6</v>
      </c>
    </row>
    <row r="13" spans="1:9" ht="39">
      <c r="A13" s="12" t="s">
        <v>21</v>
      </c>
      <c r="B13" s="13" t="s">
        <v>26</v>
      </c>
      <c r="C13" s="14" t="s">
        <v>27</v>
      </c>
      <c r="D13" s="15">
        <v>0</v>
      </c>
      <c r="E13" s="15">
        <v>0</v>
      </c>
      <c r="F13" s="15">
        <v>39.1</v>
      </c>
      <c r="G13" s="15"/>
      <c r="H13" s="15"/>
      <c r="I13" s="15">
        <v>39.1</v>
      </c>
    </row>
    <row r="14" spans="1:9" ht="39">
      <c r="A14" s="12" t="s">
        <v>21</v>
      </c>
      <c r="B14" s="13" t="s">
        <v>28</v>
      </c>
      <c r="C14" s="14" t="s">
        <v>29</v>
      </c>
      <c r="D14" s="15">
        <v>2318.5</v>
      </c>
      <c r="E14" s="15">
        <v>2318.5</v>
      </c>
      <c r="F14" s="15">
        <v>5627</v>
      </c>
      <c r="G14" s="15">
        <f>F14/E14*100</f>
        <v>242.70002156566747</v>
      </c>
      <c r="H14" s="15"/>
      <c r="I14" s="15">
        <v>11031.3</v>
      </c>
    </row>
    <row r="15" spans="1:9" ht="39">
      <c r="A15" s="12" t="s">
        <v>21</v>
      </c>
      <c r="B15" s="13" t="s">
        <v>30</v>
      </c>
      <c r="C15" s="14" t="s">
        <v>31</v>
      </c>
      <c r="D15" s="15">
        <v>3604</v>
      </c>
      <c r="E15" s="15">
        <v>3604</v>
      </c>
      <c r="F15" s="15">
        <v>8863.7</v>
      </c>
      <c r="G15" s="15">
        <f>F15/E15*100</f>
        <v>245.94062153163154</v>
      </c>
      <c r="H15" s="15"/>
      <c r="I15" s="15">
        <v>16987.7</v>
      </c>
    </row>
    <row r="16" spans="1:9" ht="52.5">
      <c r="A16" s="12" t="s">
        <v>21</v>
      </c>
      <c r="B16" s="13" t="s">
        <v>32</v>
      </c>
      <c r="C16" s="16" t="s">
        <v>33</v>
      </c>
      <c r="D16" s="15">
        <v>5.2</v>
      </c>
      <c r="E16" s="15">
        <v>5.2</v>
      </c>
      <c r="F16" s="15">
        <v>0.2</v>
      </c>
      <c r="G16" s="15">
        <f>F16/E16*100</f>
        <v>3.8461538461538463</v>
      </c>
      <c r="H16" s="15"/>
      <c r="I16" s="15">
        <v>0.4</v>
      </c>
    </row>
    <row r="17" spans="1:9" s="11" customFormat="1" ht="18" customHeight="1">
      <c r="A17" s="7" t="s">
        <v>34</v>
      </c>
      <c r="B17" s="13"/>
      <c r="C17" s="9" t="s">
        <v>35</v>
      </c>
      <c r="D17" s="10">
        <f>D18+D19+D20</f>
        <v>0</v>
      </c>
      <c r="E17" s="10">
        <f>E18+E19+E20</f>
        <v>0</v>
      </c>
      <c r="F17" s="10">
        <f>F18+F19+F20</f>
        <v>7.4</v>
      </c>
      <c r="G17" s="10"/>
      <c r="H17" s="10">
        <f>H18+H19+H20</f>
        <v>0</v>
      </c>
      <c r="I17" s="10">
        <f>I18+I19+I20</f>
        <v>7.4</v>
      </c>
    </row>
    <row r="18" spans="1:9" s="11" customFormat="1" ht="54.75" customHeight="1">
      <c r="A18" s="12" t="s">
        <v>34</v>
      </c>
      <c r="B18" s="13" t="s">
        <v>36</v>
      </c>
      <c r="C18" s="14" t="s">
        <v>37</v>
      </c>
      <c r="D18" s="17">
        <v>0</v>
      </c>
      <c r="E18" s="17">
        <v>0</v>
      </c>
      <c r="F18" s="17">
        <v>4</v>
      </c>
      <c r="G18" s="17"/>
      <c r="H18" s="17"/>
      <c r="I18" s="17">
        <v>4</v>
      </c>
    </row>
    <row r="19" spans="1:9" s="11" customFormat="1" ht="57" customHeight="1">
      <c r="A19" s="12" t="s">
        <v>34</v>
      </c>
      <c r="B19" s="18" t="s">
        <v>38</v>
      </c>
      <c r="C19" s="19" t="s">
        <v>39</v>
      </c>
      <c r="D19" s="17">
        <v>0</v>
      </c>
      <c r="E19" s="17">
        <v>0</v>
      </c>
      <c r="F19" s="17">
        <v>0.8</v>
      </c>
      <c r="G19" s="17"/>
      <c r="H19" s="17"/>
      <c r="I19" s="17">
        <v>0.8</v>
      </c>
    </row>
    <row r="20" spans="1:9" ht="57" customHeight="1">
      <c r="A20" s="12" t="s">
        <v>34</v>
      </c>
      <c r="B20" s="13" t="s">
        <v>40</v>
      </c>
      <c r="C20" s="14" t="s">
        <v>41</v>
      </c>
      <c r="D20" s="17">
        <v>0</v>
      </c>
      <c r="E20" s="17">
        <v>0</v>
      </c>
      <c r="F20" s="17">
        <v>2.6</v>
      </c>
      <c r="G20" s="17"/>
      <c r="H20" s="17"/>
      <c r="I20" s="17">
        <v>2.6</v>
      </c>
    </row>
    <row r="21" spans="1:9" s="11" customFormat="1" ht="26.25">
      <c r="A21" s="7" t="s">
        <v>42</v>
      </c>
      <c r="B21" s="20"/>
      <c r="C21" s="9" t="s">
        <v>43</v>
      </c>
      <c r="D21" s="21">
        <f aca="true" t="shared" si="0" ref="D21:I21">D22</f>
        <v>0</v>
      </c>
      <c r="E21" s="21">
        <f t="shared" si="0"/>
        <v>0</v>
      </c>
      <c r="F21" s="21">
        <f t="shared" si="0"/>
        <v>10</v>
      </c>
      <c r="G21" s="21"/>
      <c r="H21" s="21">
        <f t="shared" si="0"/>
        <v>0</v>
      </c>
      <c r="I21" s="21">
        <f t="shared" si="0"/>
        <v>10</v>
      </c>
    </row>
    <row r="22" spans="1:9" ht="55.5" customHeight="1">
      <c r="A22" s="12" t="s">
        <v>42</v>
      </c>
      <c r="B22" s="13" t="s">
        <v>40</v>
      </c>
      <c r="C22" s="14" t="s">
        <v>41</v>
      </c>
      <c r="D22" s="17">
        <v>0</v>
      </c>
      <c r="E22" s="17">
        <v>0</v>
      </c>
      <c r="F22" s="17">
        <v>10</v>
      </c>
      <c r="G22" s="17"/>
      <c r="H22" s="17"/>
      <c r="I22" s="17">
        <v>10</v>
      </c>
    </row>
    <row r="23" spans="1:9" s="11" customFormat="1" ht="12.75">
      <c r="A23" s="7" t="s">
        <v>44</v>
      </c>
      <c r="B23" s="13"/>
      <c r="C23" s="9" t="s">
        <v>45</v>
      </c>
      <c r="D23" s="22">
        <f>D24+D25+D26+D27</f>
        <v>3502.2</v>
      </c>
      <c r="E23" s="22">
        <f>E24+E25+E26+E27</f>
        <v>3502.2</v>
      </c>
      <c r="F23" s="22">
        <f>F24+F25+F26+F27</f>
        <v>3212.8999999999996</v>
      </c>
      <c r="G23" s="22">
        <f>F23/E23*100</f>
        <v>91.73947804237336</v>
      </c>
      <c r="H23" s="22">
        <f>H24+H25+H26+H27</f>
        <v>0</v>
      </c>
      <c r="I23" s="22">
        <f>I24+I25+I26+I27</f>
        <v>6998.5</v>
      </c>
    </row>
    <row r="24" spans="1:9" ht="42.75" customHeight="1">
      <c r="A24" s="12" t="s">
        <v>44</v>
      </c>
      <c r="B24" s="13" t="s">
        <v>46</v>
      </c>
      <c r="C24" s="14" t="s">
        <v>47</v>
      </c>
      <c r="D24" s="15">
        <v>1084.2</v>
      </c>
      <c r="E24" s="15">
        <v>1084.2</v>
      </c>
      <c r="F24" s="15">
        <v>1092.8</v>
      </c>
      <c r="G24" s="15">
        <f>F24/E24*100</f>
        <v>100.79321158457847</v>
      </c>
      <c r="H24" s="15"/>
      <c r="I24" s="15">
        <v>2169.3</v>
      </c>
    </row>
    <row r="25" spans="1:9" ht="52.5">
      <c r="A25" s="12" t="s">
        <v>44</v>
      </c>
      <c r="B25" s="13" t="s">
        <v>48</v>
      </c>
      <c r="C25" s="14" t="s">
        <v>49</v>
      </c>
      <c r="D25" s="15">
        <v>18</v>
      </c>
      <c r="E25" s="15">
        <v>18</v>
      </c>
      <c r="F25" s="15">
        <v>18</v>
      </c>
      <c r="G25" s="15">
        <f>F25/E25*100</f>
        <v>100</v>
      </c>
      <c r="H25" s="15"/>
      <c r="I25" s="15">
        <v>36</v>
      </c>
    </row>
    <row r="26" spans="1:9" ht="45" customHeight="1">
      <c r="A26" s="12" t="s">
        <v>44</v>
      </c>
      <c r="B26" s="13" t="s">
        <v>50</v>
      </c>
      <c r="C26" s="14" t="s">
        <v>51</v>
      </c>
      <c r="D26" s="15">
        <v>2400</v>
      </c>
      <c r="E26" s="15">
        <v>2400</v>
      </c>
      <c r="F26" s="15">
        <v>2274.1</v>
      </c>
      <c r="G26" s="15">
        <f>F26/E26*100</f>
        <v>94.75416666666666</v>
      </c>
      <c r="H26" s="15"/>
      <c r="I26" s="15">
        <v>4793.2</v>
      </c>
    </row>
    <row r="27" spans="1:9" ht="42" customHeight="1">
      <c r="A27" s="12" t="s">
        <v>44</v>
      </c>
      <c r="B27" s="13" t="s">
        <v>52</v>
      </c>
      <c r="C27" s="14" t="s">
        <v>53</v>
      </c>
      <c r="D27" s="15">
        <v>0</v>
      </c>
      <c r="E27" s="15">
        <v>0</v>
      </c>
      <c r="F27" s="15">
        <v>-172</v>
      </c>
      <c r="G27" s="15"/>
      <c r="H27" s="15"/>
      <c r="I27" s="15">
        <v>0</v>
      </c>
    </row>
    <row r="28" spans="1:9" s="11" customFormat="1" ht="12.75">
      <c r="A28" s="7" t="s">
        <v>54</v>
      </c>
      <c r="B28" s="13" t="s">
        <v>22</v>
      </c>
      <c r="C28" s="9" t="s">
        <v>55</v>
      </c>
      <c r="D28" s="10">
        <f>D30+D29</f>
        <v>126</v>
      </c>
      <c r="E28" s="10">
        <f>E30+E29</f>
        <v>126</v>
      </c>
      <c r="F28" s="10">
        <f>F30+F29</f>
        <v>340.3</v>
      </c>
      <c r="G28" s="10">
        <f aca="true" t="shared" si="1" ref="G28:G35">F28/E28*100</f>
        <v>270.0793650793651</v>
      </c>
      <c r="H28" s="10">
        <f>H30+H29</f>
        <v>0</v>
      </c>
      <c r="I28" s="10">
        <f>I30+I29</f>
        <v>340.3</v>
      </c>
    </row>
    <row r="29" spans="1:9" s="2" customFormat="1" ht="39">
      <c r="A29" s="12" t="s">
        <v>54</v>
      </c>
      <c r="B29" s="13" t="s">
        <v>56</v>
      </c>
      <c r="C29" s="14" t="s">
        <v>57</v>
      </c>
      <c r="D29" s="15">
        <v>96</v>
      </c>
      <c r="E29" s="15">
        <v>96</v>
      </c>
      <c r="F29" s="15">
        <v>211.3</v>
      </c>
      <c r="G29" s="15">
        <f t="shared" si="1"/>
        <v>220.10416666666669</v>
      </c>
      <c r="H29" s="15"/>
      <c r="I29" s="15">
        <v>211.3</v>
      </c>
    </row>
    <row r="30" spans="1:9" ht="52.5">
      <c r="A30" s="12" t="s">
        <v>54</v>
      </c>
      <c r="B30" s="13" t="s">
        <v>40</v>
      </c>
      <c r="C30" s="14" t="s">
        <v>41</v>
      </c>
      <c r="D30" s="15">
        <v>30</v>
      </c>
      <c r="E30" s="15">
        <v>30</v>
      </c>
      <c r="F30" s="15">
        <v>129</v>
      </c>
      <c r="G30" s="15">
        <f t="shared" si="1"/>
        <v>430</v>
      </c>
      <c r="H30" s="15"/>
      <c r="I30" s="15">
        <v>129</v>
      </c>
    </row>
    <row r="31" spans="1:9" s="11" customFormat="1" ht="26.25">
      <c r="A31" s="7" t="s">
        <v>58</v>
      </c>
      <c r="B31" s="13" t="s">
        <v>22</v>
      </c>
      <c r="C31" s="9" t="s">
        <v>59</v>
      </c>
      <c r="D31" s="22">
        <f>SUM(D32:D35)</f>
        <v>108</v>
      </c>
      <c r="E31" s="22">
        <f>SUM(E32:E35)</f>
        <v>108</v>
      </c>
      <c r="F31" s="22">
        <f>SUM(F32:F35)</f>
        <v>128.5</v>
      </c>
      <c r="G31" s="22">
        <f t="shared" si="1"/>
        <v>118.9814814814815</v>
      </c>
      <c r="H31" s="22">
        <f>SUM(H32:H35)</f>
        <v>0</v>
      </c>
      <c r="I31" s="22">
        <f>SUM(I32:I35)</f>
        <v>256.6</v>
      </c>
    </row>
    <row r="32" spans="1:9" s="2" customFormat="1" ht="66">
      <c r="A32" s="23" t="s">
        <v>58</v>
      </c>
      <c r="B32" s="18" t="s">
        <v>60</v>
      </c>
      <c r="C32" s="19" t="s">
        <v>61</v>
      </c>
      <c r="D32" s="15">
        <v>47</v>
      </c>
      <c r="E32" s="15">
        <v>47</v>
      </c>
      <c r="F32" s="15">
        <v>128.6</v>
      </c>
      <c r="G32" s="15">
        <f t="shared" si="1"/>
        <v>273.6170212765957</v>
      </c>
      <c r="H32" s="15"/>
      <c r="I32" s="15">
        <v>128.6</v>
      </c>
    </row>
    <row r="33" spans="1:9" ht="66">
      <c r="A33" s="12" t="s">
        <v>58</v>
      </c>
      <c r="B33" s="13" t="s">
        <v>62</v>
      </c>
      <c r="C33" s="14" t="s">
        <v>63</v>
      </c>
      <c r="D33" s="15">
        <v>47</v>
      </c>
      <c r="E33" s="15">
        <v>47</v>
      </c>
      <c r="F33" s="15">
        <v>0</v>
      </c>
      <c r="G33" s="15">
        <f t="shared" si="1"/>
        <v>0</v>
      </c>
      <c r="H33" s="15"/>
      <c r="I33" s="15">
        <v>100</v>
      </c>
    </row>
    <row r="34" spans="1:9" ht="66">
      <c r="A34" s="12" t="s">
        <v>58</v>
      </c>
      <c r="B34" s="13" t="s">
        <v>64</v>
      </c>
      <c r="C34" s="14" t="s">
        <v>65</v>
      </c>
      <c r="D34" s="15">
        <v>4</v>
      </c>
      <c r="E34" s="15">
        <v>4</v>
      </c>
      <c r="F34" s="15">
        <v>3</v>
      </c>
      <c r="G34" s="15">
        <f t="shared" si="1"/>
        <v>75</v>
      </c>
      <c r="H34" s="15"/>
      <c r="I34" s="15">
        <v>8</v>
      </c>
    </row>
    <row r="35" spans="1:9" ht="52.5">
      <c r="A35" s="12" t="s">
        <v>58</v>
      </c>
      <c r="B35" s="13" t="s">
        <v>40</v>
      </c>
      <c r="C35" s="14" t="s">
        <v>41</v>
      </c>
      <c r="D35" s="15">
        <v>10</v>
      </c>
      <c r="E35" s="15">
        <v>10</v>
      </c>
      <c r="F35" s="15">
        <v>-3.1</v>
      </c>
      <c r="G35" s="15">
        <f t="shared" si="1"/>
        <v>-31</v>
      </c>
      <c r="H35" s="15"/>
      <c r="I35" s="15">
        <v>20</v>
      </c>
    </row>
    <row r="36" spans="1:9" s="11" customFormat="1" ht="12.75">
      <c r="A36" s="7" t="s">
        <v>66</v>
      </c>
      <c r="B36" s="13" t="s">
        <v>22</v>
      </c>
      <c r="C36" s="9" t="s">
        <v>67</v>
      </c>
      <c r="D36" s="10">
        <f aca="true" t="shared" si="2" ref="D36:I36">D37+D38</f>
        <v>0</v>
      </c>
      <c r="E36" s="10">
        <f t="shared" si="2"/>
        <v>0</v>
      </c>
      <c r="F36" s="10">
        <f t="shared" si="2"/>
        <v>222</v>
      </c>
      <c r="G36" s="10"/>
      <c r="H36" s="10">
        <f t="shared" si="2"/>
        <v>0</v>
      </c>
      <c r="I36" s="10">
        <f t="shared" si="2"/>
        <v>222</v>
      </c>
    </row>
    <row r="37" spans="1:9" ht="53.25" customHeight="1">
      <c r="A37" s="12" t="s">
        <v>66</v>
      </c>
      <c r="B37" s="13" t="s">
        <v>64</v>
      </c>
      <c r="C37" s="14" t="s">
        <v>41</v>
      </c>
      <c r="D37" s="15">
        <v>0</v>
      </c>
      <c r="E37" s="15">
        <v>0</v>
      </c>
      <c r="F37" s="15">
        <v>220</v>
      </c>
      <c r="G37" s="15"/>
      <c r="H37" s="15"/>
      <c r="I37" s="15">
        <v>220</v>
      </c>
    </row>
    <row r="38" spans="1:9" ht="31.5" customHeight="1">
      <c r="A38" s="12" t="s">
        <v>66</v>
      </c>
      <c r="B38" s="13" t="s">
        <v>68</v>
      </c>
      <c r="C38" s="14" t="s">
        <v>69</v>
      </c>
      <c r="D38" s="15">
        <v>0</v>
      </c>
      <c r="E38" s="15">
        <v>0</v>
      </c>
      <c r="F38" s="15">
        <v>2</v>
      </c>
      <c r="G38" s="15"/>
      <c r="H38" s="15"/>
      <c r="I38" s="15">
        <v>2</v>
      </c>
    </row>
    <row r="39" spans="1:9" s="11" customFormat="1" ht="12.75" customHeight="1">
      <c r="A39" s="7" t="s">
        <v>70</v>
      </c>
      <c r="B39" s="13" t="s">
        <v>22</v>
      </c>
      <c r="C39" s="9" t="s">
        <v>71</v>
      </c>
      <c r="D39" s="10">
        <f aca="true" t="shared" si="3" ref="D39:I39">D40</f>
        <v>0</v>
      </c>
      <c r="E39" s="10">
        <f t="shared" si="3"/>
        <v>0</v>
      </c>
      <c r="F39" s="10">
        <f t="shared" si="3"/>
        <v>20</v>
      </c>
      <c r="G39" s="10"/>
      <c r="H39" s="10">
        <f t="shared" si="3"/>
        <v>0</v>
      </c>
      <c r="I39" s="10">
        <f t="shared" si="3"/>
        <v>20</v>
      </c>
    </row>
    <row r="40" spans="1:9" ht="39" customHeight="1">
      <c r="A40" s="12" t="s">
        <v>70</v>
      </c>
      <c r="B40" s="13" t="s">
        <v>72</v>
      </c>
      <c r="C40" s="14" t="s">
        <v>73</v>
      </c>
      <c r="D40" s="15">
        <v>0</v>
      </c>
      <c r="E40" s="15">
        <v>0</v>
      </c>
      <c r="F40" s="15">
        <v>20</v>
      </c>
      <c r="G40" s="15"/>
      <c r="H40" s="15"/>
      <c r="I40" s="15">
        <v>20</v>
      </c>
    </row>
    <row r="41" spans="1:9" ht="26.25" customHeight="1">
      <c r="A41" s="7" t="s">
        <v>74</v>
      </c>
      <c r="B41" s="13" t="s">
        <v>22</v>
      </c>
      <c r="C41" s="9" t="s">
        <v>75</v>
      </c>
      <c r="D41" s="22">
        <f>D43</f>
        <v>0</v>
      </c>
      <c r="E41" s="22">
        <f>E43</f>
        <v>0</v>
      </c>
      <c r="F41" s="22">
        <f>F43</f>
        <v>3.4</v>
      </c>
      <c r="G41" s="22"/>
      <c r="H41" s="22">
        <f>H43</f>
        <v>0</v>
      </c>
      <c r="I41" s="22">
        <f>I43</f>
        <v>3.4</v>
      </c>
    </row>
    <row r="42" spans="1:9" s="2" customFormat="1" ht="39" customHeight="1" hidden="1">
      <c r="A42" s="12" t="s">
        <v>74</v>
      </c>
      <c r="B42" s="13" t="s">
        <v>76</v>
      </c>
      <c r="C42" s="14" t="s">
        <v>77</v>
      </c>
      <c r="D42" s="15"/>
      <c r="E42" s="15"/>
      <c r="F42" s="15"/>
      <c r="G42" s="15"/>
      <c r="H42" s="15"/>
      <c r="I42" s="15">
        <v>0</v>
      </c>
    </row>
    <row r="43" spans="1:9" ht="26.25" customHeight="1">
      <c r="A43" s="12" t="s">
        <v>74</v>
      </c>
      <c r="B43" s="13" t="s">
        <v>68</v>
      </c>
      <c r="C43" s="14" t="s">
        <v>69</v>
      </c>
      <c r="D43" s="15">
        <v>0</v>
      </c>
      <c r="E43" s="15">
        <v>0</v>
      </c>
      <c r="F43" s="15">
        <v>3.4</v>
      </c>
      <c r="G43" s="15"/>
      <c r="H43" s="15"/>
      <c r="I43" s="15">
        <v>3.4</v>
      </c>
    </row>
    <row r="44" spans="1:9" s="11" customFormat="1" ht="12.75">
      <c r="A44" s="7" t="s">
        <v>78</v>
      </c>
      <c r="B44" s="13" t="s">
        <v>22</v>
      </c>
      <c r="C44" s="9" t="s">
        <v>79</v>
      </c>
      <c r="D44" s="10">
        <f>SUM(D45:D89)</f>
        <v>686762.9</v>
      </c>
      <c r="E44" s="10">
        <f>SUM(E45:E89)</f>
        <v>733940.7000000001</v>
      </c>
      <c r="F44" s="10">
        <f>SUM(F45:F89)</f>
        <v>775823.4999999999</v>
      </c>
      <c r="G44" s="10">
        <f>F44/E44*100</f>
        <v>105.70656457667491</v>
      </c>
      <c r="H44" s="10">
        <f>SUM(H45:H89)</f>
        <v>0</v>
      </c>
      <c r="I44" s="10">
        <f>SUM(I45:I89)</f>
        <v>1719053.5999999999</v>
      </c>
    </row>
    <row r="45" spans="1:9" ht="72" customHeight="1">
      <c r="A45" s="12" t="s">
        <v>78</v>
      </c>
      <c r="B45" s="13" t="s">
        <v>80</v>
      </c>
      <c r="C45" s="14" t="s">
        <v>81</v>
      </c>
      <c r="D45" s="15">
        <v>478651.3</v>
      </c>
      <c r="E45" s="15">
        <v>491407.4</v>
      </c>
      <c r="F45" s="15">
        <v>496017.3</v>
      </c>
      <c r="G45" s="15">
        <f>F45/E45*100</f>
        <v>100.93810146123154</v>
      </c>
      <c r="H45" s="15"/>
      <c r="I45" s="15">
        <v>1008605.9</v>
      </c>
    </row>
    <row r="46" spans="1:9" ht="52.5">
      <c r="A46" s="12" t="s">
        <v>78</v>
      </c>
      <c r="B46" s="13" t="s">
        <v>82</v>
      </c>
      <c r="C46" s="14" t="s">
        <v>83</v>
      </c>
      <c r="D46" s="15"/>
      <c r="E46" s="15"/>
      <c r="F46" s="15">
        <v>621.6</v>
      </c>
      <c r="G46" s="15"/>
      <c r="H46" s="15"/>
      <c r="I46" s="15"/>
    </row>
    <row r="47" spans="1:9" ht="69" customHeight="1">
      <c r="A47" s="12" t="s">
        <v>78</v>
      </c>
      <c r="B47" s="13" t="s">
        <v>84</v>
      </c>
      <c r="C47" s="14" t="s">
        <v>85</v>
      </c>
      <c r="D47" s="15"/>
      <c r="E47" s="15"/>
      <c r="F47" s="15">
        <v>168.4</v>
      </c>
      <c r="G47" s="15"/>
      <c r="H47" s="15"/>
      <c r="I47" s="15"/>
    </row>
    <row r="48" spans="1:9" ht="52.5">
      <c r="A48" s="12" t="s">
        <v>78</v>
      </c>
      <c r="B48" s="13" t="s">
        <v>86</v>
      </c>
      <c r="C48" s="14" t="s">
        <v>87</v>
      </c>
      <c r="D48" s="15"/>
      <c r="E48" s="15"/>
      <c r="F48" s="15">
        <v>-3.8</v>
      </c>
      <c r="G48" s="15"/>
      <c r="H48" s="15"/>
      <c r="I48" s="15"/>
    </row>
    <row r="49" spans="1:9" ht="94.5" customHeight="1">
      <c r="A49" s="12" t="s">
        <v>78</v>
      </c>
      <c r="B49" s="13" t="s">
        <v>88</v>
      </c>
      <c r="C49" s="14" t="s">
        <v>89</v>
      </c>
      <c r="D49" s="15">
        <v>1052</v>
      </c>
      <c r="E49" s="15">
        <v>1052</v>
      </c>
      <c r="F49" s="15">
        <v>553.3</v>
      </c>
      <c r="G49" s="15">
        <f>F49/E49*100</f>
        <v>52.595057034220524</v>
      </c>
      <c r="H49" s="15"/>
      <c r="I49" s="15">
        <v>2502</v>
      </c>
    </row>
    <row r="50" spans="1:9" ht="83.25" customHeight="1">
      <c r="A50" s="12" t="s">
        <v>78</v>
      </c>
      <c r="B50" s="13" t="s">
        <v>90</v>
      </c>
      <c r="C50" s="14" t="s">
        <v>91</v>
      </c>
      <c r="D50" s="15"/>
      <c r="E50" s="15"/>
      <c r="F50" s="15">
        <v>10</v>
      </c>
      <c r="G50" s="15"/>
      <c r="H50" s="15"/>
      <c r="I50" s="15"/>
    </row>
    <row r="51" spans="1:9" ht="96" customHeight="1">
      <c r="A51" s="12" t="s">
        <v>78</v>
      </c>
      <c r="B51" s="13" t="s">
        <v>92</v>
      </c>
      <c r="C51" s="14" t="s">
        <v>93</v>
      </c>
      <c r="D51" s="15"/>
      <c r="E51" s="15"/>
      <c r="F51" s="15">
        <v>18.7</v>
      </c>
      <c r="G51" s="15"/>
      <c r="H51" s="15"/>
      <c r="I51" s="15"/>
    </row>
    <row r="52" spans="1:9" ht="52.5">
      <c r="A52" s="12" t="s">
        <v>78</v>
      </c>
      <c r="B52" s="13" t="s">
        <v>94</v>
      </c>
      <c r="C52" s="14" t="s">
        <v>95</v>
      </c>
      <c r="D52" s="15">
        <v>10625</v>
      </c>
      <c r="E52" s="15">
        <v>17197.7</v>
      </c>
      <c r="F52" s="15">
        <v>61555.7</v>
      </c>
      <c r="G52" s="15">
        <f>F52/E52*100</f>
        <v>357.92983945527595</v>
      </c>
      <c r="H52" s="15"/>
      <c r="I52" s="15">
        <v>156500</v>
      </c>
    </row>
    <row r="53" spans="1:9" ht="39">
      <c r="A53" s="12" t="s">
        <v>78</v>
      </c>
      <c r="B53" s="13" t="s">
        <v>96</v>
      </c>
      <c r="C53" s="14" t="s">
        <v>97</v>
      </c>
      <c r="D53" s="15"/>
      <c r="E53" s="15"/>
      <c r="F53" s="15">
        <v>223</v>
      </c>
      <c r="G53" s="15"/>
      <c r="H53" s="15"/>
      <c r="I53" s="15"/>
    </row>
    <row r="54" spans="1:9" ht="52.5">
      <c r="A54" s="12" t="s">
        <v>78</v>
      </c>
      <c r="B54" s="13" t="s">
        <v>98</v>
      </c>
      <c r="C54" s="14" t="s">
        <v>99</v>
      </c>
      <c r="D54" s="15"/>
      <c r="E54" s="15"/>
      <c r="F54" s="15">
        <v>156.6</v>
      </c>
      <c r="G54" s="15"/>
      <c r="H54" s="15"/>
      <c r="I54" s="15"/>
    </row>
    <row r="55" spans="1:9" ht="39">
      <c r="A55" s="12" t="s">
        <v>78</v>
      </c>
      <c r="B55" s="13" t="s">
        <v>100</v>
      </c>
      <c r="C55" s="14" t="s">
        <v>101</v>
      </c>
      <c r="D55" s="15"/>
      <c r="E55" s="15"/>
      <c r="F55" s="15">
        <v>13.5</v>
      </c>
      <c r="G55" s="15"/>
      <c r="H55" s="15"/>
      <c r="I55" s="15"/>
    </row>
    <row r="56" spans="1:9" ht="83.25" customHeight="1">
      <c r="A56" s="12" t="s">
        <v>78</v>
      </c>
      <c r="B56" s="13" t="s">
        <v>102</v>
      </c>
      <c r="C56" s="14" t="s">
        <v>103</v>
      </c>
      <c r="D56" s="15">
        <v>245</v>
      </c>
      <c r="E56" s="15">
        <v>245</v>
      </c>
      <c r="F56" s="15">
        <v>412.8</v>
      </c>
      <c r="G56" s="15">
        <f>F56/E56*100</f>
        <v>168.48979591836735</v>
      </c>
      <c r="H56" s="15"/>
      <c r="I56" s="15">
        <v>550</v>
      </c>
    </row>
    <row r="57" spans="1:9" ht="39">
      <c r="A57" s="12" t="s">
        <v>78</v>
      </c>
      <c r="B57" s="13" t="s">
        <v>104</v>
      </c>
      <c r="C57" s="14" t="s">
        <v>105</v>
      </c>
      <c r="D57" s="15">
        <v>49760</v>
      </c>
      <c r="E57" s="15">
        <v>49760</v>
      </c>
      <c r="F57" s="15">
        <v>45540.6</v>
      </c>
      <c r="G57" s="15">
        <f>F57/E57*100</f>
        <v>91.52049839228296</v>
      </c>
      <c r="H57" s="15"/>
      <c r="I57" s="15">
        <v>99879.5</v>
      </c>
    </row>
    <row r="58" spans="1:9" ht="26.25">
      <c r="A58" s="12" t="s">
        <v>78</v>
      </c>
      <c r="B58" s="13" t="s">
        <v>106</v>
      </c>
      <c r="C58" s="14" t="s">
        <v>107</v>
      </c>
      <c r="D58" s="15"/>
      <c r="E58" s="15"/>
      <c r="F58" s="15">
        <v>169</v>
      </c>
      <c r="G58" s="15"/>
      <c r="H58" s="15"/>
      <c r="I58" s="15"/>
    </row>
    <row r="59" spans="1:9" ht="39">
      <c r="A59" s="12" t="s">
        <v>78</v>
      </c>
      <c r="B59" s="13" t="s">
        <v>108</v>
      </c>
      <c r="C59" s="14" t="s">
        <v>109</v>
      </c>
      <c r="D59" s="15"/>
      <c r="E59" s="15"/>
      <c r="F59" s="15">
        <v>188.2</v>
      </c>
      <c r="G59" s="15"/>
      <c r="H59" s="15"/>
      <c r="I59" s="15"/>
    </row>
    <row r="60" spans="1:9" ht="26.25">
      <c r="A60" s="12" t="s">
        <v>78</v>
      </c>
      <c r="B60" s="13" t="s">
        <v>110</v>
      </c>
      <c r="C60" s="14" t="s">
        <v>111</v>
      </c>
      <c r="D60" s="15"/>
      <c r="E60" s="15"/>
      <c r="F60" s="15">
        <v>0.8</v>
      </c>
      <c r="G60" s="15"/>
      <c r="H60" s="15"/>
      <c r="I60" s="15"/>
    </row>
    <row r="61" spans="1:9" ht="45" customHeight="1" hidden="1">
      <c r="A61" s="12" t="s">
        <v>78</v>
      </c>
      <c r="B61" s="13" t="s">
        <v>112</v>
      </c>
      <c r="C61" s="14" t="s">
        <v>113</v>
      </c>
      <c r="D61" s="15"/>
      <c r="E61" s="15"/>
      <c r="F61" s="15"/>
      <c r="G61" s="15"/>
      <c r="H61" s="15"/>
      <c r="I61" s="15"/>
    </row>
    <row r="62" spans="1:9" ht="27.75" customHeight="1">
      <c r="A62" s="12" t="s">
        <v>78</v>
      </c>
      <c r="B62" s="13" t="s">
        <v>114</v>
      </c>
      <c r="C62" s="14" t="s">
        <v>115</v>
      </c>
      <c r="D62" s="15"/>
      <c r="E62" s="15"/>
      <c r="F62" s="15">
        <v>0.4</v>
      </c>
      <c r="G62" s="15"/>
      <c r="H62" s="15"/>
      <c r="I62" s="15">
        <v>0.5</v>
      </c>
    </row>
    <row r="63" spans="1:9" ht="27.75" customHeight="1">
      <c r="A63" s="12" t="s">
        <v>78</v>
      </c>
      <c r="B63" s="13" t="s">
        <v>116</v>
      </c>
      <c r="C63" s="14" t="s">
        <v>117</v>
      </c>
      <c r="D63" s="15">
        <v>5</v>
      </c>
      <c r="E63" s="15">
        <v>5</v>
      </c>
      <c r="F63" s="15">
        <v>0.8</v>
      </c>
      <c r="G63" s="15">
        <f>F63/E63*100</f>
        <v>16</v>
      </c>
      <c r="H63" s="15"/>
      <c r="I63" s="15">
        <v>6</v>
      </c>
    </row>
    <row r="64" spans="1:9" s="5" customFormat="1" ht="12.75" hidden="1">
      <c r="A64" s="12" t="s">
        <v>78</v>
      </c>
      <c r="B64" s="24" t="s">
        <v>118</v>
      </c>
      <c r="C64" s="25" t="s">
        <v>119</v>
      </c>
      <c r="D64" s="15"/>
      <c r="E64" s="15"/>
      <c r="F64" s="15"/>
      <c r="G64" s="15"/>
      <c r="H64" s="15"/>
      <c r="I64" s="15"/>
    </row>
    <row r="65" spans="1:9" ht="45" customHeight="1">
      <c r="A65" s="12" t="s">
        <v>78</v>
      </c>
      <c r="B65" s="13" t="s">
        <v>120</v>
      </c>
      <c r="C65" s="26" t="s">
        <v>121</v>
      </c>
      <c r="D65" s="15">
        <v>1125</v>
      </c>
      <c r="E65" s="15">
        <v>1125</v>
      </c>
      <c r="F65" s="15">
        <v>2033.2</v>
      </c>
      <c r="G65" s="15">
        <f>F65/E65*100</f>
        <v>180.7288888888889</v>
      </c>
      <c r="H65" s="15"/>
      <c r="I65" s="15">
        <v>4100</v>
      </c>
    </row>
    <row r="66" spans="1:9" ht="26.25" hidden="1">
      <c r="A66" s="12" t="s">
        <v>78</v>
      </c>
      <c r="B66" s="13" t="s">
        <v>122</v>
      </c>
      <c r="C66" s="26" t="s">
        <v>123</v>
      </c>
      <c r="D66" s="15"/>
      <c r="E66" s="15"/>
      <c r="F66" s="15"/>
      <c r="G66" s="15"/>
      <c r="H66" s="15"/>
      <c r="I66" s="15"/>
    </row>
    <row r="67" spans="1:9" ht="52.5">
      <c r="A67" s="12" t="s">
        <v>78</v>
      </c>
      <c r="B67" s="13" t="s">
        <v>124</v>
      </c>
      <c r="C67" s="14" t="s">
        <v>125</v>
      </c>
      <c r="D67" s="15">
        <v>2200</v>
      </c>
      <c r="E67" s="15">
        <v>2200</v>
      </c>
      <c r="F67" s="15">
        <v>1411.7</v>
      </c>
      <c r="G67" s="15">
        <f>F67/E67*100</f>
        <v>64.16818181818182</v>
      </c>
      <c r="H67" s="15"/>
      <c r="I67" s="15">
        <v>20615</v>
      </c>
    </row>
    <row r="68" spans="1:9" ht="39">
      <c r="A68" s="12" t="s">
        <v>78</v>
      </c>
      <c r="B68" s="13" t="s">
        <v>126</v>
      </c>
      <c r="C68" s="14" t="s">
        <v>127</v>
      </c>
      <c r="D68" s="15"/>
      <c r="E68" s="15"/>
      <c r="F68" s="15">
        <v>90.9</v>
      </c>
      <c r="G68" s="15"/>
      <c r="H68" s="15"/>
      <c r="I68" s="15"/>
    </row>
    <row r="69" spans="1:9" ht="39">
      <c r="A69" s="12" t="s">
        <v>78</v>
      </c>
      <c r="B69" s="13" t="s">
        <v>128</v>
      </c>
      <c r="C69" s="14" t="s">
        <v>129</v>
      </c>
      <c r="D69" s="15"/>
      <c r="E69" s="15"/>
      <c r="F69" s="15">
        <v>-8.3</v>
      </c>
      <c r="G69" s="15"/>
      <c r="H69" s="15"/>
      <c r="I69" s="15"/>
    </row>
    <row r="70" spans="1:9" ht="26.25">
      <c r="A70" s="12" t="s">
        <v>78</v>
      </c>
      <c r="B70" s="13" t="s">
        <v>130</v>
      </c>
      <c r="C70" s="14" t="s">
        <v>131</v>
      </c>
      <c r="D70" s="15">
        <v>14033.6</v>
      </c>
      <c r="E70" s="15">
        <v>14033.6</v>
      </c>
      <c r="F70" s="15">
        <v>15442.1</v>
      </c>
      <c r="G70" s="15">
        <f>F70/E70*100</f>
        <v>110.03662638239653</v>
      </c>
      <c r="H70" s="15"/>
      <c r="I70" s="15">
        <v>29200</v>
      </c>
    </row>
    <row r="71" spans="1:9" ht="12.75">
      <c r="A71" s="12" t="s">
        <v>78</v>
      </c>
      <c r="B71" s="13" t="s">
        <v>132</v>
      </c>
      <c r="C71" s="14" t="s">
        <v>133</v>
      </c>
      <c r="D71" s="15"/>
      <c r="E71" s="15"/>
      <c r="F71" s="15">
        <v>72.6</v>
      </c>
      <c r="G71" s="15"/>
      <c r="H71" s="15"/>
      <c r="I71" s="15"/>
    </row>
    <row r="72" spans="1:9" ht="26.25">
      <c r="A72" s="12" t="s">
        <v>78</v>
      </c>
      <c r="B72" s="13" t="s">
        <v>134</v>
      </c>
      <c r="C72" s="14" t="s">
        <v>135</v>
      </c>
      <c r="D72" s="15"/>
      <c r="E72" s="15"/>
      <c r="F72" s="15">
        <v>9.8</v>
      </c>
      <c r="G72" s="15"/>
      <c r="H72" s="15"/>
      <c r="I72" s="15"/>
    </row>
    <row r="73" spans="1:9" ht="12.75" hidden="1">
      <c r="A73" s="12" t="s">
        <v>78</v>
      </c>
      <c r="B73" s="13" t="s">
        <v>136</v>
      </c>
      <c r="C73" s="14" t="s">
        <v>137</v>
      </c>
      <c r="D73" s="15"/>
      <c r="E73" s="15"/>
      <c r="F73" s="15"/>
      <c r="G73" s="15"/>
      <c r="H73" s="15"/>
      <c r="I73" s="15"/>
    </row>
    <row r="74" spans="1:9" ht="26.25">
      <c r="A74" s="12" t="s">
        <v>78</v>
      </c>
      <c r="B74" s="13" t="s">
        <v>138</v>
      </c>
      <c r="C74" s="14" t="s">
        <v>139</v>
      </c>
      <c r="D74" s="15">
        <v>10450</v>
      </c>
      <c r="E74" s="15">
        <v>10450</v>
      </c>
      <c r="F74" s="15">
        <v>6269</v>
      </c>
      <c r="G74" s="15">
        <f>F74/E74*100</f>
        <v>59.99043062200957</v>
      </c>
      <c r="H74" s="15"/>
      <c r="I74" s="15">
        <v>103612.7</v>
      </c>
    </row>
    <row r="75" spans="1:9" ht="12.75">
      <c r="A75" s="12" t="s">
        <v>78</v>
      </c>
      <c r="B75" s="13" t="s">
        <v>140</v>
      </c>
      <c r="C75" s="14" t="s">
        <v>141</v>
      </c>
      <c r="D75" s="15"/>
      <c r="E75" s="15"/>
      <c r="F75" s="15">
        <v>472.4</v>
      </c>
      <c r="G75" s="15"/>
      <c r="H75" s="15"/>
      <c r="I75" s="15"/>
    </row>
    <row r="76" spans="1:9" ht="12.75">
      <c r="A76" s="12" t="s">
        <v>78</v>
      </c>
      <c r="B76" s="13" t="s">
        <v>142</v>
      </c>
      <c r="C76" s="14" t="s">
        <v>143</v>
      </c>
      <c r="D76" s="15"/>
      <c r="E76" s="15"/>
      <c r="F76" s="15">
        <v>-10</v>
      </c>
      <c r="G76" s="15"/>
      <c r="H76" s="15"/>
      <c r="I76" s="15"/>
    </row>
    <row r="77" spans="1:9" ht="43.5" customHeight="1">
      <c r="A77" s="12" t="s">
        <v>78</v>
      </c>
      <c r="B77" s="13" t="s">
        <v>144</v>
      </c>
      <c r="C77" s="27" t="s">
        <v>145</v>
      </c>
      <c r="D77" s="15">
        <v>107910</v>
      </c>
      <c r="E77" s="15">
        <v>135759</v>
      </c>
      <c r="F77" s="15">
        <v>127718.1</v>
      </c>
      <c r="G77" s="15">
        <f aca="true" t="shared" si="4" ref="G77:G138">F77/E77*100</f>
        <v>94.07707776280027</v>
      </c>
      <c r="H77" s="15"/>
      <c r="I77" s="15">
        <v>243869</v>
      </c>
    </row>
    <row r="78" spans="1:9" ht="30" customHeight="1">
      <c r="A78" s="12" t="s">
        <v>78</v>
      </c>
      <c r="B78" s="13" t="s">
        <v>146</v>
      </c>
      <c r="C78" s="27" t="s">
        <v>147</v>
      </c>
      <c r="D78" s="15"/>
      <c r="E78" s="15"/>
      <c r="F78" s="15">
        <v>4646.8</v>
      </c>
      <c r="G78" s="15"/>
      <c r="H78" s="15"/>
      <c r="I78" s="15"/>
    </row>
    <row r="79" spans="1:9" ht="29.25" customHeight="1">
      <c r="A79" s="12" t="s">
        <v>78</v>
      </c>
      <c r="B79" s="13" t="s">
        <v>148</v>
      </c>
      <c r="C79" s="27" t="s">
        <v>149</v>
      </c>
      <c r="D79" s="15"/>
      <c r="E79" s="15"/>
      <c r="F79" s="15">
        <v>-9.5</v>
      </c>
      <c r="G79" s="15"/>
      <c r="H79" s="15"/>
      <c r="I79" s="15"/>
    </row>
    <row r="80" spans="1:9" ht="43.5" customHeight="1">
      <c r="A80" s="12" t="s">
        <v>78</v>
      </c>
      <c r="B80" s="13" t="s">
        <v>150</v>
      </c>
      <c r="C80" s="27" t="s">
        <v>151</v>
      </c>
      <c r="D80" s="15"/>
      <c r="E80" s="15"/>
      <c r="F80" s="15">
        <v>1698.4</v>
      </c>
      <c r="G80" s="15"/>
      <c r="H80" s="15"/>
      <c r="I80" s="15"/>
    </row>
    <row r="81" spans="1:9" ht="26.25">
      <c r="A81" s="12" t="s">
        <v>78</v>
      </c>
      <c r="B81" s="13" t="s">
        <v>152</v>
      </c>
      <c r="C81" s="27" t="s">
        <v>153</v>
      </c>
      <c r="D81" s="15"/>
      <c r="E81" s="15"/>
      <c r="F81" s="15">
        <v>-1.2</v>
      </c>
      <c r="G81" s="15"/>
      <c r="H81" s="15"/>
      <c r="I81" s="15"/>
    </row>
    <row r="82" spans="1:9" ht="42.75" customHeight="1">
      <c r="A82" s="12" t="s">
        <v>78</v>
      </c>
      <c r="B82" s="13" t="s">
        <v>154</v>
      </c>
      <c r="C82" s="27" t="s">
        <v>155</v>
      </c>
      <c r="D82" s="15">
        <v>2400</v>
      </c>
      <c r="E82" s="15">
        <v>2400</v>
      </c>
      <c r="F82" s="15">
        <v>1838.2</v>
      </c>
      <c r="G82" s="15">
        <f t="shared" si="4"/>
        <v>76.59166666666667</v>
      </c>
      <c r="H82" s="15"/>
      <c r="I82" s="15">
        <v>29253</v>
      </c>
    </row>
    <row r="83" spans="1:9" ht="30" customHeight="1">
      <c r="A83" s="12" t="s">
        <v>78</v>
      </c>
      <c r="B83" s="13" t="s">
        <v>156</v>
      </c>
      <c r="C83" s="27" t="s">
        <v>157</v>
      </c>
      <c r="D83" s="15"/>
      <c r="E83" s="15"/>
      <c r="F83" s="15">
        <v>181.7</v>
      </c>
      <c r="G83" s="15"/>
      <c r="H83" s="15"/>
      <c r="I83" s="15"/>
    </row>
    <row r="84" spans="1:9" ht="42" customHeight="1">
      <c r="A84" s="12" t="s">
        <v>78</v>
      </c>
      <c r="B84" s="13" t="s">
        <v>158</v>
      </c>
      <c r="C84" s="27" t="s">
        <v>159</v>
      </c>
      <c r="D84" s="15"/>
      <c r="E84" s="15"/>
      <c r="F84" s="15">
        <v>127.1</v>
      </c>
      <c r="G84" s="15"/>
      <c r="H84" s="15"/>
      <c r="I84" s="15"/>
    </row>
    <row r="85" spans="1:9" ht="26.25">
      <c r="A85" s="12" t="s">
        <v>78</v>
      </c>
      <c r="B85" s="13" t="s">
        <v>160</v>
      </c>
      <c r="C85" s="27" t="s">
        <v>161</v>
      </c>
      <c r="D85" s="15"/>
      <c r="E85" s="15"/>
      <c r="F85" s="15">
        <v>-11.9</v>
      </c>
      <c r="G85" s="15"/>
      <c r="H85" s="15"/>
      <c r="I85" s="15"/>
    </row>
    <row r="86" spans="1:9" ht="52.5">
      <c r="A86" s="12" t="s">
        <v>78</v>
      </c>
      <c r="B86" s="13" t="s">
        <v>162</v>
      </c>
      <c r="C86" s="14" t="s">
        <v>163</v>
      </c>
      <c r="D86" s="15">
        <v>7850</v>
      </c>
      <c r="E86" s="15">
        <v>7850</v>
      </c>
      <c r="F86" s="15">
        <v>7875.5</v>
      </c>
      <c r="G86" s="15">
        <f t="shared" si="4"/>
        <v>100.32484076433121</v>
      </c>
      <c r="H86" s="15"/>
      <c r="I86" s="15">
        <v>19540</v>
      </c>
    </row>
    <row r="87" spans="1:9" s="5" customFormat="1" ht="69" customHeight="1">
      <c r="A87" s="12" t="s">
        <v>78</v>
      </c>
      <c r="B87" s="24" t="s">
        <v>164</v>
      </c>
      <c r="C87" s="25" t="s">
        <v>165</v>
      </c>
      <c r="D87" s="15">
        <v>105</v>
      </c>
      <c r="E87" s="15">
        <v>105</v>
      </c>
      <c r="F87" s="15">
        <v>220</v>
      </c>
      <c r="G87" s="15">
        <f t="shared" si="4"/>
        <v>209.52380952380955</v>
      </c>
      <c r="H87" s="15"/>
      <c r="I87" s="15">
        <v>285</v>
      </c>
    </row>
    <row r="88" spans="1:9" ht="66">
      <c r="A88" s="12" t="s">
        <v>78</v>
      </c>
      <c r="B88" s="13" t="s">
        <v>166</v>
      </c>
      <c r="C88" s="14" t="s">
        <v>167</v>
      </c>
      <c r="D88" s="15">
        <v>11</v>
      </c>
      <c r="E88" s="15">
        <v>11</v>
      </c>
      <c r="F88" s="15">
        <v>13</v>
      </c>
      <c r="G88" s="15">
        <f t="shared" si="4"/>
        <v>118.18181818181819</v>
      </c>
      <c r="H88" s="15"/>
      <c r="I88" s="15">
        <v>25</v>
      </c>
    </row>
    <row r="89" spans="1:9" ht="66">
      <c r="A89" s="12" t="s">
        <v>78</v>
      </c>
      <c r="B89" s="13" t="s">
        <v>168</v>
      </c>
      <c r="C89" s="14" t="s">
        <v>169</v>
      </c>
      <c r="D89" s="15">
        <v>340</v>
      </c>
      <c r="E89" s="15">
        <v>340</v>
      </c>
      <c r="F89" s="15">
        <v>97</v>
      </c>
      <c r="G89" s="15">
        <f t="shared" si="4"/>
        <v>28.52941176470588</v>
      </c>
      <c r="H89" s="15"/>
      <c r="I89" s="15">
        <v>510</v>
      </c>
    </row>
    <row r="90" spans="1:9" s="11" customFormat="1" ht="12.75">
      <c r="A90" s="7" t="s">
        <v>170</v>
      </c>
      <c r="B90" s="13" t="s">
        <v>22</v>
      </c>
      <c r="C90" s="9" t="s">
        <v>171</v>
      </c>
      <c r="D90" s="10">
        <f>SUM(D91:D95)</f>
        <v>1193.6</v>
      </c>
      <c r="E90" s="10">
        <f>SUM(E91:E95)</f>
        <v>1193.6</v>
      </c>
      <c r="F90" s="10">
        <f>SUM(F91:F95)</f>
        <v>1862</v>
      </c>
      <c r="G90" s="10">
        <f t="shared" si="4"/>
        <v>155.9986595174263</v>
      </c>
      <c r="H90" s="10">
        <f>SUM(H91:H95)</f>
        <v>0</v>
      </c>
      <c r="I90" s="10">
        <f>SUM(I91:I95)</f>
        <v>3088.8</v>
      </c>
    </row>
    <row r="91" spans="1:9" s="2" customFormat="1" ht="66">
      <c r="A91" s="12" t="s">
        <v>170</v>
      </c>
      <c r="B91" s="18" t="s">
        <v>60</v>
      </c>
      <c r="C91" s="19" t="s">
        <v>61</v>
      </c>
      <c r="D91" s="15"/>
      <c r="E91" s="15"/>
      <c r="F91" s="17">
        <v>59.5</v>
      </c>
      <c r="G91" s="17"/>
      <c r="H91" s="17"/>
      <c r="I91" s="17">
        <v>59.5</v>
      </c>
    </row>
    <row r="92" spans="1:9" s="2" customFormat="1" ht="66">
      <c r="A92" s="12" t="s">
        <v>170</v>
      </c>
      <c r="B92" s="13" t="s">
        <v>62</v>
      </c>
      <c r="C92" s="14" t="s">
        <v>63</v>
      </c>
      <c r="D92" s="15"/>
      <c r="E92" s="15"/>
      <c r="F92" s="17">
        <v>15</v>
      </c>
      <c r="G92" s="17"/>
      <c r="H92" s="17"/>
      <c r="I92" s="17">
        <v>55</v>
      </c>
    </row>
    <row r="93" spans="1:9" s="2" customFormat="1" ht="39">
      <c r="A93" s="12" t="s">
        <v>170</v>
      </c>
      <c r="B93" s="13" t="s">
        <v>56</v>
      </c>
      <c r="C93" s="14" t="s">
        <v>57</v>
      </c>
      <c r="D93" s="15"/>
      <c r="E93" s="15"/>
      <c r="F93" s="17">
        <v>290.3</v>
      </c>
      <c r="G93" s="17"/>
      <c r="H93" s="17"/>
      <c r="I93" s="17">
        <v>290.3</v>
      </c>
    </row>
    <row r="94" spans="1:9" ht="66">
      <c r="A94" s="12" t="s">
        <v>170</v>
      </c>
      <c r="B94" s="13" t="s">
        <v>64</v>
      </c>
      <c r="C94" s="14" t="s">
        <v>65</v>
      </c>
      <c r="D94" s="15"/>
      <c r="E94" s="15"/>
      <c r="F94" s="15">
        <v>394</v>
      </c>
      <c r="G94" s="15"/>
      <c r="H94" s="15"/>
      <c r="I94" s="15">
        <v>394</v>
      </c>
    </row>
    <row r="95" spans="1:9" ht="52.5">
      <c r="A95" s="12" t="s">
        <v>170</v>
      </c>
      <c r="B95" s="13" t="s">
        <v>40</v>
      </c>
      <c r="C95" s="14" t="s">
        <v>41</v>
      </c>
      <c r="D95" s="15">
        <v>1193.6</v>
      </c>
      <c r="E95" s="15">
        <v>1193.6</v>
      </c>
      <c r="F95" s="15">
        <v>1103.2</v>
      </c>
      <c r="G95" s="15">
        <f t="shared" si="4"/>
        <v>92.42627345844505</v>
      </c>
      <c r="H95" s="15"/>
      <c r="I95" s="15">
        <v>2290</v>
      </c>
    </row>
    <row r="96" spans="1:9" s="11" customFormat="1" ht="12.75">
      <c r="A96" s="7" t="s">
        <v>172</v>
      </c>
      <c r="B96" s="13" t="s">
        <v>22</v>
      </c>
      <c r="C96" s="9" t="s">
        <v>173</v>
      </c>
      <c r="D96" s="10">
        <f>SUM(D97:D98)</f>
        <v>0</v>
      </c>
      <c r="E96" s="10">
        <f>SUM(E97:E98)</f>
        <v>0</v>
      </c>
      <c r="F96" s="10">
        <f>SUM(F97:F98)</f>
        <v>12.6</v>
      </c>
      <c r="G96" s="10"/>
      <c r="H96" s="10">
        <f>SUM(H97:H98)</f>
        <v>0</v>
      </c>
      <c r="I96" s="10">
        <f>SUM(I97:I98)</f>
        <v>12.6</v>
      </c>
    </row>
    <row r="97" spans="1:9" ht="39">
      <c r="A97" s="12" t="s">
        <v>172</v>
      </c>
      <c r="B97" s="13" t="s">
        <v>64</v>
      </c>
      <c r="C97" s="14" t="s">
        <v>77</v>
      </c>
      <c r="D97" s="15">
        <v>0</v>
      </c>
      <c r="E97" s="15">
        <v>0</v>
      </c>
      <c r="F97" s="15">
        <v>12.6</v>
      </c>
      <c r="G97" s="15"/>
      <c r="H97" s="15">
        <v>0</v>
      </c>
      <c r="I97" s="15">
        <v>12.6</v>
      </c>
    </row>
    <row r="98" spans="1:9" ht="26.25" customHeight="1" hidden="1">
      <c r="A98" s="12" t="s">
        <v>172</v>
      </c>
      <c r="B98" s="13" t="s">
        <v>68</v>
      </c>
      <c r="C98" s="14" t="s">
        <v>69</v>
      </c>
      <c r="D98" s="15">
        <v>0</v>
      </c>
      <c r="E98" s="15">
        <v>0</v>
      </c>
      <c r="F98" s="15"/>
      <c r="G98" s="15"/>
      <c r="H98" s="15">
        <v>0</v>
      </c>
      <c r="I98" s="15"/>
    </row>
    <row r="99" spans="1:9" s="11" customFormat="1" ht="12.75">
      <c r="A99" s="7" t="s">
        <v>174</v>
      </c>
      <c r="B99" s="13" t="s">
        <v>22</v>
      </c>
      <c r="C99" s="9" t="s">
        <v>175</v>
      </c>
      <c r="D99" s="22">
        <f>SUM(D100:D102)</f>
        <v>62.300000000000004</v>
      </c>
      <c r="E99" s="22">
        <f>SUM(E100:E102)</f>
        <v>62.300000000000004</v>
      </c>
      <c r="F99" s="22">
        <f>SUM(F100:F102)</f>
        <v>0</v>
      </c>
      <c r="G99" s="22">
        <f t="shared" si="4"/>
        <v>0</v>
      </c>
      <c r="H99" s="22">
        <f>SUM(H100:H102)</f>
        <v>0</v>
      </c>
      <c r="I99" s="22">
        <f>SUM(I100:I102)</f>
        <v>204.7</v>
      </c>
    </row>
    <row r="100" spans="1:9" ht="39">
      <c r="A100" s="12" t="s">
        <v>174</v>
      </c>
      <c r="B100" s="13" t="s">
        <v>176</v>
      </c>
      <c r="C100" s="14" t="s">
        <v>177</v>
      </c>
      <c r="D100" s="15">
        <v>58.7</v>
      </c>
      <c r="E100" s="15">
        <v>58.7</v>
      </c>
      <c r="F100" s="15">
        <v>0</v>
      </c>
      <c r="G100" s="15">
        <f t="shared" si="4"/>
        <v>0</v>
      </c>
      <c r="H100" s="15"/>
      <c r="I100" s="15">
        <v>198.1</v>
      </c>
    </row>
    <row r="101" spans="1:9" ht="66">
      <c r="A101" s="12" t="s">
        <v>174</v>
      </c>
      <c r="B101" s="13" t="s">
        <v>64</v>
      </c>
      <c r="C101" s="14" t="s">
        <v>65</v>
      </c>
      <c r="D101" s="15">
        <v>3.6</v>
      </c>
      <c r="E101" s="15">
        <v>3.6</v>
      </c>
      <c r="F101" s="15">
        <v>0</v>
      </c>
      <c r="G101" s="15">
        <f t="shared" si="4"/>
        <v>0</v>
      </c>
      <c r="H101" s="15"/>
      <c r="I101" s="15">
        <v>6.6</v>
      </c>
    </row>
    <row r="102" spans="1:9" ht="26.25" customHeight="1" hidden="1">
      <c r="A102" s="12" t="s">
        <v>174</v>
      </c>
      <c r="B102" s="13" t="s">
        <v>68</v>
      </c>
      <c r="C102" s="14" t="s">
        <v>69</v>
      </c>
      <c r="D102" s="15"/>
      <c r="E102" s="15"/>
      <c r="F102" s="15"/>
      <c r="G102" s="15"/>
      <c r="H102" s="15"/>
      <c r="I102" s="15"/>
    </row>
    <row r="103" spans="1:9" s="11" customFormat="1" ht="26.25">
      <c r="A103" s="7" t="s">
        <v>178</v>
      </c>
      <c r="B103" s="13" t="s">
        <v>22</v>
      </c>
      <c r="C103" s="9" t="s">
        <v>179</v>
      </c>
      <c r="D103" s="10">
        <f>SUM(D104:D105)</f>
        <v>561</v>
      </c>
      <c r="E103" s="10">
        <f>SUM(E104:E105)</f>
        <v>561</v>
      </c>
      <c r="F103" s="10">
        <f>SUM(F104:F105)</f>
        <v>910.5</v>
      </c>
      <c r="G103" s="10">
        <f t="shared" si="4"/>
        <v>162.29946524064172</v>
      </c>
      <c r="H103" s="10">
        <f>SUM(H104:H105)</f>
        <v>0</v>
      </c>
      <c r="I103" s="10">
        <f>SUM(I104:I105)</f>
        <v>1123.5</v>
      </c>
    </row>
    <row r="104" spans="1:9" ht="52.5">
      <c r="A104" s="12" t="s">
        <v>178</v>
      </c>
      <c r="B104" s="13" t="s">
        <v>180</v>
      </c>
      <c r="C104" s="14" t="s">
        <v>181</v>
      </c>
      <c r="D104" s="15">
        <v>561</v>
      </c>
      <c r="E104" s="15">
        <v>561</v>
      </c>
      <c r="F104" s="15">
        <v>910.5</v>
      </c>
      <c r="G104" s="15">
        <f t="shared" si="4"/>
        <v>162.29946524064172</v>
      </c>
      <c r="H104" s="15"/>
      <c r="I104" s="15">
        <v>1123.5</v>
      </c>
    </row>
    <row r="105" spans="1:9" ht="26.25" customHeight="1" hidden="1">
      <c r="A105" s="12" t="s">
        <v>178</v>
      </c>
      <c r="B105" s="13" t="s">
        <v>68</v>
      </c>
      <c r="C105" s="14" t="s">
        <v>69</v>
      </c>
      <c r="D105" s="15">
        <v>0</v>
      </c>
      <c r="E105" s="15">
        <v>0</v>
      </c>
      <c r="F105" s="15"/>
      <c r="G105" s="15"/>
      <c r="H105" s="15"/>
      <c r="I105" s="15">
        <v>0</v>
      </c>
    </row>
    <row r="106" spans="1:9" s="11" customFormat="1" ht="26.25">
      <c r="A106" s="7" t="s">
        <v>182</v>
      </c>
      <c r="B106" s="13"/>
      <c r="C106" s="9" t="s">
        <v>183</v>
      </c>
      <c r="D106" s="10">
        <f>D107</f>
        <v>0</v>
      </c>
      <c r="E106" s="10">
        <f>E107</f>
        <v>0</v>
      </c>
      <c r="F106" s="10">
        <f>F107</f>
        <v>100</v>
      </c>
      <c r="G106" s="10"/>
      <c r="H106" s="10">
        <f>H107</f>
        <v>0</v>
      </c>
      <c r="I106" s="10">
        <f>I107</f>
        <v>100</v>
      </c>
    </row>
    <row r="107" spans="1:9" ht="26.25" customHeight="1">
      <c r="A107" s="12" t="s">
        <v>182</v>
      </c>
      <c r="B107" s="13" t="s">
        <v>68</v>
      </c>
      <c r="C107" s="14" t="s">
        <v>69</v>
      </c>
      <c r="D107" s="15">
        <v>0</v>
      </c>
      <c r="E107" s="15">
        <v>0</v>
      </c>
      <c r="F107" s="15">
        <v>100</v>
      </c>
      <c r="G107" s="15"/>
      <c r="H107" s="15">
        <v>0</v>
      </c>
      <c r="I107" s="15">
        <v>100</v>
      </c>
    </row>
    <row r="108" spans="1:9" s="11" customFormat="1" ht="12.75">
      <c r="A108" s="7" t="s">
        <v>184</v>
      </c>
      <c r="B108" s="13" t="s">
        <v>22</v>
      </c>
      <c r="C108" s="9" t="s">
        <v>185</v>
      </c>
      <c r="D108" s="10">
        <f>D109</f>
        <v>25.6</v>
      </c>
      <c r="E108" s="10">
        <f>E109</f>
        <v>25.6</v>
      </c>
      <c r="F108" s="10">
        <f>F109</f>
        <v>9.4</v>
      </c>
      <c r="G108" s="10">
        <f t="shared" si="4"/>
        <v>36.71875</v>
      </c>
      <c r="H108" s="10">
        <f>H109</f>
        <v>0</v>
      </c>
      <c r="I108" s="10">
        <f>I109</f>
        <v>55</v>
      </c>
    </row>
    <row r="109" spans="1:9" ht="26.25">
      <c r="A109" s="12" t="s">
        <v>184</v>
      </c>
      <c r="B109" s="13" t="s">
        <v>68</v>
      </c>
      <c r="C109" s="14" t="s">
        <v>69</v>
      </c>
      <c r="D109" s="15">
        <v>25.6</v>
      </c>
      <c r="E109" s="15">
        <v>25.6</v>
      </c>
      <c r="F109" s="15">
        <v>9.4</v>
      </c>
      <c r="G109" s="15">
        <f t="shared" si="4"/>
        <v>36.71875</v>
      </c>
      <c r="H109" s="15"/>
      <c r="I109" s="15">
        <v>55</v>
      </c>
    </row>
    <row r="110" spans="1:9" ht="12.75">
      <c r="A110" s="28" t="s">
        <v>186</v>
      </c>
      <c r="B110" s="13"/>
      <c r="C110" s="9" t="s">
        <v>187</v>
      </c>
      <c r="D110" s="21">
        <f>D111</f>
        <v>0</v>
      </c>
      <c r="E110" s="21">
        <f>E111</f>
        <v>0</v>
      </c>
      <c r="F110" s="21">
        <f>F111</f>
        <v>20</v>
      </c>
      <c r="G110" s="21"/>
      <c r="H110" s="21">
        <f>H111</f>
        <v>0</v>
      </c>
      <c r="I110" s="21">
        <f>I111</f>
        <v>20</v>
      </c>
    </row>
    <row r="111" spans="1:9" ht="26.25">
      <c r="A111" s="12" t="s">
        <v>186</v>
      </c>
      <c r="B111" s="13" t="s">
        <v>68</v>
      </c>
      <c r="C111" s="14" t="s">
        <v>69</v>
      </c>
      <c r="D111" s="15">
        <v>0</v>
      </c>
      <c r="E111" s="15">
        <v>0</v>
      </c>
      <c r="F111" s="15">
        <v>20</v>
      </c>
      <c r="G111" s="15"/>
      <c r="H111" s="15"/>
      <c r="I111" s="15">
        <v>20</v>
      </c>
    </row>
    <row r="112" spans="1:9" s="11" customFormat="1" ht="26.25">
      <c r="A112" s="7" t="s">
        <v>188</v>
      </c>
      <c r="B112" s="13" t="s">
        <v>22</v>
      </c>
      <c r="C112" s="9" t="s">
        <v>189</v>
      </c>
      <c r="D112" s="22">
        <f>SUM(D113:D120)</f>
        <v>81.6</v>
      </c>
      <c r="E112" s="22">
        <f>SUM(E113:E120)</f>
        <v>2808.6</v>
      </c>
      <c r="F112" s="22">
        <f>SUM(F113:F120)</f>
        <v>5576.9000000000015</v>
      </c>
      <c r="G112" s="22">
        <f t="shared" si="4"/>
        <v>198.5651214128036</v>
      </c>
      <c r="H112" s="22">
        <f>SUM(H113:H120)</f>
        <v>0</v>
      </c>
      <c r="I112" s="22">
        <f>SUM(I113:I120)</f>
        <v>2808.6</v>
      </c>
    </row>
    <row r="113" spans="1:9" ht="12.75">
      <c r="A113" s="12" t="s">
        <v>188</v>
      </c>
      <c r="B113" s="13" t="s">
        <v>190</v>
      </c>
      <c r="C113" s="14" t="s">
        <v>191</v>
      </c>
      <c r="D113" s="15">
        <v>81.6</v>
      </c>
      <c r="E113" s="15">
        <v>0</v>
      </c>
      <c r="F113" s="15">
        <v>0</v>
      </c>
      <c r="G113" s="15"/>
      <c r="H113" s="15"/>
      <c r="I113" s="15">
        <v>0</v>
      </c>
    </row>
    <row r="114" spans="1:9" ht="26.25" customHeight="1" hidden="1">
      <c r="A114" s="12" t="s">
        <v>188</v>
      </c>
      <c r="B114" s="13" t="s">
        <v>192</v>
      </c>
      <c r="C114" s="19" t="s">
        <v>193</v>
      </c>
      <c r="D114" s="15"/>
      <c r="E114" s="15"/>
      <c r="F114" s="15"/>
      <c r="G114" s="15"/>
      <c r="H114" s="15"/>
      <c r="I114" s="15"/>
    </row>
    <row r="115" spans="1:9" ht="12.75">
      <c r="A115" s="12" t="s">
        <v>188</v>
      </c>
      <c r="B115" s="13" t="s">
        <v>194</v>
      </c>
      <c r="C115" s="14" t="s">
        <v>195</v>
      </c>
      <c r="D115" s="15">
        <v>0</v>
      </c>
      <c r="E115" s="15">
        <v>1466.8</v>
      </c>
      <c r="F115" s="15">
        <v>4235.1</v>
      </c>
      <c r="G115" s="15">
        <f t="shared" si="4"/>
        <v>288.7305699481866</v>
      </c>
      <c r="H115" s="15"/>
      <c r="I115" s="15">
        <v>1466.8</v>
      </c>
    </row>
    <row r="116" spans="1:9" ht="26.25" customHeight="1" hidden="1">
      <c r="A116" s="12" t="s">
        <v>188</v>
      </c>
      <c r="B116" s="13" t="s">
        <v>196</v>
      </c>
      <c r="C116" s="14" t="s">
        <v>197</v>
      </c>
      <c r="D116" s="15"/>
      <c r="E116" s="15"/>
      <c r="F116" s="15"/>
      <c r="G116" s="15"/>
      <c r="H116" s="15"/>
      <c r="I116" s="15"/>
    </row>
    <row r="117" spans="1:9" ht="12.75" customHeight="1" hidden="1">
      <c r="A117" s="12" t="s">
        <v>188</v>
      </c>
      <c r="B117" s="13" t="s">
        <v>198</v>
      </c>
      <c r="C117" s="14" t="s">
        <v>199</v>
      </c>
      <c r="D117" s="15"/>
      <c r="E117" s="15"/>
      <c r="F117" s="15"/>
      <c r="G117" s="15"/>
      <c r="H117" s="15"/>
      <c r="I117" s="15"/>
    </row>
    <row r="118" spans="1:9" ht="26.25">
      <c r="A118" s="12" t="s">
        <v>188</v>
      </c>
      <c r="B118" s="13" t="s">
        <v>200</v>
      </c>
      <c r="C118" s="14" t="s">
        <v>201</v>
      </c>
      <c r="D118" s="15">
        <v>0</v>
      </c>
      <c r="E118" s="15">
        <v>508.1</v>
      </c>
      <c r="F118" s="15">
        <v>508.1</v>
      </c>
      <c r="G118" s="15">
        <f t="shared" si="4"/>
        <v>100</v>
      </c>
      <c r="H118" s="15"/>
      <c r="I118" s="15">
        <v>508.1</v>
      </c>
    </row>
    <row r="119" spans="1:9" ht="26.25">
      <c r="A119" s="12" t="s">
        <v>188</v>
      </c>
      <c r="B119" s="13" t="s">
        <v>202</v>
      </c>
      <c r="C119" s="14" t="s">
        <v>203</v>
      </c>
      <c r="D119" s="15">
        <v>0</v>
      </c>
      <c r="E119" s="15">
        <v>869.1</v>
      </c>
      <c r="F119" s="15">
        <v>869.1</v>
      </c>
      <c r="G119" s="15">
        <f t="shared" si="4"/>
        <v>100</v>
      </c>
      <c r="H119" s="15"/>
      <c r="I119" s="15">
        <v>869.1</v>
      </c>
    </row>
    <row r="120" spans="1:9" ht="26.25">
      <c r="A120" s="12" t="s">
        <v>188</v>
      </c>
      <c r="B120" s="13" t="s">
        <v>204</v>
      </c>
      <c r="C120" s="14" t="s">
        <v>205</v>
      </c>
      <c r="D120" s="15">
        <v>0</v>
      </c>
      <c r="E120" s="15">
        <v>-35.4</v>
      </c>
      <c r="F120" s="15">
        <v>-35.4</v>
      </c>
      <c r="G120" s="15">
        <f t="shared" si="4"/>
        <v>100</v>
      </c>
      <c r="H120" s="15"/>
      <c r="I120" s="15">
        <v>-35.4</v>
      </c>
    </row>
    <row r="121" spans="1:9" s="11" customFormat="1" ht="12.75">
      <c r="A121" s="7" t="s">
        <v>206</v>
      </c>
      <c r="B121" s="13" t="s">
        <v>22</v>
      </c>
      <c r="C121" s="9" t="s">
        <v>207</v>
      </c>
      <c r="D121" s="10">
        <f>SUM(D122:D136)</f>
        <v>830437.1</v>
      </c>
      <c r="E121" s="10">
        <f>SUM(E122:E136)</f>
        <v>859471.2</v>
      </c>
      <c r="F121" s="10">
        <f>SUM(F122:F136)</f>
        <v>859098.5000000001</v>
      </c>
      <c r="G121" s="10">
        <f t="shared" si="4"/>
        <v>99.95663612695809</v>
      </c>
      <c r="H121" s="10">
        <f>SUM(H122:H136)</f>
        <v>0</v>
      </c>
      <c r="I121" s="10">
        <f>SUM(I122:I136)</f>
        <v>1512890.7000000002</v>
      </c>
    </row>
    <row r="122" spans="1:9" ht="26.25" customHeight="1" hidden="1">
      <c r="A122" s="12" t="s">
        <v>206</v>
      </c>
      <c r="B122" s="13" t="s">
        <v>208</v>
      </c>
      <c r="C122" s="14" t="s">
        <v>209</v>
      </c>
      <c r="D122" s="15"/>
      <c r="E122" s="15"/>
      <c r="F122" s="15"/>
      <c r="G122" s="15"/>
      <c r="H122" s="15"/>
      <c r="I122" s="15"/>
    </row>
    <row r="123" spans="1:9" ht="12.75">
      <c r="A123" s="12" t="s">
        <v>206</v>
      </c>
      <c r="B123" s="13" t="s">
        <v>190</v>
      </c>
      <c r="C123" s="14" t="s">
        <v>191</v>
      </c>
      <c r="D123" s="15">
        <v>0</v>
      </c>
      <c r="E123" s="15">
        <v>4</v>
      </c>
      <c r="F123" s="15">
        <v>12.5</v>
      </c>
      <c r="G123" s="15">
        <f t="shared" si="4"/>
        <v>312.5</v>
      </c>
      <c r="H123" s="15"/>
      <c r="I123" s="15">
        <v>54.4</v>
      </c>
    </row>
    <row r="124" spans="1:9" ht="26.25">
      <c r="A124" s="12" t="s">
        <v>206</v>
      </c>
      <c r="B124" s="13" t="s">
        <v>68</v>
      </c>
      <c r="C124" s="14" t="s">
        <v>69</v>
      </c>
      <c r="D124" s="15">
        <v>0</v>
      </c>
      <c r="E124" s="15">
        <v>0</v>
      </c>
      <c r="F124" s="15">
        <v>0</v>
      </c>
      <c r="G124" s="15"/>
      <c r="H124" s="15"/>
      <c r="I124" s="15">
        <v>512.8</v>
      </c>
    </row>
    <row r="125" spans="1:9" ht="26.25" customHeight="1" hidden="1">
      <c r="A125" s="12" t="s">
        <v>206</v>
      </c>
      <c r="B125" s="13" t="s">
        <v>192</v>
      </c>
      <c r="C125" s="19" t="s">
        <v>193</v>
      </c>
      <c r="D125" s="15"/>
      <c r="E125" s="15"/>
      <c r="F125" s="15"/>
      <c r="G125" s="15"/>
      <c r="H125" s="15"/>
      <c r="I125" s="15"/>
    </row>
    <row r="126" spans="1:9" ht="26.25" customHeight="1" hidden="1">
      <c r="A126" s="12" t="s">
        <v>206</v>
      </c>
      <c r="B126" s="13" t="s">
        <v>210</v>
      </c>
      <c r="C126" s="19" t="s">
        <v>211</v>
      </c>
      <c r="D126" s="15"/>
      <c r="E126" s="15"/>
      <c r="F126" s="15"/>
      <c r="G126" s="15"/>
      <c r="H126" s="15"/>
      <c r="I126" s="15"/>
    </row>
    <row r="127" spans="1:9" ht="12.75">
      <c r="A127" s="12" t="s">
        <v>206</v>
      </c>
      <c r="B127" s="13" t="s">
        <v>194</v>
      </c>
      <c r="C127" s="14" t="s">
        <v>195</v>
      </c>
      <c r="D127" s="15">
        <v>0</v>
      </c>
      <c r="E127" s="15">
        <v>11210.8</v>
      </c>
      <c r="F127" s="15">
        <v>10827.8</v>
      </c>
      <c r="G127" s="15">
        <f t="shared" si="4"/>
        <v>96.58365147893103</v>
      </c>
      <c r="H127" s="15"/>
      <c r="I127" s="15">
        <v>21481.5</v>
      </c>
    </row>
    <row r="128" spans="1:9" ht="26.25">
      <c r="A128" s="12" t="s">
        <v>206</v>
      </c>
      <c r="B128" s="13" t="s">
        <v>212</v>
      </c>
      <c r="C128" s="14" t="s">
        <v>213</v>
      </c>
      <c r="D128" s="15">
        <v>8378.7</v>
      </c>
      <c r="E128" s="15">
        <v>11940</v>
      </c>
      <c r="F128" s="15">
        <v>11940</v>
      </c>
      <c r="G128" s="15">
        <f t="shared" si="4"/>
        <v>100</v>
      </c>
      <c r="H128" s="15"/>
      <c r="I128" s="15">
        <v>20237.1</v>
      </c>
    </row>
    <row r="129" spans="1:9" ht="26.25">
      <c r="A129" s="12" t="s">
        <v>206</v>
      </c>
      <c r="B129" s="13" t="s">
        <v>214</v>
      </c>
      <c r="C129" s="14" t="s">
        <v>215</v>
      </c>
      <c r="D129" s="15">
        <v>793378.4</v>
      </c>
      <c r="E129" s="15">
        <v>807503.8</v>
      </c>
      <c r="F129" s="15">
        <v>807503.8</v>
      </c>
      <c r="G129" s="15">
        <f t="shared" si="4"/>
        <v>100</v>
      </c>
      <c r="H129" s="15"/>
      <c r="I129" s="15">
        <v>1405823.2</v>
      </c>
    </row>
    <row r="130" spans="1:9" ht="42" customHeight="1">
      <c r="A130" s="12" t="s">
        <v>206</v>
      </c>
      <c r="B130" s="13" t="s">
        <v>216</v>
      </c>
      <c r="C130" s="14" t="s">
        <v>217</v>
      </c>
      <c r="D130" s="15">
        <v>28680</v>
      </c>
      <c r="E130" s="15">
        <v>24900</v>
      </c>
      <c r="F130" s="15">
        <v>24900</v>
      </c>
      <c r="G130" s="15">
        <f t="shared" si="4"/>
        <v>100</v>
      </c>
      <c r="H130" s="15"/>
      <c r="I130" s="15">
        <v>60556.8</v>
      </c>
    </row>
    <row r="131" spans="1:9" ht="26.25" customHeight="1" hidden="1">
      <c r="A131" s="12" t="s">
        <v>206</v>
      </c>
      <c r="B131" s="13" t="s">
        <v>218</v>
      </c>
      <c r="C131" s="14" t="s">
        <v>219</v>
      </c>
      <c r="D131" s="15"/>
      <c r="E131" s="15"/>
      <c r="F131" s="15"/>
      <c r="G131" s="15"/>
      <c r="H131" s="15"/>
      <c r="I131" s="15"/>
    </row>
    <row r="132" spans="1:9" ht="12.75" customHeight="1">
      <c r="A132" s="12" t="s">
        <v>206</v>
      </c>
      <c r="B132" s="13" t="s">
        <v>198</v>
      </c>
      <c r="C132" s="14" t="s">
        <v>199</v>
      </c>
      <c r="D132" s="15">
        <v>0</v>
      </c>
      <c r="E132" s="15">
        <v>0</v>
      </c>
      <c r="F132" s="15">
        <v>0</v>
      </c>
      <c r="G132" s="15"/>
      <c r="H132" s="15"/>
      <c r="I132" s="15">
        <v>310.9</v>
      </c>
    </row>
    <row r="133" spans="1:9" ht="12.75">
      <c r="A133" s="12" t="s">
        <v>206</v>
      </c>
      <c r="B133" s="13" t="s">
        <v>220</v>
      </c>
      <c r="C133" s="14" t="s">
        <v>221</v>
      </c>
      <c r="D133" s="15">
        <v>0</v>
      </c>
      <c r="E133" s="15">
        <v>227.6</v>
      </c>
      <c r="F133" s="15">
        <v>227.6</v>
      </c>
      <c r="G133" s="15">
        <f t="shared" si="4"/>
        <v>100</v>
      </c>
      <c r="H133" s="15"/>
      <c r="I133" s="15">
        <v>227.6</v>
      </c>
    </row>
    <row r="134" spans="1:9" ht="26.25">
      <c r="A134" s="12" t="s">
        <v>206</v>
      </c>
      <c r="B134" s="13" t="s">
        <v>200</v>
      </c>
      <c r="C134" s="14" t="s">
        <v>201</v>
      </c>
      <c r="D134" s="15">
        <v>0</v>
      </c>
      <c r="E134" s="15">
        <v>21.1</v>
      </c>
      <c r="F134" s="15">
        <v>21.1</v>
      </c>
      <c r="G134" s="15">
        <f t="shared" si="4"/>
        <v>100</v>
      </c>
      <c r="H134" s="15"/>
      <c r="I134" s="15">
        <v>21.1</v>
      </c>
    </row>
    <row r="135" spans="1:9" ht="26.25">
      <c r="A135" s="12" t="s">
        <v>206</v>
      </c>
      <c r="B135" s="13" t="s">
        <v>202</v>
      </c>
      <c r="C135" s="14" t="s">
        <v>203</v>
      </c>
      <c r="D135" s="15">
        <v>0</v>
      </c>
      <c r="E135" s="15">
        <v>6306.2</v>
      </c>
      <c r="F135" s="15">
        <v>6351.3</v>
      </c>
      <c r="G135" s="15">
        <f t="shared" si="4"/>
        <v>100.71516919856649</v>
      </c>
      <c r="H135" s="15"/>
      <c r="I135" s="15">
        <v>6351.3</v>
      </c>
    </row>
    <row r="136" spans="1:9" ht="26.25">
      <c r="A136" s="12" t="s">
        <v>206</v>
      </c>
      <c r="B136" s="13" t="s">
        <v>204</v>
      </c>
      <c r="C136" s="14" t="s">
        <v>205</v>
      </c>
      <c r="D136" s="15">
        <v>0</v>
      </c>
      <c r="E136" s="15">
        <v>-2642.3</v>
      </c>
      <c r="F136" s="15">
        <v>-2685.6</v>
      </c>
      <c r="G136" s="15">
        <f t="shared" si="4"/>
        <v>101.63872383907957</v>
      </c>
      <c r="H136" s="15"/>
      <c r="I136" s="15">
        <v>-2686</v>
      </c>
    </row>
    <row r="137" spans="1:9" s="11" customFormat="1" ht="12.75">
      <c r="A137" s="7" t="s">
        <v>222</v>
      </c>
      <c r="B137" s="13" t="s">
        <v>22</v>
      </c>
      <c r="C137" s="9" t="s">
        <v>223</v>
      </c>
      <c r="D137" s="22">
        <f>SUM(D138:D147)</f>
        <v>26710.9</v>
      </c>
      <c r="E137" s="22">
        <f>SUM(E138:E147)</f>
        <v>26710.9</v>
      </c>
      <c r="F137" s="22">
        <f>SUM(F138:F147)</f>
        <v>29135.7</v>
      </c>
      <c r="G137" s="22">
        <f t="shared" si="4"/>
        <v>109.07794196376759</v>
      </c>
      <c r="H137" s="22">
        <f>SUM(H138:H147)</f>
        <v>0</v>
      </c>
      <c r="I137" s="22">
        <f>SUM(I138:I147)</f>
        <v>62647.6</v>
      </c>
    </row>
    <row r="138" spans="1:9" s="2" customFormat="1" ht="26.25">
      <c r="A138" s="12" t="s">
        <v>222</v>
      </c>
      <c r="B138" s="13" t="s">
        <v>208</v>
      </c>
      <c r="C138" s="14" t="s">
        <v>209</v>
      </c>
      <c r="D138" s="15">
        <v>6761.4</v>
      </c>
      <c r="E138" s="15">
        <v>6761.4</v>
      </c>
      <c r="F138" s="15">
        <v>9144.2</v>
      </c>
      <c r="G138" s="15">
        <f t="shared" si="4"/>
        <v>135.24122223208212</v>
      </c>
      <c r="H138" s="15"/>
      <c r="I138" s="15">
        <v>22706.5</v>
      </c>
    </row>
    <row r="139" spans="1:9" ht="12.75" customHeight="1">
      <c r="A139" s="12" t="s">
        <v>222</v>
      </c>
      <c r="B139" s="13" t="s">
        <v>190</v>
      </c>
      <c r="C139" s="14" t="s">
        <v>191</v>
      </c>
      <c r="D139" s="15">
        <v>0</v>
      </c>
      <c r="E139" s="15">
        <v>0</v>
      </c>
      <c r="F139" s="15">
        <v>42</v>
      </c>
      <c r="G139" s="15"/>
      <c r="H139" s="15"/>
      <c r="I139" s="15">
        <v>42</v>
      </c>
    </row>
    <row r="140" spans="1:9" ht="26.25" customHeight="1" hidden="1">
      <c r="A140" s="12" t="s">
        <v>222</v>
      </c>
      <c r="B140" s="13" t="s">
        <v>68</v>
      </c>
      <c r="C140" s="14" t="s">
        <v>69</v>
      </c>
      <c r="D140" s="15"/>
      <c r="E140" s="15"/>
      <c r="F140" s="15"/>
      <c r="G140" s="15"/>
      <c r="H140" s="15"/>
      <c r="I140" s="15"/>
    </row>
    <row r="141" spans="1:9" ht="12.75" customHeight="1" hidden="1">
      <c r="A141" s="12" t="s">
        <v>222</v>
      </c>
      <c r="B141" s="13" t="s">
        <v>224</v>
      </c>
      <c r="C141" s="14" t="s">
        <v>225</v>
      </c>
      <c r="D141" s="15"/>
      <c r="E141" s="15"/>
      <c r="F141" s="15"/>
      <c r="G141" s="15"/>
      <c r="H141" s="15"/>
      <c r="I141" s="15"/>
    </row>
    <row r="142" spans="1:9" ht="12.75" customHeight="1" hidden="1">
      <c r="A142" s="12" t="s">
        <v>222</v>
      </c>
      <c r="B142" s="13" t="s">
        <v>226</v>
      </c>
      <c r="C142" s="14" t="s">
        <v>227</v>
      </c>
      <c r="D142" s="15"/>
      <c r="E142" s="15"/>
      <c r="F142" s="15"/>
      <c r="G142" s="15"/>
      <c r="H142" s="15"/>
      <c r="I142" s="15"/>
    </row>
    <row r="143" spans="1:9" ht="15.75" customHeight="1">
      <c r="A143" s="12" t="s">
        <v>222</v>
      </c>
      <c r="B143" s="13" t="s">
        <v>228</v>
      </c>
      <c r="C143" s="14" t="s">
        <v>229</v>
      </c>
      <c r="D143" s="15">
        <v>19940.1</v>
      </c>
      <c r="E143" s="15">
        <v>19940.1</v>
      </c>
      <c r="F143" s="15">
        <v>19940.1</v>
      </c>
      <c r="G143" s="15">
        <f aca="true" t="shared" si="5" ref="G143:G201">F143/E143*100</f>
        <v>100</v>
      </c>
      <c r="H143" s="15"/>
      <c r="I143" s="15">
        <v>39880.2</v>
      </c>
    </row>
    <row r="144" spans="1:9" ht="12.75" customHeight="1" hidden="1">
      <c r="A144" s="12" t="s">
        <v>222</v>
      </c>
      <c r="B144" s="13" t="s">
        <v>194</v>
      </c>
      <c r="C144" s="14" t="s">
        <v>195</v>
      </c>
      <c r="D144" s="15"/>
      <c r="E144" s="15"/>
      <c r="F144" s="15"/>
      <c r="G144" s="15"/>
      <c r="H144" s="15"/>
      <c r="I144" s="15"/>
    </row>
    <row r="145" spans="1:9" ht="26.25">
      <c r="A145" s="12" t="s">
        <v>222</v>
      </c>
      <c r="B145" s="13" t="s">
        <v>214</v>
      </c>
      <c r="C145" s="14" t="s">
        <v>215</v>
      </c>
      <c r="D145" s="15">
        <v>9.4</v>
      </c>
      <c r="E145" s="15">
        <v>9.4</v>
      </c>
      <c r="F145" s="15">
        <v>9.4</v>
      </c>
      <c r="G145" s="15">
        <f t="shared" si="5"/>
        <v>100</v>
      </c>
      <c r="H145" s="15"/>
      <c r="I145" s="15">
        <v>18.9</v>
      </c>
    </row>
    <row r="146" spans="1:9" ht="12.75" customHeight="1" hidden="1">
      <c r="A146" s="12" t="s">
        <v>222</v>
      </c>
      <c r="B146" s="13" t="s">
        <v>220</v>
      </c>
      <c r="C146" s="14" t="s">
        <v>221</v>
      </c>
      <c r="D146" s="15"/>
      <c r="E146" s="15"/>
      <c r="F146" s="15"/>
      <c r="G146" s="15"/>
      <c r="H146" s="15"/>
      <c r="I146" s="15"/>
    </row>
    <row r="147" spans="1:9" ht="26.25" customHeight="1" hidden="1">
      <c r="A147" s="12" t="s">
        <v>222</v>
      </c>
      <c r="B147" s="13" t="s">
        <v>204</v>
      </c>
      <c r="C147" s="14" t="s">
        <v>205</v>
      </c>
      <c r="D147" s="15"/>
      <c r="E147" s="15"/>
      <c r="F147" s="15"/>
      <c r="G147" s="15"/>
      <c r="H147" s="15"/>
      <c r="I147" s="15"/>
    </row>
    <row r="148" spans="1:9" s="11" customFormat="1" ht="26.25">
      <c r="A148" s="7" t="s">
        <v>230</v>
      </c>
      <c r="B148" s="13" t="s">
        <v>22</v>
      </c>
      <c r="C148" s="9" t="s">
        <v>231</v>
      </c>
      <c r="D148" s="10">
        <f>SUM(D149:D180)</f>
        <v>739986.6</v>
      </c>
      <c r="E148" s="10">
        <f>SUM(E149:E180)</f>
        <v>1012078.8999999999</v>
      </c>
      <c r="F148" s="10">
        <f>SUM(F149:F180)</f>
        <v>500987.50000000006</v>
      </c>
      <c r="G148" s="10">
        <f t="shared" si="5"/>
        <v>49.50083437170759</v>
      </c>
      <c r="H148" s="10">
        <f>SUM(H149:H180)</f>
        <v>0</v>
      </c>
      <c r="I148" s="10">
        <f>SUM(I149:I180)</f>
        <v>2760415.4000000004</v>
      </c>
    </row>
    <row r="149" spans="1:9" ht="39" customHeight="1" hidden="1">
      <c r="A149" s="12" t="s">
        <v>230</v>
      </c>
      <c r="B149" s="13" t="s">
        <v>232</v>
      </c>
      <c r="C149" s="14" t="s">
        <v>233</v>
      </c>
      <c r="D149" s="15">
        <v>0</v>
      </c>
      <c r="E149" s="15">
        <v>0</v>
      </c>
      <c r="F149" s="15">
        <v>0</v>
      </c>
      <c r="G149" s="15"/>
      <c r="H149" s="15">
        <v>0</v>
      </c>
      <c r="I149" s="15">
        <v>0</v>
      </c>
    </row>
    <row r="150" spans="1:9" ht="52.5">
      <c r="A150" s="12" t="s">
        <v>230</v>
      </c>
      <c r="B150" s="13" t="s">
        <v>234</v>
      </c>
      <c r="C150" s="14" t="s">
        <v>235</v>
      </c>
      <c r="D150" s="15">
        <v>81000</v>
      </c>
      <c r="E150" s="15">
        <v>81000</v>
      </c>
      <c r="F150" s="15">
        <v>76771.4</v>
      </c>
      <c r="G150" s="15">
        <f t="shared" si="5"/>
        <v>94.7795061728395</v>
      </c>
      <c r="H150" s="15"/>
      <c r="I150" s="15">
        <v>167000</v>
      </c>
    </row>
    <row r="151" spans="1:9" ht="52.5">
      <c r="A151" s="12" t="s">
        <v>230</v>
      </c>
      <c r="B151" s="13" t="s">
        <v>236</v>
      </c>
      <c r="C151" s="14" t="s">
        <v>237</v>
      </c>
      <c r="D151" s="15">
        <v>5785.8</v>
      </c>
      <c r="E151" s="15">
        <v>5785.8</v>
      </c>
      <c r="F151" s="15">
        <v>7566.7</v>
      </c>
      <c r="G151" s="15">
        <f t="shared" si="5"/>
        <v>130.78053164644473</v>
      </c>
      <c r="H151" s="15"/>
      <c r="I151" s="15">
        <v>11572</v>
      </c>
    </row>
    <row r="152" spans="1:9" ht="39">
      <c r="A152" s="12" t="s">
        <v>230</v>
      </c>
      <c r="B152" s="13" t="s">
        <v>238</v>
      </c>
      <c r="C152" s="14" t="s">
        <v>239</v>
      </c>
      <c r="D152" s="15">
        <v>491.3</v>
      </c>
      <c r="E152" s="15">
        <v>491.3</v>
      </c>
      <c r="F152" s="15">
        <v>427.6</v>
      </c>
      <c r="G152" s="15">
        <f t="shared" si="5"/>
        <v>87.03439853450031</v>
      </c>
      <c r="H152" s="15"/>
      <c r="I152" s="15">
        <v>982.7</v>
      </c>
    </row>
    <row r="153" spans="1:9" ht="26.25">
      <c r="A153" s="12" t="s">
        <v>230</v>
      </c>
      <c r="B153" s="29" t="s">
        <v>240</v>
      </c>
      <c r="C153" s="26" t="s">
        <v>241</v>
      </c>
      <c r="D153" s="15">
        <v>22861</v>
      </c>
      <c r="E153" s="15">
        <v>22861</v>
      </c>
      <c r="F153" s="15">
        <v>21392.3</v>
      </c>
      <c r="G153" s="15">
        <f t="shared" si="5"/>
        <v>93.57552163072481</v>
      </c>
      <c r="H153" s="15"/>
      <c r="I153" s="15">
        <v>46861</v>
      </c>
    </row>
    <row r="154" spans="1:9" ht="66">
      <c r="A154" s="12" t="s">
        <v>230</v>
      </c>
      <c r="B154" s="29" t="s">
        <v>242</v>
      </c>
      <c r="C154" s="26" t="s">
        <v>243</v>
      </c>
      <c r="D154" s="15">
        <v>0</v>
      </c>
      <c r="E154" s="15">
        <v>0</v>
      </c>
      <c r="F154" s="15">
        <v>380.7</v>
      </c>
      <c r="G154" s="15"/>
      <c r="H154" s="15"/>
      <c r="I154" s="15">
        <v>1270.6</v>
      </c>
    </row>
    <row r="155" spans="1:9" ht="39">
      <c r="A155" s="12" t="s">
        <v>230</v>
      </c>
      <c r="B155" s="13" t="s">
        <v>244</v>
      </c>
      <c r="C155" s="14" t="s">
        <v>245</v>
      </c>
      <c r="D155" s="15">
        <v>0</v>
      </c>
      <c r="E155" s="15">
        <v>0</v>
      </c>
      <c r="F155" s="15">
        <v>0</v>
      </c>
      <c r="G155" s="15"/>
      <c r="H155" s="15"/>
      <c r="I155" s="15">
        <v>13137.7</v>
      </c>
    </row>
    <row r="156" spans="1:9" ht="52.5">
      <c r="A156" s="12" t="s">
        <v>230</v>
      </c>
      <c r="B156" s="13" t="s">
        <v>246</v>
      </c>
      <c r="C156" s="14" t="s">
        <v>247</v>
      </c>
      <c r="D156" s="15">
        <v>5201.4</v>
      </c>
      <c r="E156" s="15">
        <v>5699.2</v>
      </c>
      <c r="F156" s="15">
        <v>3372.4</v>
      </c>
      <c r="G156" s="15">
        <f t="shared" si="5"/>
        <v>59.173217293655256</v>
      </c>
      <c r="H156" s="15"/>
      <c r="I156" s="15">
        <v>12394.5</v>
      </c>
    </row>
    <row r="157" spans="1:9" ht="26.25" customHeight="1">
      <c r="A157" s="12" t="s">
        <v>230</v>
      </c>
      <c r="B157" s="13" t="s">
        <v>208</v>
      </c>
      <c r="C157" s="14" t="s">
        <v>209</v>
      </c>
      <c r="D157" s="15">
        <v>0</v>
      </c>
      <c r="E157" s="15">
        <v>0</v>
      </c>
      <c r="F157" s="15">
        <v>19.6</v>
      </c>
      <c r="G157" s="15"/>
      <c r="H157" s="15"/>
      <c r="I157" s="15">
        <v>19.6</v>
      </c>
    </row>
    <row r="158" spans="1:9" ht="26.25">
      <c r="A158" s="12" t="s">
        <v>230</v>
      </c>
      <c r="B158" s="13" t="s">
        <v>248</v>
      </c>
      <c r="C158" s="26" t="s">
        <v>249</v>
      </c>
      <c r="D158" s="15">
        <v>132</v>
      </c>
      <c r="E158" s="15">
        <v>132</v>
      </c>
      <c r="F158" s="15">
        <v>222.4</v>
      </c>
      <c r="G158" s="15">
        <f t="shared" si="5"/>
        <v>168.48484848484847</v>
      </c>
      <c r="H158" s="15"/>
      <c r="I158" s="15">
        <v>263.4</v>
      </c>
    </row>
    <row r="159" spans="1:9" ht="12.75">
      <c r="A159" s="12" t="s">
        <v>230</v>
      </c>
      <c r="B159" s="13" t="s">
        <v>190</v>
      </c>
      <c r="C159" s="14" t="s">
        <v>191</v>
      </c>
      <c r="D159" s="15">
        <v>0</v>
      </c>
      <c r="E159" s="15">
        <v>96.4</v>
      </c>
      <c r="F159" s="15">
        <v>156.4</v>
      </c>
      <c r="G159" s="15">
        <f t="shared" si="5"/>
        <v>162.24066390041494</v>
      </c>
      <c r="H159" s="15"/>
      <c r="I159" s="15">
        <v>156.4</v>
      </c>
    </row>
    <row r="160" spans="1:9" ht="12.75">
      <c r="A160" s="12" t="s">
        <v>230</v>
      </c>
      <c r="B160" s="13" t="s">
        <v>250</v>
      </c>
      <c r="C160" s="14" t="s">
        <v>251</v>
      </c>
      <c r="D160" s="15">
        <v>0</v>
      </c>
      <c r="E160" s="15">
        <v>0</v>
      </c>
      <c r="F160" s="15">
        <v>249.1</v>
      </c>
      <c r="G160" s="15"/>
      <c r="H160" s="15"/>
      <c r="I160" s="15">
        <v>249.1</v>
      </c>
    </row>
    <row r="161" spans="1:9" ht="52.5" customHeight="1" hidden="1">
      <c r="A161" s="12" t="s">
        <v>230</v>
      </c>
      <c r="B161" s="13" t="s">
        <v>252</v>
      </c>
      <c r="C161" s="14" t="s">
        <v>253</v>
      </c>
      <c r="D161" s="15"/>
      <c r="E161" s="15"/>
      <c r="F161" s="15"/>
      <c r="G161" s="15"/>
      <c r="H161" s="15"/>
      <c r="I161" s="15"/>
    </row>
    <row r="162" spans="1:9" ht="84" customHeight="1">
      <c r="A162" s="12" t="s">
        <v>230</v>
      </c>
      <c r="B162" s="30" t="s">
        <v>254</v>
      </c>
      <c r="C162" s="14" t="s">
        <v>255</v>
      </c>
      <c r="D162" s="15">
        <v>1555</v>
      </c>
      <c r="E162" s="15">
        <v>2987.8</v>
      </c>
      <c r="F162" s="15">
        <v>3130.9</v>
      </c>
      <c r="G162" s="15">
        <f t="shared" si="5"/>
        <v>104.78947720730973</v>
      </c>
      <c r="H162" s="15"/>
      <c r="I162" s="15">
        <v>15119.6</v>
      </c>
    </row>
    <row r="163" spans="1:9" ht="82.5" customHeight="1">
      <c r="A163" s="12" t="s">
        <v>230</v>
      </c>
      <c r="B163" s="30" t="s">
        <v>256</v>
      </c>
      <c r="C163" s="14" t="s">
        <v>257</v>
      </c>
      <c r="D163" s="15">
        <v>279.9</v>
      </c>
      <c r="E163" s="15">
        <v>279.9</v>
      </c>
      <c r="F163" s="15">
        <v>544.7</v>
      </c>
      <c r="G163" s="15">
        <f t="shared" si="5"/>
        <v>194.60521614862455</v>
      </c>
      <c r="H163" s="15"/>
      <c r="I163" s="15">
        <v>958</v>
      </c>
    </row>
    <row r="164" spans="1:9" ht="81.75" customHeight="1">
      <c r="A164" s="12" t="s">
        <v>230</v>
      </c>
      <c r="B164" s="30" t="s">
        <v>258</v>
      </c>
      <c r="C164" s="14" t="s">
        <v>259</v>
      </c>
      <c r="D164" s="15">
        <v>18824.9</v>
      </c>
      <c r="E164" s="15">
        <v>18824.9</v>
      </c>
      <c r="F164" s="15">
        <v>18406.2</v>
      </c>
      <c r="G164" s="15">
        <f t="shared" si="5"/>
        <v>97.77581819823745</v>
      </c>
      <c r="H164" s="15"/>
      <c r="I164" s="15">
        <v>35474.9</v>
      </c>
    </row>
    <row r="165" spans="1:9" ht="57" customHeight="1">
      <c r="A165" s="12" t="s">
        <v>230</v>
      </c>
      <c r="B165" s="13" t="s">
        <v>260</v>
      </c>
      <c r="C165" s="14" t="s">
        <v>261</v>
      </c>
      <c r="D165" s="15">
        <v>0</v>
      </c>
      <c r="E165" s="15">
        <v>0</v>
      </c>
      <c r="F165" s="15">
        <v>1.6</v>
      </c>
      <c r="G165" s="15"/>
      <c r="H165" s="15"/>
      <c r="I165" s="15">
        <v>1.6</v>
      </c>
    </row>
    <row r="166" spans="1:9" ht="26.25">
      <c r="A166" s="12" t="s">
        <v>230</v>
      </c>
      <c r="B166" s="13" t="s">
        <v>262</v>
      </c>
      <c r="C166" s="14" t="s">
        <v>263</v>
      </c>
      <c r="D166" s="15">
        <v>3850.2</v>
      </c>
      <c r="E166" s="15">
        <v>3850.2</v>
      </c>
      <c r="F166" s="15">
        <v>1663.6</v>
      </c>
      <c r="G166" s="15">
        <f t="shared" si="5"/>
        <v>43.20814503142694</v>
      </c>
      <c r="H166" s="15"/>
      <c r="I166" s="15">
        <v>7700</v>
      </c>
    </row>
    <row r="167" spans="1:9" ht="52.5" customHeight="1" hidden="1">
      <c r="A167" s="12" t="s">
        <v>230</v>
      </c>
      <c r="B167" s="13" t="s">
        <v>264</v>
      </c>
      <c r="C167" s="14" t="s">
        <v>265</v>
      </c>
      <c r="D167" s="15"/>
      <c r="E167" s="15"/>
      <c r="F167" s="15"/>
      <c r="G167" s="15"/>
      <c r="H167" s="15"/>
      <c r="I167" s="15"/>
    </row>
    <row r="168" spans="1:9" ht="26.25">
      <c r="A168" s="12" t="s">
        <v>230</v>
      </c>
      <c r="B168" s="13" t="s">
        <v>68</v>
      </c>
      <c r="C168" s="14" t="s">
        <v>69</v>
      </c>
      <c r="D168" s="15">
        <v>0</v>
      </c>
      <c r="E168" s="15">
        <v>115.8</v>
      </c>
      <c r="F168" s="15">
        <v>166.9</v>
      </c>
      <c r="G168" s="15">
        <f t="shared" si="5"/>
        <v>144.12780656303974</v>
      </c>
      <c r="H168" s="15"/>
      <c r="I168" s="15">
        <v>166.9</v>
      </c>
    </row>
    <row r="169" spans="1:9" ht="12.75" customHeight="1" hidden="1">
      <c r="A169" s="12" t="s">
        <v>230</v>
      </c>
      <c r="B169" s="13" t="s">
        <v>224</v>
      </c>
      <c r="C169" s="14" t="s">
        <v>225</v>
      </c>
      <c r="D169" s="15"/>
      <c r="E169" s="15"/>
      <c r="F169" s="15"/>
      <c r="G169" s="15"/>
      <c r="H169" s="15"/>
      <c r="I169" s="15"/>
    </row>
    <row r="170" spans="1:9" ht="12.75" customHeight="1">
      <c r="A170" s="12" t="s">
        <v>230</v>
      </c>
      <c r="B170" s="13" t="s">
        <v>226</v>
      </c>
      <c r="C170" s="14" t="s">
        <v>227</v>
      </c>
      <c r="D170" s="15">
        <v>0</v>
      </c>
      <c r="E170" s="15">
        <v>0</v>
      </c>
      <c r="F170" s="15">
        <v>95</v>
      </c>
      <c r="G170" s="15"/>
      <c r="H170" s="15"/>
      <c r="I170" s="15">
        <v>95</v>
      </c>
    </row>
    <row r="171" spans="1:9" ht="26.25">
      <c r="A171" s="12" t="s">
        <v>230</v>
      </c>
      <c r="B171" s="13" t="s">
        <v>192</v>
      </c>
      <c r="C171" s="19" t="s">
        <v>193</v>
      </c>
      <c r="D171" s="15">
        <v>0</v>
      </c>
      <c r="E171" s="15">
        <v>4008.5</v>
      </c>
      <c r="F171" s="15">
        <v>4008.5</v>
      </c>
      <c r="G171" s="15">
        <f t="shared" si="5"/>
        <v>100</v>
      </c>
      <c r="H171" s="15"/>
      <c r="I171" s="15">
        <v>4008.5</v>
      </c>
    </row>
    <row r="172" spans="1:9" ht="12.75">
      <c r="A172" s="12" t="s">
        <v>230</v>
      </c>
      <c r="B172" s="13" t="s">
        <v>194</v>
      </c>
      <c r="C172" s="14" t="s">
        <v>195</v>
      </c>
      <c r="D172" s="15">
        <v>0</v>
      </c>
      <c r="E172" s="15">
        <v>8027.7</v>
      </c>
      <c r="F172" s="15">
        <v>5259.4</v>
      </c>
      <c r="G172" s="15">
        <f t="shared" si="5"/>
        <v>65.51565205476038</v>
      </c>
      <c r="H172" s="15"/>
      <c r="I172" s="15">
        <v>8027.7</v>
      </c>
    </row>
    <row r="173" spans="1:9" ht="26.25">
      <c r="A173" s="12" t="s">
        <v>230</v>
      </c>
      <c r="B173" s="13" t="s">
        <v>214</v>
      </c>
      <c r="C173" s="14" t="s">
        <v>215</v>
      </c>
      <c r="D173" s="15">
        <v>5.1</v>
      </c>
      <c r="E173" s="15">
        <v>36.8</v>
      </c>
      <c r="F173" s="15">
        <v>36.8</v>
      </c>
      <c r="G173" s="15">
        <f t="shared" si="5"/>
        <v>100</v>
      </c>
      <c r="H173" s="15"/>
      <c r="I173" s="15">
        <v>600041.9</v>
      </c>
    </row>
    <row r="174" spans="1:9" ht="52.5" customHeight="1" hidden="1">
      <c r="A174" s="12" t="s">
        <v>230</v>
      </c>
      <c r="B174" s="13" t="s">
        <v>266</v>
      </c>
      <c r="C174" s="14" t="s">
        <v>267</v>
      </c>
      <c r="D174" s="15"/>
      <c r="E174" s="15"/>
      <c r="F174" s="15"/>
      <c r="G174" s="15"/>
      <c r="H174" s="15"/>
      <c r="I174" s="15"/>
    </row>
    <row r="175" spans="1:9" ht="66">
      <c r="A175" s="12" t="s">
        <v>230</v>
      </c>
      <c r="B175" s="13" t="s">
        <v>268</v>
      </c>
      <c r="C175" s="14" t="s">
        <v>269</v>
      </c>
      <c r="D175" s="15">
        <v>0</v>
      </c>
      <c r="E175" s="15">
        <v>2511.8</v>
      </c>
      <c r="F175" s="15">
        <v>2511.8</v>
      </c>
      <c r="G175" s="15">
        <f t="shared" si="5"/>
        <v>100</v>
      </c>
      <c r="H175" s="15"/>
      <c r="I175" s="15">
        <v>2511.8</v>
      </c>
    </row>
    <row r="176" spans="1:9" ht="52.5">
      <c r="A176" s="12" t="s">
        <v>230</v>
      </c>
      <c r="B176" s="13" t="s">
        <v>270</v>
      </c>
      <c r="C176" s="14" t="s">
        <v>271</v>
      </c>
      <c r="D176" s="15">
        <v>0</v>
      </c>
      <c r="E176" s="15">
        <v>1285.1</v>
      </c>
      <c r="F176" s="15">
        <v>0</v>
      </c>
      <c r="G176" s="15">
        <f t="shared" si="5"/>
        <v>0</v>
      </c>
      <c r="H176" s="15"/>
      <c r="I176" s="15">
        <v>1887.6</v>
      </c>
    </row>
    <row r="177" spans="1:9" ht="12.75">
      <c r="A177" s="12" t="s">
        <v>230</v>
      </c>
      <c r="B177" s="13" t="s">
        <v>272</v>
      </c>
      <c r="C177" s="14" t="s">
        <v>273</v>
      </c>
      <c r="D177" s="15">
        <v>0</v>
      </c>
      <c r="E177" s="15">
        <v>3183.6</v>
      </c>
      <c r="F177" s="15">
        <v>3183.6</v>
      </c>
      <c r="G177" s="15">
        <f t="shared" si="5"/>
        <v>100</v>
      </c>
      <c r="H177" s="15"/>
      <c r="I177" s="15">
        <v>3183.6</v>
      </c>
    </row>
    <row r="178" spans="1:9" ht="12.75">
      <c r="A178" s="12" t="s">
        <v>230</v>
      </c>
      <c r="B178" s="13" t="s">
        <v>198</v>
      </c>
      <c r="C178" s="14" t="s">
        <v>199</v>
      </c>
      <c r="D178" s="15">
        <v>600000</v>
      </c>
      <c r="E178" s="15">
        <v>1023642.9</v>
      </c>
      <c r="F178" s="15">
        <v>524161.7</v>
      </c>
      <c r="G178" s="15">
        <f t="shared" si="5"/>
        <v>51.20552294164303</v>
      </c>
      <c r="H178" s="15"/>
      <c r="I178" s="15">
        <v>2000073.1</v>
      </c>
    </row>
    <row r="179" spans="1:9" ht="12.75" customHeight="1" hidden="1">
      <c r="A179" s="12" t="s">
        <v>230</v>
      </c>
      <c r="B179" s="13" t="s">
        <v>220</v>
      </c>
      <c r="C179" s="14" t="s">
        <v>221</v>
      </c>
      <c r="D179" s="15"/>
      <c r="E179" s="15"/>
      <c r="F179" s="15"/>
      <c r="G179" s="15"/>
      <c r="H179" s="15"/>
      <c r="I179" s="15"/>
    </row>
    <row r="180" spans="1:9" ht="26.25">
      <c r="A180" s="12" t="s">
        <v>230</v>
      </c>
      <c r="B180" s="13" t="s">
        <v>204</v>
      </c>
      <c r="C180" s="14" t="s">
        <v>205</v>
      </c>
      <c r="D180" s="15">
        <v>0</v>
      </c>
      <c r="E180" s="15">
        <v>-172741.8</v>
      </c>
      <c r="F180" s="15">
        <v>-172741.8</v>
      </c>
      <c r="G180" s="15">
        <f t="shared" si="5"/>
        <v>100</v>
      </c>
      <c r="H180" s="15"/>
      <c r="I180" s="15">
        <v>-172741.8</v>
      </c>
    </row>
    <row r="181" spans="1:9" s="11" customFormat="1" ht="18.75" customHeight="1">
      <c r="A181" s="7" t="s">
        <v>274</v>
      </c>
      <c r="B181" s="13" t="s">
        <v>22</v>
      </c>
      <c r="C181" s="9" t="s">
        <v>275</v>
      </c>
      <c r="D181" s="10">
        <f>SUM(D182:D188)</f>
        <v>0</v>
      </c>
      <c r="E181" s="10">
        <f>SUM(E182:E188)</f>
        <v>940.9</v>
      </c>
      <c r="F181" s="10">
        <f>SUM(F182:F188)</f>
        <v>976.4999999999999</v>
      </c>
      <c r="G181" s="10">
        <f t="shared" si="5"/>
        <v>103.78361143585929</v>
      </c>
      <c r="H181" s="10"/>
      <c r="I181" s="10">
        <f>SUM(I182:I188)</f>
        <v>976.5999999999999</v>
      </c>
    </row>
    <row r="182" spans="1:9" ht="12.75">
      <c r="A182" s="12" t="s">
        <v>274</v>
      </c>
      <c r="B182" s="13" t="s">
        <v>190</v>
      </c>
      <c r="C182" s="14" t="s">
        <v>191</v>
      </c>
      <c r="D182" s="15">
        <v>0</v>
      </c>
      <c r="E182" s="15">
        <v>66.9</v>
      </c>
      <c r="F182" s="15">
        <v>68.3</v>
      </c>
      <c r="G182" s="15">
        <f t="shared" si="5"/>
        <v>102.0926756352765</v>
      </c>
      <c r="H182" s="15"/>
      <c r="I182" s="15">
        <v>68.3</v>
      </c>
    </row>
    <row r="183" spans="1:9" ht="26.25" customHeight="1" hidden="1">
      <c r="A183" s="12" t="s">
        <v>274</v>
      </c>
      <c r="B183" s="13" t="s">
        <v>192</v>
      </c>
      <c r="C183" s="19" t="s">
        <v>193</v>
      </c>
      <c r="D183" s="15"/>
      <c r="E183" s="15"/>
      <c r="F183" s="15"/>
      <c r="G183" s="15"/>
      <c r="H183" s="15"/>
      <c r="I183" s="15"/>
    </row>
    <row r="184" spans="1:9" ht="12.75">
      <c r="A184" s="12" t="s">
        <v>274</v>
      </c>
      <c r="B184" s="13" t="s">
        <v>194</v>
      </c>
      <c r="C184" s="14" t="s">
        <v>195</v>
      </c>
      <c r="D184" s="15">
        <v>0</v>
      </c>
      <c r="E184" s="15">
        <v>58.5</v>
      </c>
      <c r="F184" s="15">
        <v>58.5</v>
      </c>
      <c r="G184" s="15">
        <f t="shared" si="5"/>
        <v>100</v>
      </c>
      <c r="H184" s="15"/>
      <c r="I184" s="15">
        <v>58.5</v>
      </c>
    </row>
    <row r="185" spans="1:9" ht="12.75" customHeight="1" hidden="1">
      <c r="A185" s="12" t="s">
        <v>274</v>
      </c>
      <c r="B185" s="13" t="s">
        <v>198</v>
      </c>
      <c r="C185" s="14" t="s">
        <v>199</v>
      </c>
      <c r="D185" s="15"/>
      <c r="E185" s="15"/>
      <c r="F185" s="15"/>
      <c r="G185" s="15"/>
      <c r="H185" s="15"/>
      <c r="I185" s="15"/>
    </row>
    <row r="186" spans="1:9" ht="26.25">
      <c r="A186" s="12" t="s">
        <v>274</v>
      </c>
      <c r="B186" s="13" t="s">
        <v>200</v>
      </c>
      <c r="C186" s="14" t="s">
        <v>201</v>
      </c>
      <c r="D186" s="15">
        <v>0</v>
      </c>
      <c r="E186" s="15">
        <v>650.7</v>
      </c>
      <c r="F186" s="15">
        <v>681.8</v>
      </c>
      <c r="G186" s="15">
        <f t="shared" si="5"/>
        <v>104.77946826494542</v>
      </c>
      <c r="H186" s="15"/>
      <c r="I186" s="15">
        <v>681.9</v>
      </c>
    </row>
    <row r="187" spans="1:9" ht="26.25">
      <c r="A187" s="12" t="s">
        <v>274</v>
      </c>
      <c r="B187" s="13" t="s">
        <v>202</v>
      </c>
      <c r="C187" s="14" t="s">
        <v>203</v>
      </c>
      <c r="D187" s="15">
        <v>0</v>
      </c>
      <c r="E187" s="15">
        <v>177</v>
      </c>
      <c r="F187" s="15">
        <v>180.1</v>
      </c>
      <c r="G187" s="15">
        <f t="shared" si="5"/>
        <v>101.75141242937853</v>
      </c>
      <c r="H187" s="15"/>
      <c r="I187" s="15">
        <v>180.1</v>
      </c>
    </row>
    <row r="188" spans="1:9" ht="26.25">
      <c r="A188" s="12" t="s">
        <v>274</v>
      </c>
      <c r="B188" s="13" t="s">
        <v>204</v>
      </c>
      <c r="C188" s="14" t="s">
        <v>205</v>
      </c>
      <c r="D188" s="15">
        <v>0</v>
      </c>
      <c r="E188" s="15">
        <v>-12.2</v>
      </c>
      <c r="F188" s="15">
        <v>-12.2</v>
      </c>
      <c r="G188" s="15">
        <f t="shared" si="5"/>
        <v>100</v>
      </c>
      <c r="H188" s="15"/>
      <c r="I188" s="15">
        <v>-12.2</v>
      </c>
    </row>
    <row r="189" spans="1:9" s="11" customFormat="1" ht="12.75">
      <c r="A189" s="7" t="s">
        <v>276</v>
      </c>
      <c r="B189" s="13" t="s">
        <v>22</v>
      </c>
      <c r="C189" s="9" t="s">
        <v>277</v>
      </c>
      <c r="D189" s="10">
        <f>SUM(D190:D213)</f>
        <v>9347</v>
      </c>
      <c r="E189" s="10">
        <f>SUM(E190:E213)</f>
        <v>7737.700000000001</v>
      </c>
      <c r="F189" s="10">
        <f>SUM(F190:F213)</f>
        <v>9425.299999999997</v>
      </c>
      <c r="G189" s="10">
        <f t="shared" si="5"/>
        <v>121.81009860811346</v>
      </c>
      <c r="H189" s="10">
        <f>SUM(H190:H213)</f>
        <v>0</v>
      </c>
      <c r="I189" s="10">
        <f>SUM(I190:I213)</f>
        <v>159287.40000000002</v>
      </c>
    </row>
    <row r="190" spans="1:9" ht="26.25">
      <c r="A190" s="12" t="s">
        <v>276</v>
      </c>
      <c r="B190" s="13" t="s">
        <v>278</v>
      </c>
      <c r="C190" s="14" t="s">
        <v>279</v>
      </c>
      <c r="D190" s="15">
        <v>25</v>
      </c>
      <c r="E190" s="15">
        <v>25</v>
      </c>
      <c r="F190" s="15">
        <v>50</v>
      </c>
      <c r="G190" s="15">
        <f t="shared" si="5"/>
        <v>200</v>
      </c>
      <c r="H190" s="15"/>
      <c r="I190" s="15">
        <v>80</v>
      </c>
    </row>
    <row r="191" spans="1:9" ht="39">
      <c r="A191" s="12" t="s">
        <v>276</v>
      </c>
      <c r="B191" s="13" t="s">
        <v>238</v>
      </c>
      <c r="C191" s="14" t="s">
        <v>239</v>
      </c>
      <c r="D191" s="15">
        <v>123.6</v>
      </c>
      <c r="E191" s="15">
        <v>123.6</v>
      </c>
      <c r="F191" s="15">
        <v>98.8</v>
      </c>
      <c r="G191" s="15">
        <f t="shared" si="5"/>
        <v>79.93527508090615</v>
      </c>
      <c r="H191" s="15"/>
      <c r="I191" s="15">
        <v>165.6</v>
      </c>
    </row>
    <row r="192" spans="1:9" ht="52.5">
      <c r="A192" s="12" t="s">
        <v>276</v>
      </c>
      <c r="B192" s="13" t="s">
        <v>246</v>
      </c>
      <c r="C192" s="14" t="s">
        <v>247</v>
      </c>
      <c r="D192" s="15">
        <v>900</v>
      </c>
      <c r="E192" s="15">
        <v>900</v>
      </c>
      <c r="F192" s="15">
        <v>847.4</v>
      </c>
      <c r="G192" s="15">
        <f t="shared" si="5"/>
        <v>94.15555555555555</v>
      </c>
      <c r="H192" s="15"/>
      <c r="I192" s="15">
        <v>1390</v>
      </c>
    </row>
    <row r="193" spans="1:9" ht="26.25">
      <c r="A193" s="12" t="s">
        <v>276</v>
      </c>
      <c r="B193" s="13" t="s">
        <v>280</v>
      </c>
      <c r="C193" s="14" t="s">
        <v>281</v>
      </c>
      <c r="D193" s="15">
        <v>1.9</v>
      </c>
      <c r="E193" s="15">
        <v>1.9</v>
      </c>
      <c r="F193" s="15">
        <v>3.9</v>
      </c>
      <c r="G193" s="15">
        <f t="shared" si="5"/>
        <v>205.26315789473685</v>
      </c>
      <c r="H193" s="15"/>
      <c r="I193" s="15">
        <v>7.5</v>
      </c>
    </row>
    <row r="194" spans="1:9" ht="26.25">
      <c r="A194" s="12" t="s">
        <v>276</v>
      </c>
      <c r="B194" s="13" t="s">
        <v>208</v>
      </c>
      <c r="C194" s="14" t="s">
        <v>209</v>
      </c>
      <c r="D194" s="15">
        <v>3251</v>
      </c>
      <c r="E194" s="15">
        <v>3251</v>
      </c>
      <c r="F194" s="15">
        <v>3370.7</v>
      </c>
      <c r="G194" s="15">
        <f t="shared" si="5"/>
        <v>103.68194401722546</v>
      </c>
      <c r="H194" s="15"/>
      <c r="I194" s="15">
        <v>7227.2</v>
      </c>
    </row>
    <row r="195" spans="1:9" ht="26.25">
      <c r="A195" s="12" t="s">
        <v>276</v>
      </c>
      <c r="B195" s="13" t="s">
        <v>248</v>
      </c>
      <c r="C195" s="26" t="s">
        <v>249</v>
      </c>
      <c r="D195" s="15">
        <v>68.4</v>
      </c>
      <c r="E195" s="15">
        <v>68.4</v>
      </c>
      <c r="F195" s="15">
        <v>41.6</v>
      </c>
      <c r="G195" s="15">
        <f t="shared" si="5"/>
        <v>60.81871345029239</v>
      </c>
      <c r="H195" s="15"/>
      <c r="I195" s="15">
        <v>124.7</v>
      </c>
    </row>
    <row r="196" spans="1:9" ht="12.75">
      <c r="A196" s="12" t="s">
        <v>276</v>
      </c>
      <c r="B196" s="13" t="s">
        <v>190</v>
      </c>
      <c r="C196" s="14" t="s">
        <v>191</v>
      </c>
      <c r="D196" s="15">
        <v>0</v>
      </c>
      <c r="E196" s="15">
        <v>152.6</v>
      </c>
      <c r="F196" s="15">
        <v>1384.6</v>
      </c>
      <c r="G196" s="15">
        <f t="shared" si="5"/>
        <v>907.3394495412844</v>
      </c>
      <c r="H196" s="15"/>
      <c r="I196" s="15">
        <v>1384.6</v>
      </c>
    </row>
    <row r="197" spans="1:9" ht="39">
      <c r="A197" s="12" t="s">
        <v>276</v>
      </c>
      <c r="B197" s="18" t="s">
        <v>72</v>
      </c>
      <c r="C197" s="19" t="s">
        <v>73</v>
      </c>
      <c r="D197" s="15">
        <v>0</v>
      </c>
      <c r="E197" s="15">
        <v>0</v>
      </c>
      <c r="F197" s="15">
        <v>0</v>
      </c>
      <c r="G197" s="15"/>
      <c r="H197" s="15"/>
      <c r="I197" s="15">
        <v>1350</v>
      </c>
    </row>
    <row r="198" spans="1:9" ht="26.25">
      <c r="A198" s="12" t="s">
        <v>276</v>
      </c>
      <c r="B198" s="18" t="s">
        <v>282</v>
      </c>
      <c r="C198" s="19" t="s">
        <v>283</v>
      </c>
      <c r="D198" s="15">
        <v>0</v>
      </c>
      <c r="E198" s="15">
        <v>0</v>
      </c>
      <c r="F198" s="15">
        <v>3</v>
      </c>
      <c r="G198" s="15"/>
      <c r="H198" s="15"/>
      <c r="I198" s="15">
        <v>3</v>
      </c>
    </row>
    <row r="199" spans="1:9" ht="39">
      <c r="A199" s="12" t="s">
        <v>276</v>
      </c>
      <c r="B199" s="18" t="s">
        <v>284</v>
      </c>
      <c r="C199" s="19" t="s">
        <v>285</v>
      </c>
      <c r="D199" s="15">
        <v>71</v>
      </c>
      <c r="E199" s="15">
        <v>71.6</v>
      </c>
      <c r="F199" s="15">
        <v>157.2</v>
      </c>
      <c r="G199" s="15">
        <f t="shared" si="5"/>
        <v>219.55307262569832</v>
      </c>
      <c r="H199" s="15"/>
      <c r="I199" s="15">
        <v>175</v>
      </c>
    </row>
    <row r="200" spans="1:9" ht="26.25">
      <c r="A200" s="12" t="s">
        <v>276</v>
      </c>
      <c r="B200" s="13" t="s">
        <v>68</v>
      </c>
      <c r="C200" s="14" t="s">
        <v>69</v>
      </c>
      <c r="D200" s="15">
        <v>0</v>
      </c>
      <c r="E200" s="15">
        <v>42.9</v>
      </c>
      <c r="F200" s="15">
        <v>378.2</v>
      </c>
      <c r="G200" s="15">
        <f t="shared" si="5"/>
        <v>881.5850815850815</v>
      </c>
      <c r="H200" s="15"/>
      <c r="I200" s="15">
        <v>378.2</v>
      </c>
    </row>
    <row r="201" spans="1:9" ht="12.75">
      <c r="A201" s="12" t="s">
        <v>276</v>
      </c>
      <c r="B201" s="13" t="s">
        <v>226</v>
      </c>
      <c r="C201" s="26" t="s">
        <v>286</v>
      </c>
      <c r="D201" s="15">
        <v>72.5</v>
      </c>
      <c r="E201" s="15">
        <v>72.5</v>
      </c>
      <c r="F201" s="15">
        <v>81.2</v>
      </c>
      <c r="G201" s="15">
        <f t="shared" si="5"/>
        <v>112.00000000000001</v>
      </c>
      <c r="H201" s="15"/>
      <c r="I201" s="15">
        <v>152.1</v>
      </c>
    </row>
    <row r="202" spans="1:9" ht="26.25" customHeight="1">
      <c r="A202" s="12" t="s">
        <v>276</v>
      </c>
      <c r="B202" s="13" t="s">
        <v>210</v>
      </c>
      <c r="C202" s="19" t="s">
        <v>211</v>
      </c>
      <c r="D202" s="15">
        <v>0</v>
      </c>
      <c r="E202" s="15">
        <v>0</v>
      </c>
      <c r="F202" s="15">
        <v>0</v>
      </c>
      <c r="G202" s="15"/>
      <c r="H202" s="15"/>
      <c r="I202" s="15">
        <v>34221.9</v>
      </c>
    </row>
    <row r="203" spans="1:9" ht="31.5" customHeight="1" hidden="1">
      <c r="A203" s="12" t="s">
        <v>276</v>
      </c>
      <c r="B203" s="13" t="s">
        <v>287</v>
      </c>
      <c r="C203" s="19" t="s">
        <v>288</v>
      </c>
      <c r="D203" s="15"/>
      <c r="E203" s="15"/>
      <c r="F203" s="15"/>
      <c r="G203" s="15"/>
      <c r="H203" s="15"/>
      <c r="I203" s="15"/>
    </row>
    <row r="204" spans="1:9" ht="26.25" customHeight="1" hidden="1">
      <c r="A204" s="12" t="s">
        <v>276</v>
      </c>
      <c r="B204" s="13" t="s">
        <v>289</v>
      </c>
      <c r="C204" s="19" t="s">
        <v>290</v>
      </c>
      <c r="D204" s="15"/>
      <c r="E204" s="15"/>
      <c r="F204" s="15"/>
      <c r="G204" s="15"/>
      <c r="H204" s="15"/>
      <c r="I204" s="15"/>
    </row>
    <row r="205" spans="1:9" ht="12.75">
      <c r="A205" s="12" t="s">
        <v>276</v>
      </c>
      <c r="B205" s="13" t="s">
        <v>194</v>
      </c>
      <c r="C205" s="14" t="s">
        <v>195</v>
      </c>
      <c r="D205" s="15">
        <v>0</v>
      </c>
      <c r="E205" s="15">
        <v>0</v>
      </c>
      <c r="F205" s="15">
        <v>0</v>
      </c>
      <c r="G205" s="15"/>
      <c r="H205" s="15"/>
      <c r="I205" s="15">
        <v>28796.5</v>
      </c>
    </row>
    <row r="206" spans="1:9" ht="26.25">
      <c r="A206" s="12" t="s">
        <v>276</v>
      </c>
      <c r="B206" s="13" t="s">
        <v>291</v>
      </c>
      <c r="C206" s="14" t="s">
        <v>292</v>
      </c>
      <c r="D206" s="15">
        <v>2590.6</v>
      </c>
      <c r="E206" s="15">
        <v>2590.6</v>
      </c>
      <c r="F206" s="15">
        <v>2590.6</v>
      </c>
      <c r="G206" s="15">
        <f aca="true" t="shared" si="6" ref="G206:G236">F206/E206*100</f>
        <v>100</v>
      </c>
      <c r="H206" s="15"/>
      <c r="I206" s="15">
        <v>4960.4</v>
      </c>
    </row>
    <row r="207" spans="1:9" ht="39">
      <c r="A207" s="12" t="s">
        <v>276</v>
      </c>
      <c r="B207" s="30" t="s">
        <v>293</v>
      </c>
      <c r="C207" s="27" t="s">
        <v>294</v>
      </c>
      <c r="D207" s="15">
        <v>0</v>
      </c>
      <c r="E207" s="15">
        <v>12.8</v>
      </c>
      <c r="F207" s="15">
        <v>0</v>
      </c>
      <c r="G207" s="15">
        <f t="shared" si="6"/>
        <v>0</v>
      </c>
      <c r="H207" s="15"/>
      <c r="I207" s="15">
        <v>12.8</v>
      </c>
    </row>
    <row r="208" spans="1:9" ht="26.25">
      <c r="A208" s="12" t="s">
        <v>276</v>
      </c>
      <c r="B208" s="13" t="s">
        <v>214</v>
      </c>
      <c r="C208" s="14" t="s">
        <v>215</v>
      </c>
      <c r="D208" s="15">
        <v>2243</v>
      </c>
      <c r="E208" s="15">
        <v>2187.9</v>
      </c>
      <c r="F208" s="15">
        <v>2187.9</v>
      </c>
      <c r="G208" s="15">
        <f t="shared" si="6"/>
        <v>100</v>
      </c>
      <c r="H208" s="15"/>
      <c r="I208" s="15">
        <v>4748.1</v>
      </c>
    </row>
    <row r="209" spans="1:9" ht="26.25">
      <c r="A209" s="12" t="s">
        <v>276</v>
      </c>
      <c r="B209" s="31" t="s">
        <v>295</v>
      </c>
      <c r="C209" s="32" t="s">
        <v>296</v>
      </c>
      <c r="D209" s="15">
        <v>0</v>
      </c>
      <c r="E209" s="15">
        <v>0</v>
      </c>
      <c r="F209" s="15">
        <v>0</v>
      </c>
      <c r="G209" s="15"/>
      <c r="H209" s="15"/>
      <c r="I209" s="15">
        <v>248.6</v>
      </c>
    </row>
    <row r="210" spans="1:9" ht="12.75">
      <c r="A210" s="12" t="s">
        <v>276</v>
      </c>
      <c r="B210" s="13" t="s">
        <v>198</v>
      </c>
      <c r="C210" s="14" t="s">
        <v>199</v>
      </c>
      <c r="D210" s="15">
        <v>0</v>
      </c>
      <c r="E210" s="15">
        <v>944.4</v>
      </c>
      <c r="F210" s="15">
        <v>944.4</v>
      </c>
      <c r="G210" s="15">
        <f t="shared" si="6"/>
        <v>100</v>
      </c>
      <c r="H210" s="15"/>
      <c r="I210" s="15">
        <v>76568.7</v>
      </c>
    </row>
    <row r="211" spans="1:9" ht="12.75" customHeight="1" hidden="1">
      <c r="A211" s="12" t="s">
        <v>276</v>
      </c>
      <c r="B211" s="13" t="s">
        <v>220</v>
      </c>
      <c r="C211" s="14" t="s">
        <v>221</v>
      </c>
      <c r="D211" s="15"/>
      <c r="E211" s="15"/>
      <c r="F211" s="15"/>
      <c r="G211" s="15"/>
      <c r="H211" s="15"/>
      <c r="I211" s="15"/>
    </row>
    <row r="212" spans="1:9" ht="26.25">
      <c r="A212" s="12" t="s">
        <v>276</v>
      </c>
      <c r="B212" s="13" t="s">
        <v>200</v>
      </c>
      <c r="C212" s="14" t="s">
        <v>201</v>
      </c>
      <c r="D212" s="15">
        <v>0</v>
      </c>
      <c r="E212" s="15">
        <v>13.9</v>
      </c>
      <c r="F212" s="15">
        <v>13.9</v>
      </c>
      <c r="G212" s="15">
        <f t="shared" si="6"/>
        <v>100</v>
      </c>
      <c r="H212" s="15"/>
      <c r="I212" s="15">
        <v>13.9</v>
      </c>
    </row>
    <row r="213" spans="1:9" ht="26.25">
      <c r="A213" s="12" t="s">
        <v>276</v>
      </c>
      <c r="B213" s="13" t="s">
        <v>204</v>
      </c>
      <c r="C213" s="14" t="s">
        <v>205</v>
      </c>
      <c r="D213" s="15">
        <v>0</v>
      </c>
      <c r="E213" s="15">
        <v>-2721.4</v>
      </c>
      <c r="F213" s="15">
        <v>-2728.1</v>
      </c>
      <c r="G213" s="15">
        <f t="shared" si="6"/>
        <v>100.24619681046521</v>
      </c>
      <c r="H213" s="15"/>
      <c r="I213" s="15">
        <v>-2721.4</v>
      </c>
    </row>
    <row r="214" spans="1:9" s="11" customFormat="1" ht="12.75">
      <c r="A214" s="7" t="s">
        <v>297</v>
      </c>
      <c r="B214" s="13"/>
      <c r="C214" s="9" t="s">
        <v>298</v>
      </c>
      <c r="D214" s="22">
        <f>D215</f>
        <v>0</v>
      </c>
      <c r="E214" s="22">
        <f>E215</f>
        <v>100.2</v>
      </c>
      <c r="F214" s="22">
        <f>F215</f>
        <v>100.2</v>
      </c>
      <c r="G214" s="22">
        <f t="shared" si="6"/>
        <v>100</v>
      </c>
      <c r="H214" s="22">
        <f>H215</f>
        <v>0</v>
      </c>
      <c r="I214" s="22">
        <f>I215</f>
        <v>100.2</v>
      </c>
    </row>
    <row r="215" spans="1:9" ht="12.75">
      <c r="A215" s="12" t="s">
        <v>297</v>
      </c>
      <c r="B215" s="13" t="s">
        <v>190</v>
      </c>
      <c r="C215" s="14" t="s">
        <v>191</v>
      </c>
      <c r="D215" s="15"/>
      <c r="E215" s="15">
        <v>100.2</v>
      </c>
      <c r="F215" s="15">
        <v>100.2</v>
      </c>
      <c r="G215" s="15">
        <f t="shared" si="6"/>
        <v>100</v>
      </c>
      <c r="H215" s="15"/>
      <c r="I215" s="15">
        <v>100.2</v>
      </c>
    </row>
    <row r="216" spans="1:9" s="11" customFormat="1" ht="26.25">
      <c r="A216" s="7" t="s">
        <v>299</v>
      </c>
      <c r="B216" s="13" t="s">
        <v>22</v>
      </c>
      <c r="C216" s="9" t="s">
        <v>300</v>
      </c>
      <c r="D216" s="10">
        <f>D217</f>
        <v>0</v>
      </c>
      <c r="E216" s="10">
        <f>E217</f>
        <v>14.5</v>
      </c>
      <c r="F216" s="10">
        <f>F217</f>
        <v>14.5</v>
      </c>
      <c r="G216" s="10">
        <f t="shared" si="6"/>
        <v>100</v>
      </c>
      <c r="H216" s="10">
        <f>H217</f>
        <v>0</v>
      </c>
      <c r="I216" s="10">
        <f>I217</f>
        <v>14.5</v>
      </c>
    </row>
    <row r="217" spans="1:9" ht="12.75">
      <c r="A217" s="12" t="s">
        <v>299</v>
      </c>
      <c r="B217" s="13" t="s">
        <v>190</v>
      </c>
      <c r="C217" s="14" t="s">
        <v>191</v>
      </c>
      <c r="D217" s="15">
        <v>0</v>
      </c>
      <c r="E217" s="15">
        <v>14.5</v>
      </c>
      <c r="F217" s="15">
        <v>14.5</v>
      </c>
      <c r="G217" s="15">
        <f t="shared" si="6"/>
        <v>100</v>
      </c>
      <c r="H217" s="15"/>
      <c r="I217" s="15">
        <v>14.5</v>
      </c>
    </row>
    <row r="218" spans="1:9" s="11" customFormat="1" ht="12.75">
      <c r="A218" s="7" t="s">
        <v>301</v>
      </c>
      <c r="B218" s="13" t="s">
        <v>22</v>
      </c>
      <c r="C218" s="9" t="s">
        <v>302</v>
      </c>
      <c r="D218" s="22">
        <f>SUM(D219:D235)</f>
        <v>3951.4</v>
      </c>
      <c r="E218" s="22">
        <f>SUM(E219:E235)</f>
        <v>4971.500000000001</v>
      </c>
      <c r="F218" s="22">
        <f>SUM(F219:F235)</f>
        <v>4405.7</v>
      </c>
      <c r="G218" s="22">
        <f t="shared" si="6"/>
        <v>88.61912903550234</v>
      </c>
      <c r="H218" s="22">
        <f>SUM(H219:H235)</f>
        <v>0</v>
      </c>
      <c r="I218" s="22">
        <f>SUM(I219:I235)</f>
        <v>15746.5</v>
      </c>
    </row>
    <row r="219" spans="1:9" ht="86.25" customHeight="1">
      <c r="A219" s="12" t="s">
        <v>301</v>
      </c>
      <c r="B219" s="13" t="s">
        <v>303</v>
      </c>
      <c r="C219" s="26" t="s">
        <v>304</v>
      </c>
      <c r="D219" s="15">
        <v>78.4</v>
      </c>
      <c r="E219" s="15">
        <v>78.4</v>
      </c>
      <c r="F219" s="15">
        <v>67.2</v>
      </c>
      <c r="G219" s="15">
        <f t="shared" si="6"/>
        <v>85.71428571428571</v>
      </c>
      <c r="H219" s="15"/>
      <c r="I219" s="15">
        <v>124.8</v>
      </c>
    </row>
    <row r="220" spans="1:9" ht="26.25">
      <c r="A220" s="12" t="s">
        <v>301</v>
      </c>
      <c r="B220" s="13" t="s">
        <v>305</v>
      </c>
      <c r="C220" s="14" t="s">
        <v>306</v>
      </c>
      <c r="D220" s="15">
        <v>185.4</v>
      </c>
      <c r="E220" s="15">
        <v>185.4</v>
      </c>
      <c r="F220" s="15">
        <v>1015.3</v>
      </c>
      <c r="G220" s="15">
        <f t="shared" si="6"/>
        <v>547.6267529665588</v>
      </c>
      <c r="H220" s="15"/>
      <c r="I220" s="15">
        <v>1163</v>
      </c>
    </row>
    <row r="221" spans="1:9" ht="12.75">
      <c r="A221" s="12" t="s">
        <v>301</v>
      </c>
      <c r="B221" s="13" t="s">
        <v>190</v>
      </c>
      <c r="C221" s="14" t="s">
        <v>191</v>
      </c>
      <c r="D221" s="15">
        <v>0</v>
      </c>
      <c r="E221" s="15">
        <v>238.8</v>
      </c>
      <c r="F221" s="15">
        <v>397.1</v>
      </c>
      <c r="G221" s="15">
        <f t="shared" si="6"/>
        <v>166.2897822445561</v>
      </c>
      <c r="H221" s="15"/>
      <c r="I221" s="15">
        <v>409.7</v>
      </c>
    </row>
    <row r="222" spans="1:9" ht="26.25">
      <c r="A222" s="12" t="s">
        <v>301</v>
      </c>
      <c r="B222" s="13" t="s">
        <v>307</v>
      </c>
      <c r="C222" s="14" t="s">
        <v>308</v>
      </c>
      <c r="D222" s="15">
        <v>3445.1</v>
      </c>
      <c r="E222" s="15">
        <v>3445.1</v>
      </c>
      <c r="F222" s="15">
        <v>1435.9</v>
      </c>
      <c r="G222" s="15">
        <f t="shared" si="6"/>
        <v>41.679486807349576</v>
      </c>
      <c r="H222" s="15"/>
      <c r="I222" s="15">
        <v>12122.2</v>
      </c>
    </row>
    <row r="223" spans="1:9" ht="39">
      <c r="A223" s="12" t="s">
        <v>301</v>
      </c>
      <c r="B223" s="18" t="s">
        <v>72</v>
      </c>
      <c r="C223" s="19" t="s">
        <v>73</v>
      </c>
      <c r="D223" s="15">
        <v>0</v>
      </c>
      <c r="E223" s="15">
        <v>17.3</v>
      </c>
      <c r="F223" s="15">
        <v>65.5</v>
      </c>
      <c r="G223" s="15">
        <f t="shared" si="6"/>
        <v>378.6127167630058</v>
      </c>
      <c r="H223" s="15"/>
      <c r="I223" s="15">
        <v>65.5</v>
      </c>
    </row>
    <row r="224" spans="1:9" ht="66">
      <c r="A224" s="12" t="s">
        <v>301</v>
      </c>
      <c r="B224" s="18" t="s">
        <v>309</v>
      </c>
      <c r="C224" s="19" t="s">
        <v>310</v>
      </c>
      <c r="D224" s="15">
        <v>0</v>
      </c>
      <c r="E224" s="15">
        <v>0</v>
      </c>
      <c r="F224" s="15">
        <v>41.1</v>
      </c>
      <c r="G224" s="15"/>
      <c r="H224" s="15"/>
      <c r="I224" s="15">
        <v>41.1</v>
      </c>
    </row>
    <row r="225" spans="1:9" ht="39">
      <c r="A225" s="12" t="s">
        <v>301</v>
      </c>
      <c r="B225" s="18" t="s">
        <v>284</v>
      </c>
      <c r="C225" s="19" t="s">
        <v>285</v>
      </c>
      <c r="D225" s="15">
        <v>75</v>
      </c>
      <c r="E225" s="15">
        <v>380.1</v>
      </c>
      <c r="F225" s="15">
        <v>542.7</v>
      </c>
      <c r="G225" s="15">
        <f t="shared" si="6"/>
        <v>142.77821625887924</v>
      </c>
      <c r="H225" s="15"/>
      <c r="I225" s="15">
        <v>568</v>
      </c>
    </row>
    <row r="226" spans="1:9" ht="26.25" customHeight="1">
      <c r="A226" s="12" t="s">
        <v>301</v>
      </c>
      <c r="B226" s="13" t="s">
        <v>68</v>
      </c>
      <c r="C226" s="14" t="s">
        <v>69</v>
      </c>
      <c r="D226" s="15">
        <v>0</v>
      </c>
      <c r="E226" s="15">
        <v>0</v>
      </c>
      <c r="F226" s="15">
        <v>72.1</v>
      </c>
      <c r="G226" s="15"/>
      <c r="H226" s="15"/>
      <c r="I226" s="15">
        <v>114.9</v>
      </c>
    </row>
    <row r="227" spans="1:9" ht="12.75" customHeight="1" hidden="1">
      <c r="A227" s="12" t="s">
        <v>301</v>
      </c>
      <c r="B227" s="29" t="s">
        <v>224</v>
      </c>
      <c r="C227" s="26" t="s">
        <v>225</v>
      </c>
      <c r="D227" s="15"/>
      <c r="E227" s="15"/>
      <c r="F227" s="15"/>
      <c r="G227" s="15"/>
      <c r="H227" s="15"/>
      <c r="I227" s="15"/>
    </row>
    <row r="228" spans="1:9" ht="12.75">
      <c r="A228" s="12" t="s">
        <v>301</v>
      </c>
      <c r="B228" s="13" t="s">
        <v>226</v>
      </c>
      <c r="C228" s="14" t="s">
        <v>227</v>
      </c>
      <c r="D228" s="15">
        <v>71.1</v>
      </c>
      <c r="E228" s="15">
        <v>71.1</v>
      </c>
      <c r="F228" s="15">
        <v>213.5</v>
      </c>
      <c r="G228" s="15">
        <f t="shared" si="6"/>
        <v>300.28129395218</v>
      </c>
      <c r="H228" s="15"/>
      <c r="I228" s="15">
        <v>218.5</v>
      </c>
    </row>
    <row r="229" spans="1:9" ht="12.75" customHeight="1" hidden="1">
      <c r="A229" s="12" t="s">
        <v>301</v>
      </c>
      <c r="B229" s="13" t="s">
        <v>194</v>
      </c>
      <c r="C229" s="14" t="s">
        <v>195</v>
      </c>
      <c r="D229" s="15"/>
      <c r="E229" s="15"/>
      <c r="F229" s="15"/>
      <c r="G229" s="15"/>
      <c r="H229" s="15"/>
      <c r="I229" s="15"/>
    </row>
    <row r="230" spans="1:9" ht="26.25">
      <c r="A230" s="12" t="s">
        <v>301</v>
      </c>
      <c r="B230" s="13" t="s">
        <v>214</v>
      </c>
      <c r="C230" s="14" t="s">
        <v>215</v>
      </c>
      <c r="D230" s="15">
        <v>96.4</v>
      </c>
      <c r="E230" s="15">
        <v>44.5</v>
      </c>
      <c r="F230" s="15">
        <v>44.5</v>
      </c>
      <c r="G230" s="15">
        <f t="shared" si="6"/>
        <v>100</v>
      </c>
      <c r="H230" s="15"/>
      <c r="I230" s="15">
        <v>408</v>
      </c>
    </row>
    <row r="231" spans="1:9" ht="12.75" customHeight="1">
      <c r="A231" s="12" t="s">
        <v>301</v>
      </c>
      <c r="B231" s="13" t="s">
        <v>198</v>
      </c>
      <c r="C231" s="14" t="s">
        <v>199</v>
      </c>
      <c r="D231" s="15">
        <v>0</v>
      </c>
      <c r="E231" s="15">
        <v>153</v>
      </c>
      <c r="F231" s="15">
        <v>153</v>
      </c>
      <c r="G231" s="15">
        <f t="shared" si="6"/>
        <v>100</v>
      </c>
      <c r="H231" s="15"/>
      <c r="I231" s="15">
        <v>153</v>
      </c>
    </row>
    <row r="232" spans="1:9" ht="12.75" customHeight="1" hidden="1">
      <c r="A232" s="12" t="s">
        <v>301</v>
      </c>
      <c r="B232" s="13" t="s">
        <v>220</v>
      </c>
      <c r="C232" s="14" t="s">
        <v>221</v>
      </c>
      <c r="D232" s="15"/>
      <c r="E232" s="15"/>
      <c r="F232" s="15"/>
      <c r="G232" s="15"/>
      <c r="H232" s="15"/>
      <c r="I232" s="15"/>
    </row>
    <row r="233" spans="1:9" ht="52.5" customHeight="1" hidden="1">
      <c r="A233" s="12" t="s">
        <v>301</v>
      </c>
      <c r="B233" s="13" t="s">
        <v>311</v>
      </c>
      <c r="C233" s="14" t="s">
        <v>312</v>
      </c>
      <c r="D233" s="15"/>
      <c r="E233" s="15"/>
      <c r="F233" s="15"/>
      <c r="G233" s="15"/>
      <c r="H233" s="15"/>
      <c r="I233" s="15"/>
    </row>
    <row r="234" spans="1:9" ht="26.25">
      <c r="A234" s="12" t="s">
        <v>301</v>
      </c>
      <c r="B234" s="13" t="s">
        <v>200</v>
      </c>
      <c r="C234" s="14" t="s">
        <v>201</v>
      </c>
      <c r="D234" s="15">
        <v>0</v>
      </c>
      <c r="E234" s="15">
        <v>371.8</v>
      </c>
      <c r="F234" s="15">
        <v>371.8</v>
      </c>
      <c r="G234" s="15">
        <f t="shared" si="6"/>
        <v>100</v>
      </c>
      <c r="H234" s="15"/>
      <c r="I234" s="15">
        <v>371.8</v>
      </c>
    </row>
    <row r="235" spans="1:9" ht="26.25">
      <c r="A235" s="12" t="s">
        <v>301</v>
      </c>
      <c r="B235" s="13" t="s">
        <v>204</v>
      </c>
      <c r="C235" s="14" t="s">
        <v>205</v>
      </c>
      <c r="D235" s="15">
        <v>0</v>
      </c>
      <c r="E235" s="15">
        <v>-14</v>
      </c>
      <c r="F235" s="15">
        <v>-14</v>
      </c>
      <c r="G235" s="15">
        <f t="shared" si="6"/>
        <v>100</v>
      </c>
      <c r="H235" s="15"/>
      <c r="I235" s="15">
        <v>-14</v>
      </c>
    </row>
    <row r="236" spans="1:9" ht="12.75">
      <c r="A236" s="28" t="s">
        <v>22</v>
      </c>
      <c r="B236" s="33"/>
      <c r="C236" s="33" t="s">
        <v>313</v>
      </c>
      <c r="D236" s="34">
        <f>D11+D28+D31+D36+D39+D41+D44+D90+D96+D99+D103+D108+D112+D121+D137+D148+D181+D189+D216+D218+D17+D106+D23+D214+D110+D21</f>
        <v>2309055.9</v>
      </c>
      <c r="E236" s="34">
        <f>E11+E28+E31+E36+E39+E41+E44+E90+E96+E99+E103+E108+E112+E121+E137+E148+E181+E189+E216+E218+E17+E106+E23+E214+E110+E21</f>
        <v>2660553.5000000005</v>
      </c>
      <c r="F236" s="34">
        <f>F11+F28+F31+F36+F39+F41+F44+F90+F96+F99+F103+F108+F112+F121+F137+F148+F181+F189+F216+F218+F17+F106+F23+F214+F110+F21</f>
        <v>2207544.7</v>
      </c>
      <c r="G236" s="34">
        <f t="shared" si="6"/>
        <v>82.97313698070721</v>
      </c>
      <c r="H236" s="34">
        <f>H11+H28+H31+H36+H39+H41+H44+H90+H96+H99+H103+H108+H112+H121+H137+H148+H181+H189+H216+H218+H17+H106+H23+H214+H110+H21</f>
        <v>0</v>
      </c>
      <c r="I236" s="34">
        <f>I11+I28+I31+I36+I39+I41+I44+I90+I96+I99+I103+I108+I112+I121+I137+I148+I181+I189+I216+I218+I17+I106+I23+I214+I110+I21</f>
        <v>6275482.000000001</v>
      </c>
    </row>
    <row r="237" spans="1:8" ht="12.75">
      <c r="A237" s="35"/>
      <c r="H237" s="1"/>
    </row>
    <row r="238" ht="12.75">
      <c r="A238" s="35"/>
    </row>
    <row r="239" ht="12.75">
      <c r="A239" s="35"/>
    </row>
    <row r="240" ht="12.75">
      <c r="A240" s="35"/>
    </row>
    <row r="241" ht="12.75">
      <c r="A241" s="35"/>
    </row>
    <row r="242" ht="12.75">
      <c r="A242" s="35"/>
    </row>
    <row r="243" ht="12.75">
      <c r="A243" s="35"/>
    </row>
    <row r="244" ht="12.75">
      <c r="A244" s="35"/>
    </row>
    <row r="245" ht="12.75">
      <c r="A245" s="35"/>
    </row>
    <row r="246" ht="12.75">
      <c r="A246" s="35"/>
    </row>
    <row r="247" ht="12.75">
      <c r="A247" s="35"/>
    </row>
    <row r="248" ht="12.75">
      <c r="A248" s="35"/>
    </row>
    <row r="249" ht="12.75">
      <c r="A249" s="35"/>
    </row>
    <row r="250" ht="12.75">
      <c r="A250" s="35"/>
    </row>
    <row r="251" ht="12.75">
      <c r="A251" s="35"/>
    </row>
    <row r="252" ht="12.75">
      <c r="A252" s="35"/>
    </row>
    <row r="253" ht="12.75">
      <c r="A253" s="35"/>
    </row>
    <row r="254" ht="12.75">
      <c r="A254" s="35"/>
    </row>
    <row r="255" ht="12.75">
      <c r="A255" s="35"/>
    </row>
    <row r="256" ht="12.75">
      <c r="A256" s="35"/>
    </row>
    <row r="257" ht="12.75">
      <c r="A257" s="35"/>
    </row>
    <row r="258" ht="12.75">
      <c r="A258" s="35"/>
    </row>
    <row r="259" ht="12.75">
      <c r="A259" s="35"/>
    </row>
    <row r="260" ht="12.75">
      <c r="A260" s="35"/>
    </row>
    <row r="261" ht="12.75">
      <c r="A261" s="35"/>
    </row>
    <row r="262" ht="12.75">
      <c r="A262" s="35"/>
    </row>
    <row r="263" ht="12.75">
      <c r="A263" s="35"/>
    </row>
    <row r="264" ht="12.75">
      <c r="A264" s="35"/>
    </row>
    <row r="265" ht="12.75">
      <c r="A265" s="35"/>
    </row>
    <row r="266" ht="12.75">
      <c r="A266" s="35"/>
    </row>
    <row r="267" ht="12.75">
      <c r="A267" s="35"/>
    </row>
    <row r="268" ht="12.75">
      <c r="A268" s="35"/>
    </row>
    <row r="269" ht="12.75">
      <c r="A269" s="35"/>
    </row>
    <row r="270" ht="12.75">
      <c r="A270" s="35"/>
    </row>
    <row r="271" ht="12.75">
      <c r="A271" s="35"/>
    </row>
    <row r="272" ht="12.75">
      <c r="A272" s="35"/>
    </row>
    <row r="273" ht="12.75">
      <c r="A273" s="35"/>
    </row>
    <row r="274" ht="12.75">
      <c r="A274" s="35"/>
    </row>
    <row r="275" ht="12.75">
      <c r="A275" s="35"/>
    </row>
    <row r="276" ht="12.75">
      <c r="A276" s="35"/>
    </row>
    <row r="277" ht="12.75">
      <c r="A277" s="35"/>
    </row>
    <row r="278" ht="12.75">
      <c r="A278" s="35"/>
    </row>
    <row r="279" ht="12.75">
      <c r="A279" s="35"/>
    </row>
    <row r="280" ht="12.75">
      <c r="A280" s="35"/>
    </row>
    <row r="281" ht="12.75">
      <c r="A281" s="35"/>
    </row>
    <row r="282" ht="12.75">
      <c r="A282" s="35"/>
    </row>
  </sheetData>
  <sheetProtection/>
  <autoFilter ref="A9:I236"/>
  <mergeCells count="14">
    <mergeCell ref="D8:D9"/>
    <mergeCell ref="E8:E9"/>
    <mergeCell ref="F8:F9"/>
    <mergeCell ref="G8:G9"/>
    <mergeCell ref="D1:I1"/>
    <mergeCell ref="D2:I2"/>
    <mergeCell ref="D3:I3"/>
    <mergeCell ref="D4:I4"/>
    <mergeCell ref="A5:I5"/>
    <mergeCell ref="A7:B8"/>
    <mergeCell ref="C7:C9"/>
    <mergeCell ref="D7:G7"/>
    <mergeCell ref="H7:H9"/>
    <mergeCell ref="I7:I9"/>
  </mergeCells>
  <printOptions/>
  <pageMargins left="0.4724409448818898" right="0.1968503937007874" top="0.1968503937007874" bottom="0.1968503937007874" header="0.15748031496062992" footer="0.15748031496062992"/>
  <pageSetup fitToHeight="10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2903</dc:creator>
  <cp:keywords/>
  <dc:description/>
  <cp:lastModifiedBy>zhuk_m</cp:lastModifiedBy>
  <cp:lastPrinted>2016-08-08T10:47:04Z</cp:lastPrinted>
  <dcterms:created xsi:type="dcterms:W3CDTF">2016-08-08T07:18:33Z</dcterms:created>
  <dcterms:modified xsi:type="dcterms:W3CDTF">2016-08-09T08:51:49Z</dcterms:modified>
  <cp:category/>
  <cp:version/>
  <cp:contentType/>
  <cp:contentStatus/>
</cp:coreProperties>
</file>