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695" windowWidth="15450" windowHeight="8880" activeTab="0"/>
  </bookViews>
  <sheets>
    <sheet name="прил1" sheetId="1" r:id="rId1"/>
  </sheets>
  <externalReferences>
    <externalReference r:id="rId4"/>
  </externalReference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'прил1'!$A$9:$C$208</definedName>
    <definedName name="_xlnm.Print_Titles" localSheetId="0">'прил1'!$7:$9</definedName>
    <definedName name="прил2">#REF!</definedName>
    <definedName name="прил2крат">#REF!</definedName>
  </definedNames>
  <calcPr fullCalcOnLoad="1"/>
</workbook>
</file>

<file path=xl/sharedStrings.xml><?xml version="1.0" encoding="utf-8"?>
<sst xmlns="http://schemas.openxmlformats.org/spreadsheetml/2006/main" count="408" uniqueCount="404">
  <si>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</si>
  <si>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</si>
  <si>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</si>
  <si>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</si>
  <si>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</si>
  <si>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</si>
  <si>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</si>
  <si>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</si>
  <si>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Прочие поступления от денежных взысканий (штрафов) и иных сумм в возмещение ущерба</t>
  </si>
  <si>
    <t>1 16 90040 04 0000 140</t>
  </si>
  <si>
    <t>ПРОЧИЕ НЕНАЛОГОВЫЕ ДОХОДЫ</t>
  </si>
  <si>
    <t>1 17 01000 00 0000 180</t>
  </si>
  <si>
    <t>Невыясненные поступления</t>
  </si>
  <si>
    <t>1 17 01040 04 0000 180</t>
  </si>
  <si>
    <t xml:space="preserve">Прочие неналоговые доходы </t>
  </si>
  <si>
    <t>Прочие неналоговые доходы  бюджетов городских округов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</si>
  <si>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</si>
  <si>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</si>
  <si>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 бюджетной обеспеченности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</si>
  <si>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</si>
  <si>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 ежемесячное денежное вознаграждение за классное руководство</t>
  </si>
  <si>
    <t xml:space="preserve">Субвенции местным бюджетам на выполнение передаваемых полномочий субъектов Российской Федерации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</si>
  <si>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</si>
  <si>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</si>
  <si>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</si>
  <si>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</si>
  <si>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</si>
  <si>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</si>
  <si>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</si>
  <si>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</si>
  <si>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</si>
  <si>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</si>
  <si>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</si>
  <si>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</si>
  <si>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</si>
  <si>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</si>
  <si>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</si>
  <si>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</si>
  <si>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</si>
  <si>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</si>
  <si>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</si>
  <si>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</si>
  <si>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</si>
  <si>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</si>
  <si>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</si>
  <si>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</si>
  <si>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</si>
  <si>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</si>
  <si>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</si>
  <si>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</si>
  <si>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</si>
  <si>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</si>
  <si>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</si>
  <si>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</si>
  <si>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</si>
  <si>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</si>
  <si>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</si>
  <si>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</si>
  <si>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</si>
  <si>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</si>
  <si>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</si>
  <si>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</si>
  <si>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Земельный налог с организаций</t>
  </si>
  <si>
    <t>Земельный налог с физических лиц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</si>
  <si>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</si>
  <si>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</si>
  <si>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</si>
  <si>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</si>
  <si>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</si>
  <si>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</si>
  <si>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</si>
  <si>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1 11 01040 04 0000 120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</si>
  <si>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</si>
  <si>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</si>
  <si>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</si>
  <si>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</si>
  <si>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</si>
  <si>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</si>
  <si>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</si>
  <si>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</si>
  <si>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</si>
  <si>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</si>
  <si>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</si>
  <si>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</si>
  <si>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</si>
  <si>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</si>
  <si>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</si>
  <si>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</si>
  <si>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</si>
  <si>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</si>
  <si>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</si>
  <si>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</si>
  <si>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субсидии</t>
  </si>
  <si>
    <t>1 16 23041 04 0000 140</t>
  </si>
  <si>
    <t>Налог, взимаемый в связи с применением патентной системы налогообложения</t>
  </si>
  <si>
    <t>Доходы, поступающие в порядке возмещения  расходов, понесенных  в связи  эксплуатацией  имущества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</si>
  <si>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</si>
  <si>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</si>
  <si>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</si>
  <si>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</si>
  <si>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</si>
  <si>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</si>
  <si>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</si>
  <si>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</si>
  <si>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</si>
  <si>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</si>
  <si>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</si>
  <si>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</si>
  <si>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</si>
  <si>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</si>
  <si>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</si>
  <si>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</si>
  <si>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</si>
  <si>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1 01 02020 01 0000 110</t>
  </si>
  <si>
    <t>1 01 02030 01 0000 110</t>
  </si>
  <si>
    <t>НАЛОГИ НА СОВОКУПНЫЙ ДОХОД</t>
  </si>
  <si>
    <t>Единый налог на вмененный доход для отдельных видов деятельности</t>
  </si>
  <si>
    <t>1 05 02020 02 0000 110</t>
  </si>
  <si>
    <t>Единый сельскохозяйственный налог</t>
  </si>
  <si>
    <t>НАЛОГИ НА ИМУЩЕСТВО</t>
  </si>
  <si>
    <t>Налог на имущество  физических лиц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</si>
  <si>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</si>
  <si>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</si>
  <si>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</si>
  <si>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</si>
  <si>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</si>
  <si>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</si>
  <si>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</si>
  <si>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</si>
  <si>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</si>
  <si>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</si>
  <si>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</si>
  <si>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</si>
  <si>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</si>
  <si>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</si>
  <si>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</si>
  <si>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</si>
  <si>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</si>
  <si>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</si>
  <si>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</si>
  <si>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</si>
  <si>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</si>
  <si>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</si>
  <si>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1 11 05030 00 0000 120</t>
  </si>
  <si>
    <t>1 11 05034 04 0000 120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</si>
  <si>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</si>
  <si>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</si>
  <si>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</si>
  <si>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</si>
  <si>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</si>
  <si>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</si>
  <si>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</si>
  <si>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</si>
  <si>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</si>
  <si>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</si>
  <si>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</si>
  <si>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</si>
  <si>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</si>
  <si>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ПЛАТЕЖИ ПРИ ПОЛЬЗОВАНИИ ПРИРОДНЫМИ РЕСУРСАМИ</t>
  </si>
  <si>
    <t>Плата за негативное воздействие на окружающую среду</t>
  </si>
  <si>
    <t>1 12 01050 01 0000 120</t>
  </si>
  <si>
    <t>Плата за пользование водными объектами</t>
  </si>
  <si>
    <t xml:space="preserve">1 12 05040 04 0000 120 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</si>
  <si>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</si>
  <si>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</si>
  <si>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</si>
  <si>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</si>
  <si>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</si>
  <si>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</si>
  <si>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</si>
  <si>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1 14 02040 04 0000 410</t>
  </si>
  <si>
    <t>Доходы от продажи земельных участков, государственная собственность на которые не разграничена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</si>
  <si>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</si>
  <si>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</si>
  <si>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</si>
  <si>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</si>
  <si>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</si>
  <si>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</si>
  <si>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</si>
  <si>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</si>
  <si>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</si>
  <si>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</si>
  <si>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</si>
  <si>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</si>
  <si>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</si>
  <si>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</si>
  <si>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</si>
  <si>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</si>
  <si>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</si>
  <si>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</si>
  <si>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</si>
  <si>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</si>
  <si>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1 16 25030 01 0000 140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</si>
  <si>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</si>
  <si>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</si>
  <si>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</si>
  <si>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</si>
  <si>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</si>
  <si>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</si>
  <si>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</si>
  <si>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</si>
  <si>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</si>
  <si>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</si>
  <si>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</si>
  <si>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</si>
  <si>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</si>
  <si>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</si>
  <si>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</si>
  <si>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</si>
  <si>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</si>
  <si>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</si>
  <si>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</si>
  <si>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</si>
  <si>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</si>
  <si>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</si>
  <si>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</si>
  <si>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</si>
  <si>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</si>
  <si>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</si>
  <si>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</si>
  <si>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</si>
  <si>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</si>
  <si>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</si>
  <si>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Доходы, поступающие в порядке возмещения  расходов, понесенных  в связи  эксплуатацией  имущества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</si>
  <si>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</si>
  <si>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</si>
  <si>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</si>
  <si>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</si>
  <si>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</si>
  <si>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</si>
  <si>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</si>
  <si>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</si>
  <si>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</si>
  <si>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</si>
  <si>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</si>
  <si>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</si>
  <si>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</si>
  <si>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</si>
  <si>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</si>
  <si>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</si>
  <si>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</si>
  <si>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1 16 30030 01 0000 140</t>
  </si>
  <si>
    <t>Прочие денежные взыскания (штрафы)  за 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</si>
  <si>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</si>
  <si>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</si>
  <si>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</si>
  <si>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</si>
  <si>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Субвенции бюджетам  на государственную регистрацию актов гражданского состояния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</si>
  <si>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</si>
  <si>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к решению Березниковской городской Думы</t>
  </si>
  <si>
    <t>Код бюджетной классификации Российской Федерации</t>
  </si>
  <si>
    <t>Наименование  доходов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</si>
  <si>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</si>
  <si>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</si>
  <si>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</si>
  <si>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</si>
  <si>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</si>
  <si>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</si>
  <si>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</si>
  <si>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</si>
  <si>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</si>
  <si>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</si>
  <si>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</si>
  <si>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</si>
  <si>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</si>
  <si>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</si>
  <si>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</si>
  <si>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 xml:space="preserve">1 11 00000 00 0000 </t>
  </si>
  <si>
    <t>1 11 07000 00 0000</t>
  </si>
  <si>
    <t>1 11 09000 00 0000</t>
  </si>
  <si>
    <t>1 12 00000 00 0000</t>
  </si>
  <si>
    <t>1 12 05000 00 0000</t>
  </si>
  <si>
    <t>1 13 00000 00 0000</t>
  </si>
  <si>
    <t>1 13 01000 00 0000</t>
  </si>
  <si>
    <t>1 14 00000 00 0000</t>
  </si>
  <si>
    <t>1 14 01000 00 0000</t>
  </si>
  <si>
    <t>1 14 02000 00 0000</t>
  </si>
  <si>
    <t>1 14 06000 00 0000</t>
  </si>
  <si>
    <t>1 15 00000 00 0000</t>
  </si>
  <si>
    <t>1 15 02000 00 0000</t>
  </si>
  <si>
    <t>1 16 00000 00 0000</t>
  </si>
  <si>
    <t>1 16 03000 00 0000</t>
  </si>
  <si>
    <t>1 16 06000 01 0000</t>
  </si>
  <si>
    <t>1 16 08000 01 0000</t>
  </si>
  <si>
    <t>1 16 25000 00 0000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</si>
  <si>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</si>
  <si>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1 16 28000 01 0000</t>
  </si>
  <si>
    <t>1 16 33000 00 0000</t>
  </si>
  <si>
    <t>1 16 35000 00 0000</t>
  </si>
  <si>
    <t>1 16 43000 01 0000</t>
  </si>
  <si>
    <t>1 16 45000 01 0000</t>
  </si>
  <si>
    <t>1 16 46000 00 0000</t>
  </si>
  <si>
    <t>1 16 51000 02 0000</t>
  </si>
  <si>
    <t>1 16 90000 00 0000</t>
  </si>
  <si>
    <t>1 17 00000 00 0000</t>
  </si>
  <si>
    <t>1 17 05000 00 0000</t>
  </si>
  <si>
    <t>2 00 00000 00 0000</t>
  </si>
  <si>
    <t>2 02 00000 00 0000</t>
  </si>
  <si>
    <t>2 02 10000 00 0000</t>
  </si>
  <si>
    <t>Дотации бюджетам субъектов Российской Федерации</t>
  </si>
  <si>
    <t>2 02 15001 00 0000</t>
  </si>
  <si>
    <t>2 02 15001 04 0000</t>
  </si>
  <si>
    <t xml:space="preserve">2 02 20000 00 0000 </t>
  </si>
  <si>
    <t>Субсидии бюджетам бюджетной системы Российской Федерации (межбюджетные субсидии)</t>
  </si>
  <si>
    <t>2 02 20051 00 0000</t>
  </si>
  <si>
    <t>2 02 20051 04 0000</t>
  </si>
  <si>
    <t>2 02 20077 04 0000</t>
  </si>
  <si>
    <t>2 02 29999 00 0000</t>
  </si>
  <si>
    <t>2 02 29999 04 0000</t>
  </si>
  <si>
    <t>2 02 30000 00 0000</t>
  </si>
  <si>
    <t>Субвенции бюджетам бюджетной системы Российской Федерации</t>
  </si>
  <si>
    <t>2 02 30021 00 0000</t>
  </si>
  <si>
    <t>2 02 30021 04 0000</t>
  </si>
  <si>
    <t>2 02 30024 00 0000</t>
  </si>
  <si>
    <t>2 02 30024 04 0000</t>
  </si>
  <si>
    <t>2 02 30029 00 0000</t>
  </si>
  <si>
    <t>2 02 30029 04 0000</t>
  </si>
  <si>
    <t>2 02 35120 00 0000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</si>
  <si>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</si>
  <si>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</si>
  <si>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</si>
  <si>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2 02 35134 00 0000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</si>
  <si>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</si>
  <si>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2 02 35134 04 0000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</si>
  <si>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</si>
  <si>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2 02 35135 00 0000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</si>
  <si>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</si>
  <si>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2 02 35135 04 0000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</si>
  <si>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</si>
  <si>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2 02 35930 00 0000</t>
  </si>
  <si>
    <t>2 02 35930 04 0000</t>
  </si>
  <si>
    <t>2 02 39999 00 0000</t>
  </si>
  <si>
    <t>2 02 39999 04 0000</t>
  </si>
  <si>
    <t>2 02 40000 00 0000</t>
  </si>
  <si>
    <t>2 02 45144 00 0000</t>
  </si>
  <si>
    <t>2 02 45144 04 0000</t>
  </si>
  <si>
    <t>2 02 49999 00 0000</t>
  </si>
  <si>
    <t>2 02 49999 04 0000</t>
  </si>
  <si>
    <t>2 07 00000 00 0000</t>
  </si>
  <si>
    <t>2 07 04000 04 0000</t>
  </si>
  <si>
    <t>2 07 04010 04 0000</t>
  </si>
  <si>
    <t>2 07 04050 04 0000</t>
  </si>
  <si>
    <t>2 18 00000 00 0000</t>
  </si>
  <si>
    <t>2 18 04000 04 0000</t>
  </si>
  <si>
    <t>2 18 04010 04 0000</t>
  </si>
  <si>
    <t>2 18 04020 04 0000</t>
  </si>
  <si>
    <t>2 19 00000 00 0000</t>
  </si>
  <si>
    <t>Приложение 1</t>
  </si>
  <si>
    <t>Перв. План</t>
  </si>
  <si>
    <t>1 06 00000 00 0000</t>
  </si>
  <si>
    <t>1 11 05000 00 0000</t>
  </si>
  <si>
    <t>1 11 05300 00 0000</t>
  </si>
  <si>
    <t>1 12 01000 01 0000</t>
  </si>
  <si>
    <t>1 13 02000 00 0000</t>
  </si>
  <si>
    <t>1 16 30000 01 0000</t>
  </si>
  <si>
    <t xml:space="preserve">1 16 37000 00 0000 </t>
  </si>
  <si>
    <t xml:space="preserve"> 2 02 20077 00 0000</t>
  </si>
  <si>
    <t>2 19 00000 04 0000</t>
  </si>
  <si>
    <t xml:space="preserve">2 02 25555 04 0000
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</si>
  <si>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</si>
  <si>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</si>
  <si>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Изменения по отдельным строкам доходов бюджета города Березники 
по группам, подгруппам, статьям классификации доходов бюджетов 
на 2017 год</t>
  </si>
  <si>
    <t>Сумма</t>
  </si>
  <si>
    <t>изменения</t>
  </si>
  <si>
    <t>с учетом изменений</t>
  </si>
  <si>
    <t>1 01 02010 01 0000</t>
  </si>
  <si>
    <t>1 01 02040 01 0000</t>
  </si>
  <si>
    <t>1 05 02010 02 0000</t>
  </si>
  <si>
    <t>1 05 04010 02 0000</t>
  </si>
  <si>
    <t>1 06 06032 00 0000</t>
  </si>
  <si>
    <t>1 08 07150 01 0000</t>
  </si>
  <si>
    <t>1 11 05020 00 0000</t>
  </si>
  <si>
    <t>1 11 05024 04 0000</t>
  </si>
  <si>
    <t>1 11 05070 00 0000</t>
  </si>
  <si>
    <t>1 11 05074 04 0000</t>
  </si>
  <si>
    <t>1 11 05310 00 0000</t>
  </si>
  <si>
    <t>1 11 05312 04 0000</t>
  </si>
  <si>
    <t>1 11 05320 00 0000</t>
  </si>
  <si>
    <t>1 11 05324 04 0000</t>
  </si>
  <si>
    <t>1 12 01010 01 0000</t>
  </si>
  <si>
    <t>1 12 01030 01 0000</t>
  </si>
  <si>
    <t>1 12 01040 01 0000</t>
  </si>
  <si>
    <t>1 12 01070 01 0000</t>
  </si>
  <si>
    <t>1 13 01994 04 0000</t>
  </si>
  <si>
    <t>1 13 02060 00 0000</t>
  </si>
  <si>
    <t>1 13 02064 04 0000</t>
  </si>
  <si>
    <t>1 13 02990 00 0000</t>
  </si>
  <si>
    <t>1 13 02994 04 0000</t>
  </si>
  <si>
    <t>1 14 02040 04 0000</t>
  </si>
  <si>
    <t>1 14 02042 04 0000</t>
  </si>
  <si>
    <t>1 14 06010 00 0000</t>
  </si>
  <si>
    <t>1 14 06012 04 0000</t>
  </si>
  <si>
    <t>1 14 06300 00 0000</t>
  </si>
  <si>
    <t>1 14 06310 00 0000</t>
  </si>
  <si>
    <t>1 14 06312 04 0000</t>
  </si>
  <si>
    <t>1 16 33040 04 0000</t>
  </si>
  <si>
    <t>1 16 35020 04 0000</t>
  </si>
  <si>
    <t>1 16 37030 04 0000</t>
  </si>
  <si>
    <t>1 16 51020 02 0000</t>
  </si>
  <si>
    <t>1 17 05040 04 0000</t>
  </si>
  <si>
    <t>2 02 25555 00 0000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</si>
  <si>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</si>
  <si>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</si>
  <si>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от 30 мая 2017 г. № 257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</si>
</sst>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dd/mm/yyyy\ hh:m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59">
      <alignment/>
      <protection/>
    </xf>
    <xf numFmtId="0" fontId="8" fillId="0" borderId="0" xfId="59" applyFill="1">
      <alignment/>
      <protection/>
    </xf>
    <xf numFmtId="0" fontId="24" fillId="0" borderId="0" xfId="59" applyFont="1">
      <alignment/>
      <protection/>
    </xf>
    <xf numFmtId="0" fontId="25" fillId="0" borderId="0" xfId="59" applyFont="1" applyBorder="1">
      <alignment/>
      <protection/>
    </xf>
    <xf numFmtId="0" fontId="27" fillId="0" borderId="0" xfId="59" applyFont="1">
      <alignment/>
      <protection/>
    </xf>
    <xf numFmtId="0" fontId="28" fillId="0" borderId="0" xfId="59" applyFont="1">
      <alignment/>
      <protection/>
    </xf>
    <xf numFmtId="3" fontId="29" fillId="0" borderId="10" xfId="59" applyNumberFormat="1" applyFont="1" applyBorder="1" applyAlignment="1">
      <alignment horizontal="left" vertical="top"/>
      <protection/>
    </xf>
    <xf numFmtId="173" fontId="22" fillId="0" borderId="10" xfId="59" applyNumberFormat="1" applyFont="1" applyFill="1" applyBorder="1" applyAlignment="1">
      <alignment vertical="top"/>
      <protection/>
    </xf>
    <xf numFmtId="173" fontId="22" fillId="0" borderId="10" xfId="59" applyNumberFormat="1" applyFont="1" applyFill="1" applyBorder="1" applyAlignment="1">
      <alignment vertical="top"/>
      <protection/>
    </xf>
    <xf numFmtId="0" fontId="8" fillId="0" borderId="0" xfId="59" applyFont="1">
      <alignment/>
      <protection/>
    </xf>
    <xf numFmtId="3" fontId="29" fillId="0" borderId="10" xfId="59" applyNumberFormat="1" applyFont="1" applyBorder="1" applyAlignment="1">
      <alignment vertical="top"/>
      <protection/>
    </xf>
    <xf numFmtId="0" fontId="29" fillId="0" borderId="10" xfId="59" applyFont="1" applyBorder="1" applyAlignment="1">
      <alignment horizontal="left" vertical="top"/>
      <protection/>
    </xf>
    <xf numFmtId="0" fontId="29" fillId="0" borderId="10" xfId="59" applyFont="1" applyFill="1" applyBorder="1" applyAlignment="1">
      <alignment horizontal="left" vertical="top"/>
      <protection/>
    </xf>
    <xf numFmtId="0" fontId="29" fillId="0" borderId="10" xfId="59" applyFont="1" applyBorder="1" applyAlignment="1">
      <alignment horizontal="left" vertical="top"/>
      <protection/>
    </xf>
    <xf numFmtId="3" fontId="29" fillId="0" borderId="10" xfId="59" applyNumberFormat="1" applyFont="1" applyBorder="1" applyAlignment="1">
      <alignment horizontal="left" vertical="top"/>
      <protection/>
    </xf>
    <xf numFmtId="0" fontId="25" fillId="0" borderId="0" xfId="59" applyFont="1" applyFill="1" applyAlignment="1">
      <alignment horizontal="right"/>
      <protection/>
    </xf>
    <xf numFmtId="3" fontId="29" fillId="0" borderId="10" xfId="59" applyNumberFormat="1" applyFont="1" applyFill="1" applyBorder="1" applyAlignment="1">
      <alignment horizontal="left" vertical="top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27" fillId="0" borderId="0" xfId="59" applyFont="1" applyFill="1">
      <alignment/>
      <protection/>
    </xf>
    <xf numFmtId="3" fontId="26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>
      <alignment/>
      <protection/>
    </xf>
    <xf numFmtId="0" fontId="22" fillId="0" borderId="10" xfId="56" applyFont="1" applyBorder="1" applyAlignment="1">
      <alignment vertical="top" wrapText="1"/>
      <protection/>
    </xf>
    <xf numFmtId="0" fontId="22" fillId="0" borderId="10" xfId="56" applyFont="1" applyFill="1" applyBorder="1" applyAlignment="1">
      <alignment vertical="top" wrapText="1"/>
      <protection/>
    </xf>
    <xf numFmtId="0" fontId="22" fillId="0" borderId="10" xfId="56" applyFont="1" applyBorder="1" applyAlignment="1">
      <alignment vertical="top" wrapText="1"/>
      <protection/>
    </xf>
    <xf numFmtId="0" fontId="22" fillId="0" borderId="10" xfId="56" applyFont="1" applyFill="1" applyBorder="1" applyAlignment="1">
      <alignment horizontal="left" vertical="top" wrapText="1"/>
      <protection/>
    </xf>
    <xf numFmtId="0" fontId="22" fillId="0" borderId="10" xfId="56" applyFont="1" applyFill="1" applyBorder="1" applyAlignment="1">
      <alignment vertical="top" wrapText="1"/>
      <protection/>
    </xf>
    <xf numFmtId="0" fontId="22" fillId="0" borderId="10" xfId="56" applyFont="1" applyBorder="1" applyAlignment="1">
      <alignment horizontal="left" vertical="top" wrapText="1"/>
      <protection/>
    </xf>
    <xf numFmtId="0" fontId="22" fillId="0" borderId="10" xfId="56" applyFont="1" applyBorder="1" applyAlignment="1">
      <alignment horizontal="left" vertical="top" wrapText="1"/>
      <protection/>
    </xf>
    <xf numFmtId="0" fontId="29" fillId="0" borderId="10" xfId="59" applyFont="1" applyFill="1" applyBorder="1" applyAlignment="1">
      <alignment horizontal="left" vertical="top"/>
      <protection/>
    </xf>
    <xf numFmtId="0" fontId="22" fillId="0" borderId="10" xfId="56" applyFont="1" applyBorder="1" applyAlignment="1">
      <alignment wrapText="1"/>
      <protection/>
    </xf>
    <xf numFmtId="173" fontId="22" fillId="0" borderId="10" xfId="59" applyNumberFormat="1" applyFont="1" applyFill="1" applyBorder="1" applyAlignment="1">
      <alignment/>
      <protection/>
    </xf>
    <xf numFmtId="0" fontId="29" fillId="0" borderId="10" xfId="59" applyFont="1" applyBorder="1" applyAlignment="1">
      <alignment horizontal="left" vertical="top" wrapText="1"/>
      <protection/>
    </xf>
    <xf numFmtId="0" fontId="8" fillId="0" borderId="10" xfId="59" applyFill="1" applyBorder="1">
      <alignment/>
      <protection/>
    </xf>
    <xf numFmtId="0" fontId="22" fillId="0" borderId="0" xfId="59" applyFont="1" applyFill="1" applyAlignment="1">
      <alignment horizontal="right"/>
      <protection/>
    </xf>
    <xf numFmtId="0" fontId="23" fillId="0" borderId="0" xfId="59" applyFont="1" applyBorder="1" applyAlignment="1">
      <alignment horizontal="center" vertical="center" wrapText="1"/>
      <protection/>
    </xf>
    <xf numFmtId="3" fontId="26" fillId="0" borderId="10" xfId="58" applyNumberFormat="1" applyFont="1" applyFill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_Исп9м-в2005г." xfId="58"/>
    <cellStyle name="Обычный_Покварталь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T1\fuag1$\Users\2903.BERKAZ\Desktop\&#1041;&#1070;&#1044;&#1046;&#1045;&#1058;%202017\&#1048;&#1079;&#1084;&#1060;&#1045;&#1042;&#1056;&#1040;&#1051;&#1068;2017\&#1055;&#1088;&#1080;&#1083;&#1086;&#1078;&#1077;&#1085;&#1080;&#1103;%201,2%20&#1080;&#1079;&#108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1 крат"/>
      <sheetName val="прил2"/>
      <sheetName val="прил2 кра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tabSelected="1" zoomScale="90" zoomScaleNormal="90" zoomScaleSheetLayoutView="10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43" sqref="K43"/>
    </sheetView>
  </sheetViews>
  <sheetFormatPr defaultColWidth="9.140625" defaultRowHeight="12.75"/>
  <cols>
    <col min="1" max="1" width="15.421875" style="1" customWidth="1"/>
    <col min="2" max="2" width="70.421875" style="1" customWidth="1"/>
    <col min="3" max="3" width="10.28125" style="2" hidden="1" customWidth="1"/>
    <col min="4" max="5" width="10.28125" style="1" bestFit="1" customWidth="1"/>
    <col min="6" max="16384" width="9.140625" style="1" customWidth="1"/>
  </cols>
  <sheetData>
    <row r="1" ht="12.75">
      <c r="E1" s="34" t="s">
        <v>347</v>
      </c>
    </row>
    <row r="2" ht="12.75">
      <c r="E2" s="34" t="s">
        <v>249</v>
      </c>
    </row>
    <row r="3" ht="12.75">
      <c r="E3" s="34" t="s">
        <v>403</v>
      </c>
    </row>
    <row r="4" ht="36.75" customHeight="1"/>
    <row r="5" spans="1:5" s="3" customFormat="1" ht="51.75" customHeight="1">
      <c r="A5" s="35" t="s">
        <v>361</v>
      </c>
      <c r="B5" s="35"/>
      <c r="C5" s="35"/>
      <c r="D5" s="35"/>
      <c r="E5" s="35"/>
    </row>
    <row r="6" spans="1:5" ht="28.5" customHeight="1">
      <c r="A6" s="4"/>
      <c r="B6" s="4"/>
      <c r="E6" s="16" t="s">
        <v>109</v>
      </c>
    </row>
    <row r="7" spans="1:5" ht="15" customHeight="1">
      <c r="A7" s="37" t="s">
        <v>250</v>
      </c>
      <c r="B7" s="37" t="s">
        <v>251</v>
      </c>
      <c r="C7" s="33"/>
      <c r="D7" s="36" t="s">
        <v>362</v>
      </c>
      <c r="E7" s="36"/>
    </row>
    <row r="8" spans="1:5" ht="29.25" customHeight="1">
      <c r="A8" s="37"/>
      <c r="B8" s="37"/>
      <c r="C8" s="20" t="s">
        <v>348</v>
      </c>
      <c r="D8" s="20" t="s">
        <v>363</v>
      </c>
      <c r="E8" s="20" t="s">
        <v>364</v>
      </c>
    </row>
    <row r="9" spans="1:5" s="19" customFormat="1" ht="11.25">
      <c r="A9" s="18">
        <v>1</v>
      </c>
      <c r="B9" s="18">
        <v>2</v>
      </c>
      <c r="C9" s="18">
        <v>3</v>
      </c>
      <c r="D9" s="18">
        <v>3</v>
      </c>
      <c r="E9" s="18">
        <v>4</v>
      </c>
    </row>
    <row r="10" spans="1:5" s="5" customFormat="1" ht="12.75">
      <c r="A10" s="7" t="s">
        <v>252</v>
      </c>
      <c r="B10" s="22" t="s">
        <v>110</v>
      </c>
      <c r="C10" s="8">
        <v>2051780.2999999998</v>
      </c>
      <c r="D10" s="8">
        <f>D11+D23+D32+D43+D50+D79+D97+D112+D115+D156+D89+D17</f>
        <v>-40377.8</v>
      </c>
      <c r="E10" s="8">
        <f>C10+D10</f>
        <v>2011402.4999999998</v>
      </c>
    </row>
    <row r="11" spans="1:5" s="5" customFormat="1" ht="12.75">
      <c r="A11" s="12" t="s">
        <v>253</v>
      </c>
      <c r="B11" s="27" t="s">
        <v>111</v>
      </c>
      <c r="C11" s="8">
        <v>1145655</v>
      </c>
      <c r="D11" s="8">
        <f>D12</f>
        <v>-24541.5</v>
      </c>
      <c r="E11" s="8">
        <f aca="true" t="shared" si="0" ref="E11:E74">C11+D11</f>
        <v>1121113.5</v>
      </c>
    </row>
    <row r="12" spans="1:5" s="6" customFormat="1" ht="12.75">
      <c r="A12" s="7" t="s">
        <v>254</v>
      </c>
      <c r="B12" s="22" t="s">
        <v>112</v>
      </c>
      <c r="C12" s="8">
        <v>1145655</v>
      </c>
      <c r="D12" s="8">
        <f>D13+D14+D16+D15</f>
        <v>-24541.5</v>
      </c>
      <c r="E12" s="8">
        <f t="shared" si="0"/>
        <v>1121113.5</v>
      </c>
    </row>
    <row r="13" spans="1:5" s="10" customFormat="1" ht="40.5" customHeight="1" hidden="1">
      <c r="A13" s="7" t="s">
        <v>365</v>
      </c>
      <c r="B13" s="22" t="s">
        <v>195</v>
      </c>
      <c r="C13" s="8">
        <v>1122653</v>
      </c>
      <c r="D13" s="8">
        <v>-24791.5</v>
      </c>
      <c r="E13" s="8">
        <f t="shared" si="0"/>
        <v>1097861.5</v>
      </c>
    </row>
    <row r="14" spans="1:5" s="10" customFormat="1" ht="76.5" hidden="1">
      <c r="A14" s="7" t="s">
        <v>113</v>
      </c>
      <c r="B14" s="22" t="s">
        <v>196</v>
      </c>
      <c r="C14" s="8">
        <v>2502</v>
      </c>
      <c r="D14" s="8"/>
      <c r="E14" s="8">
        <f t="shared" si="0"/>
        <v>2502</v>
      </c>
    </row>
    <row r="15" spans="1:5" s="10" customFormat="1" ht="27.75" customHeight="1" hidden="1">
      <c r="A15" s="7" t="s">
        <v>114</v>
      </c>
      <c r="B15" s="22" t="s">
        <v>197</v>
      </c>
      <c r="C15" s="8">
        <v>19500</v>
      </c>
      <c r="D15" s="8"/>
      <c r="E15" s="8">
        <f t="shared" si="0"/>
        <v>19500</v>
      </c>
    </row>
    <row r="16" spans="1:5" s="10" customFormat="1" ht="54.75" customHeight="1" hidden="1">
      <c r="A16" s="7" t="s">
        <v>366</v>
      </c>
      <c r="B16" s="22" t="s">
        <v>198</v>
      </c>
      <c r="C16" s="8">
        <v>1000</v>
      </c>
      <c r="D16" s="8">
        <v>250</v>
      </c>
      <c r="E16" s="8">
        <f t="shared" si="0"/>
        <v>1250</v>
      </c>
    </row>
    <row r="17" spans="1:5" s="10" customFormat="1" ht="25.5" hidden="1">
      <c r="A17" s="17" t="s">
        <v>255</v>
      </c>
      <c r="B17" s="25" t="s">
        <v>22</v>
      </c>
      <c r="C17" s="8">
        <v>5826.000000000001</v>
      </c>
      <c r="D17" s="8">
        <f>D18</f>
        <v>0</v>
      </c>
      <c r="E17" s="8">
        <f t="shared" si="0"/>
        <v>5826.000000000001</v>
      </c>
    </row>
    <row r="18" spans="1:5" s="10" customFormat="1" ht="25.5" hidden="1">
      <c r="A18" s="17" t="s">
        <v>256</v>
      </c>
      <c r="B18" s="23" t="s">
        <v>23</v>
      </c>
      <c r="C18" s="8">
        <v>5826.000000000001</v>
      </c>
      <c r="D18" s="8"/>
      <c r="E18" s="8">
        <f t="shared" si="0"/>
        <v>5826.000000000001</v>
      </c>
    </row>
    <row r="19" spans="1:5" s="10" customFormat="1" ht="51" hidden="1">
      <c r="A19" s="17" t="s">
        <v>24</v>
      </c>
      <c r="B19" s="23" t="s">
        <v>25</v>
      </c>
      <c r="C19" s="8">
        <v>2275.9</v>
      </c>
      <c r="D19" s="8"/>
      <c r="E19" s="8">
        <f t="shared" si="0"/>
        <v>2275.9</v>
      </c>
    </row>
    <row r="20" spans="1:5" s="10" customFormat="1" ht="51" hidden="1">
      <c r="A20" s="17" t="s">
        <v>26</v>
      </c>
      <c r="B20" s="23" t="s">
        <v>27</v>
      </c>
      <c r="C20" s="8">
        <v>24.8</v>
      </c>
      <c r="D20" s="8"/>
      <c r="E20" s="8">
        <f t="shared" si="0"/>
        <v>24.8</v>
      </c>
    </row>
    <row r="21" spans="1:5" s="10" customFormat="1" ht="51" hidden="1">
      <c r="A21" s="17" t="s">
        <v>28</v>
      </c>
      <c r="B21" s="23" t="s">
        <v>29</v>
      </c>
      <c r="C21" s="8">
        <v>3781.5</v>
      </c>
      <c r="D21" s="8"/>
      <c r="E21" s="8">
        <f t="shared" si="0"/>
        <v>3781.5</v>
      </c>
    </row>
    <row r="22" spans="1:5" s="10" customFormat="1" ht="51" hidden="1">
      <c r="A22" s="17" t="s">
        <v>30</v>
      </c>
      <c r="B22" s="23" t="s">
        <v>31</v>
      </c>
      <c r="C22" s="8">
        <v>-256.2</v>
      </c>
      <c r="D22" s="8"/>
      <c r="E22" s="8">
        <f t="shared" si="0"/>
        <v>-256.2</v>
      </c>
    </row>
    <row r="23" spans="1:5" s="10" customFormat="1" ht="18" customHeight="1">
      <c r="A23" s="7" t="s">
        <v>257</v>
      </c>
      <c r="B23" s="27" t="s">
        <v>115</v>
      </c>
      <c r="C23" s="8">
        <v>95034</v>
      </c>
      <c r="D23" s="8">
        <f>D24+D27+D30</f>
        <v>-3497.5</v>
      </c>
      <c r="E23" s="8">
        <f t="shared" si="0"/>
        <v>91536.5</v>
      </c>
    </row>
    <row r="24" spans="1:5" s="10" customFormat="1" ht="14.25" customHeight="1">
      <c r="A24" s="7" t="s">
        <v>258</v>
      </c>
      <c r="B24" s="22" t="s">
        <v>116</v>
      </c>
      <c r="C24" s="8">
        <v>90932</v>
      </c>
      <c r="D24" s="8">
        <f>D25+D26</f>
        <v>-8297.5</v>
      </c>
      <c r="E24" s="8">
        <f t="shared" si="0"/>
        <v>82634.5</v>
      </c>
    </row>
    <row r="25" spans="1:5" s="10" customFormat="1" ht="17.25" customHeight="1" hidden="1">
      <c r="A25" s="7" t="s">
        <v>367</v>
      </c>
      <c r="B25" s="22" t="s">
        <v>116</v>
      </c>
      <c r="C25" s="9">
        <v>90932</v>
      </c>
      <c r="D25" s="9">
        <v>-8297.5</v>
      </c>
      <c r="E25" s="8">
        <f t="shared" si="0"/>
        <v>82634.5</v>
      </c>
    </row>
    <row r="26" spans="1:5" s="10" customFormat="1" ht="25.5" hidden="1">
      <c r="A26" s="7" t="s">
        <v>117</v>
      </c>
      <c r="B26" s="22" t="s">
        <v>199</v>
      </c>
      <c r="C26" s="9">
        <v>0</v>
      </c>
      <c r="D26" s="9">
        <v>0</v>
      </c>
      <c r="E26" s="8">
        <f t="shared" si="0"/>
        <v>0</v>
      </c>
    </row>
    <row r="27" spans="1:5" s="10" customFormat="1" ht="12.75" hidden="1">
      <c r="A27" s="7" t="s">
        <v>259</v>
      </c>
      <c r="B27" s="22" t="s">
        <v>118</v>
      </c>
      <c r="C27" s="8">
        <v>2</v>
      </c>
      <c r="D27" s="8">
        <f>D28+D29</f>
        <v>0</v>
      </c>
      <c r="E27" s="8">
        <f t="shared" si="0"/>
        <v>2</v>
      </c>
    </row>
    <row r="28" spans="1:5" s="10" customFormat="1" ht="12.75" hidden="1">
      <c r="A28" s="7" t="s">
        <v>200</v>
      </c>
      <c r="B28" s="22" t="s">
        <v>118</v>
      </c>
      <c r="C28" s="8">
        <v>2</v>
      </c>
      <c r="D28" s="8"/>
      <c r="E28" s="8">
        <f t="shared" si="0"/>
        <v>2</v>
      </c>
    </row>
    <row r="29" spans="1:5" s="10" customFormat="1" ht="12.75" customHeight="1" hidden="1">
      <c r="A29" s="7" t="s">
        <v>201</v>
      </c>
      <c r="B29" s="22" t="s">
        <v>202</v>
      </c>
      <c r="C29" s="8">
        <v>0</v>
      </c>
      <c r="D29" s="8">
        <v>0</v>
      </c>
      <c r="E29" s="8">
        <f t="shared" si="0"/>
        <v>0</v>
      </c>
    </row>
    <row r="30" spans="1:5" s="10" customFormat="1" ht="12.75">
      <c r="A30" s="7" t="s">
        <v>260</v>
      </c>
      <c r="B30" s="22" t="s">
        <v>94</v>
      </c>
      <c r="C30" s="8">
        <v>4100</v>
      </c>
      <c r="D30" s="8">
        <f>D31</f>
        <v>4800</v>
      </c>
      <c r="E30" s="8">
        <f t="shared" si="0"/>
        <v>8900</v>
      </c>
    </row>
    <row r="31" spans="1:5" s="10" customFormat="1" ht="25.5" hidden="1">
      <c r="A31" s="7" t="s">
        <v>368</v>
      </c>
      <c r="B31" s="22" t="s">
        <v>203</v>
      </c>
      <c r="C31" s="8">
        <v>4100</v>
      </c>
      <c r="D31" s="8">
        <v>4800</v>
      </c>
      <c r="E31" s="8">
        <f t="shared" si="0"/>
        <v>8900</v>
      </c>
    </row>
    <row r="32" spans="1:5" s="10" customFormat="1" ht="12.75">
      <c r="A32" s="7" t="s">
        <v>349</v>
      </c>
      <c r="B32" s="27" t="s">
        <v>119</v>
      </c>
      <c r="C32" s="8">
        <v>396534</v>
      </c>
      <c r="D32" s="8">
        <f>D33+D38+D35</f>
        <v>-8284.5</v>
      </c>
      <c r="E32" s="8">
        <f t="shared" si="0"/>
        <v>388249.5</v>
      </c>
    </row>
    <row r="33" spans="1:5" s="10" customFormat="1" ht="12.75" hidden="1">
      <c r="A33" s="7" t="s">
        <v>261</v>
      </c>
      <c r="B33" s="22" t="s">
        <v>120</v>
      </c>
      <c r="C33" s="8">
        <v>30778</v>
      </c>
      <c r="D33" s="8">
        <f>D34</f>
        <v>0</v>
      </c>
      <c r="E33" s="8">
        <f t="shared" si="0"/>
        <v>30778</v>
      </c>
    </row>
    <row r="34" spans="1:5" s="10" customFormat="1" ht="25.5" hidden="1">
      <c r="A34" s="7" t="s">
        <v>204</v>
      </c>
      <c r="B34" s="22" t="s">
        <v>205</v>
      </c>
      <c r="C34" s="8">
        <v>30778</v>
      </c>
      <c r="D34" s="8"/>
      <c r="E34" s="8">
        <f t="shared" si="0"/>
        <v>30778</v>
      </c>
    </row>
    <row r="35" spans="1:5" s="10" customFormat="1" ht="12.75" hidden="1">
      <c r="A35" s="15" t="s">
        <v>262</v>
      </c>
      <c r="B35" s="24" t="s">
        <v>121</v>
      </c>
      <c r="C35" s="9">
        <v>138809</v>
      </c>
      <c r="D35" s="9">
        <f>D36+D37</f>
        <v>0</v>
      </c>
      <c r="E35" s="8">
        <f t="shared" si="0"/>
        <v>138809</v>
      </c>
    </row>
    <row r="36" spans="1:5" s="10" customFormat="1" ht="12.75" hidden="1">
      <c r="A36" s="7" t="s">
        <v>122</v>
      </c>
      <c r="B36" s="22" t="s">
        <v>123</v>
      </c>
      <c r="C36" s="8">
        <v>30074</v>
      </c>
      <c r="D36" s="8"/>
      <c r="E36" s="8">
        <f t="shared" si="0"/>
        <v>30074</v>
      </c>
    </row>
    <row r="37" spans="1:5" s="10" customFormat="1" ht="12.75" hidden="1">
      <c r="A37" s="7" t="s">
        <v>124</v>
      </c>
      <c r="B37" s="22" t="s">
        <v>125</v>
      </c>
      <c r="C37" s="9">
        <v>108735</v>
      </c>
      <c r="D37" s="9"/>
      <c r="E37" s="8">
        <f t="shared" si="0"/>
        <v>108735</v>
      </c>
    </row>
    <row r="38" spans="1:5" s="10" customFormat="1" ht="12.75">
      <c r="A38" s="15" t="s">
        <v>263</v>
      </c>
      <c r="B38" s="24" t="s">
        <v>126</v>
      </c>
      <c r="C38" s="8">
        <v>226947</v>
      </c>
      <c r="D38" s="8">
        <f>D39+D41</f>
        <v>-8284.5</v>
      </c>
      <c r="E38" s="8">
        <f t="shared" si="0"/>
        <v>218662.5</v>
      </c>
    </row>
    <row r="39" spans="1:5" s="10" customFormat="1" ht="12.75" hidden="1">
      <c r="A39" s="7" t="s">
        <v>369</v>
      </c>
      <c r="B39" s="22" t="s">
        <v>62</v>
      </c>
      <c r="C39" s="8">
        <v>200910</v>
      </c>
      <c r="D39" s="8">
        <v>-8284.5</v>
      </c>
      <c r="E39" s="8">
        <f t="shared" si="0"/>
        <v>192625.5</v>
      </c>
    </row>
    <row r="40" spans="1:5" s="10" customFormat="1" ht="25.5" hidden="1">
      <c r="A40" s="7" t="s">
        <v>206</v>
      </c>
      <c r="B40" s="24" t="s">
        <v>207</v>
      </c>
      <c r="C40" s="8">
        <v>200910</v>
      </c>
      <c r="D40" s="8"/>
      <c r="E40" s="8">
        <f t="shared" si="0"/>
        <v>200910</v>
      </c>
    </row>
    <row r="41" spans="1:5" s="10" customFormat="1" ht="12.75" hidden="1">
      <c r="A41" s="7" t="s">
        <v>208</v>
      </c>
      <c r="B41" s="22" t="s">
        <v>63</v>
      </c>
      <c r="C41" s="8">
        <v>26037</v>
      </c>
      <c r="D41" s="8">
        <f>D42</f>
        <v>0</v>
      </c>
      <c r="E41" s="8">
        <f t="shared" si="0"/>
        <v>26037</v>
      </c>
    </row>
    <row r="42" spans="1:5" s="10" customFormat="1" ht="25.5" hidden="1">
      <c r="A42" s="7" t="s">
        <v>209</v>
      </c>
      <c r="B42" s="24" t="s">
        <v>210</v>
      </c>
      <c r="C42" s="8">
        <v>26037</v>
      </c>
      <c r="D42" s="8"/>
      <c r="E42" s="8">
        <f t="shared" si="0"/>
        <v>26037</v>
      </c>
    </row>
    <row r="43" spans="1:5" s="10" customFormat="1" ht="12.75">
      <c r="A43" s="7" t="s">
        <v>264</v>
      </c>
      <c r="B43" s="27" t="s">
        <v>129</v>
      </c>
      <c r="C43" s="8">
        <v>22584.8</v>
      </c>
      <c r="D43" s="8">
        <f>D44+D46</f>
        <v>20</v>
      </c>
      <c r="E43" s="8">
        <f t="shared" si="0"/>
        <v>22604.8</v>
      </c>
    </row>
    <row r="44" spans="1:5" s="10" customFormat="1" ht="27" customHeight="1" hidden="1">
      <c r="A44" s="7" t="s">
        <v>265</v>
      </c>
      <c r="B44" s="27" t="s">
        <v>130</v>
      </c>
      <c r="C44" s="9">
        <v>22380</v>
      </c>
      <c r="D44" s="9">
        <f>D45</f>
        <v>0</v>
      </c>
      <c r="E44" s="8">
        <f t="shared" si="0"/>
        <v>22380</v>
      </c>
    </row>
    <row r="45" spans="1:5" s="10" customFormat="1" ht="25.5" hidden="1">
      <c r="A45" s="7" t="s">
        <v>211</v>
      </c>
      <c r="B45" s="22" t="s">
        <v>212</v>
      </c>
      <c r="C45" s="8">
        <v>22380</v>
      </c>
      <c r="D45" s="8"/>
      <c r="E45" s="8">
        <f t="shared" si="0"/>
        <v>22380</v>
      </c>
    </row>
    <row r="46" spans="1:5" s="10" customFormat="1" ht="28.5" customHeight="1">
      <c r="A46" s="7" t="s">
        <v>266</v>
      </c>
      <c r="B46" s="22" t="s">
        <v>131</v>
      </c>
      <c r="C46" s="8">
        <v>204.8</v>
      </c>
      <c r="D46" s="8">
        <f>D47+D48</f>
        <v>20</v>
      </c>
      <c r="E46" s="8">
        <f t="shared" si="0"/>
        <v>224.8</v>
      </c>
    </row>
    <row r="47" spans="1:5" s="10" customFormat="1" ht="17.25" customHeight="1" hidden="1">
      <c r="A47" s="7" t="s">
        <v>370</v>
      </c>
      <c r="B47" s="22" t="s">
        <v>213</v>
      </c>
      <c r="C47" s="8">
        <v>80</v>
      </c>
      <c r="D47" s="8">
        <v>20</v>
      </c>
      <c r="E47" s="8">
        <f t="shared" si="0"/>
        <v>100</v>
      </c>
    </row>
    <row r="48" spans="1:5" s="10" customFormat="1" ht="42.75" customHeight="1" hidden="1">
      <c r="A48" s="7" t="s">
        <v>132</v>
      </c>
      <c r="B48" s="22" t="s">
        <v>133</v>
      </c>
      <c r="C48" s="8">
        <v>124.8</v>
      </c>
      <c r="D48" s="8">
        <f>D49</f>
        <v>0</v>
      </c>
      <c r="E48" s="8">
        <f t="shared" si="0"/>
        <v>124.8</v>
      </c>
    </row>
    <row r="49" spans="1:5" s="10" customFormat="1" ht="55.5" customHeight="1" hidden="1">
      <c r="A49" s="7" t="s">
        <v>214</v>
      </c>
      <c r="B49" s="22" t="s">
        <v>215</v>
      </c>
      <c r="C49" s="8">
        <v>124.8</v>
      </c>
      <c r="D49" s="8"/>
      <c r="E49" s="8">
        <f t="shared" si="0"/>
        <v>124.8</v>
      </c>
    </row>
    <row r="50" spans="1:5" s="10" customFormat="1" ht="25.5">
      <c r="A50" s="7" t="s">
        <v>267</v>
      </c>
      <c r="B50" s="27" t="s">
        <v>135</v>
      </c>
      <c r="C50" s="8">
        <v>248323.80000000002</v>
      </c>
      <c r="D50" s="8">
        <f>D53+D55+D69+D72+D74+D51+D64</f>
        <v>-9297.4</v>
      </c>
      <c r="E50" s="8">
        <f t="shared" si="0"/>
        <v>239026.40000000002</v>
      </c>
    </row>
    <row r="51" spans="1:5" s="10" customFormat="1" ht="40.5" customHeight="1" hidden="1">
      <c r="A51" s="17" t="s">
        <v>60</v>
      </c>
      <c r="B51" s="25" t="s">
        <v>61</v>
      </c>
      <c r="C51" s="8">
        <v>0</v>
      </c>
      <c r="D51" s="8">
        <f>D52</f>
        <v>0</v>
      </c>
      <c r="E51" s="8">
        <f t="shared" si="0"/>
        <v>0</v>
      </c>
    </row>
    <row r="52" spans="1:5" s="10" customFormat="1" ht="30.75" customHeight="1" hidden="1">
      <c r="A52" s="17" t="s">
        <v>71</v>
      </c>
      <c r="B52" s="25" t="s">
        <v>134</v>
      </c>
      <c r="C52" s="8">
        <v>0</v>
      </c>
      <c r="D52" s="8"/>
      <c r="E52" s="8">
        <f t="shared" si="0"/>
        <v>0</v>
      </c>
    </row>
    <row r="53" spans="1:5" s="10" customFormat="1" ht="12.75" customHeight="1" hidden="1">
      <c r="A53" s="7" t="s">
        <v>136</v>
      </c>
      <c r="B53" s="22" t="s">
        <v>137</v>
      </c>
      <c r="C53" s="8">
        <v>0</v>
      </c>
      <c r="D53" s="8">
        <f>D54</f>
        <v>0</v>
      </c>
      <c r="E53" s="8">
        <f t="shared" si="0"/>
        <v>0</v>
      </c>
    </row>
    <row r="54" spans="1:5" s="10" customFormat="1" ht="26.25" customHeight="1" hidden="1">
      <c r="A54" s="7" t="s">
        <v>138</v>
      </c>
      <c r="B54" s="22" t="s">
        <v>139</v>
      </c>
      <c r="C54" s="8">
        <v>0</v>
      </c>
      <c r="D54" s="8"/>
      <c r="E54" s="8">
        <f t="shared" si="0"/>
        <v>0</v>
      </c>
    </row>
    <row r="55" spans="1:5" s="10" customFormat="1" ht="54.75" customHeight="1">
      <c r="A55" s="7" t="s">
        <v>350</v>
      </c>
      <c r="B55" s="22" t="s">
        <v>45</v>
      </c>
      <c r="C55" s="8">
        <v>220578.7</v>
      </c>
      <c r="D55" s="8">
        <f>D56+D58+D60+D62</f>
        <v>-11411.3</v>
      </c>
      <c r="E55" s="8">
        <f t="shared" si="0"/>
        <v>209167.40000000002</v>
      </c>
    </row>
    <row r="56" spans="1:5" s="10" customFormat="1" ht="40.5" customHeight="1" hidden="1">
      <c r="A56" s="7" t="s">
        <v>140</v>
      </c>
      <c r="B56" s="22" t="s">
        <v>141</v>
      </c>
      <c r="C56" s="8">
        <v>161340</v>
      </c>
      <c r="D56" s="8">
        <f>D57</f>
        <v>0</v>
      </c>
      <c r="E56" s="8">
        <f t="shared" si="0"/>
        <v>161340</v>
      </c>
    </row>
    <row r="57" spans="1:5" s="10" customFormat="1" ht="51" hidden="1">
      <c r="A57" s="7" t="s">
        <v>142</v>
      </c>
      <c r="B57" s="22" t="s">
        <v>46</v>
      </c>
      <c r="C57" s="9">
        <v>161340</v>
      </c>
      <c r="D57" s="9"/>
      <c r="E57" s="8">
        <f t="shared" si="0"/>
        <v>161340</v>
      </c>
    </row>
    <row r="58" spans="1:5" s="10" customFormat="1" ht="53.25" customHeight="1" hidden="1">
      <c r="A58" s="15" t="s">
        <v>371</v>
      </c>
      <c r="B58" s="24" t="s">
        <v>47</v>
      </c>
      <c r="C58" s="8">
        <v>12280</v>
      </c>
      <c r="D58" s="8">
        <f>D59</f>
        <v>-6670.2</v>
      </c>
      <c r="E58" s="8">
        <f t="shared" si="0"/>
        <v>5609.8</v>
      </c>
    </row>
    <row r="59" spans="1:5" s="10" customFormat="1" ht="41.25" customHeight="1" hidden="1">
      <c r="A59" s="7" t="s">
        <v>372</v>
      </c>
      <c r="B59" s="22" t="s">
        <v>72</v>
      </c>
      <c r="C59" s="8">
        <v>12280</v>
      </c>
      <c r="D59" s="8">
        <v>-6670.2</v>
      </c>
      <c r="E59" s="8">
        <f t="shared" si="0"/>
        <v>5609.8</v>
      </c>
    </row>
    <row r="60" spans="1:5" s="10" customFormat="1" ht="51" hidden="1">
      <c r="A60" s="7" t="s">
        <v>143</v>
      </c>
      <c r="B60" s="22" t="s">
        <v>59</v>
      </c>
      <c r="C60" s="8">
        <v>1140</v>
      </c>
      <c r="D60" s="8">
        <f>D61</f>
        <v>0</v>
      </c>
      <c r="E60" s="8">
        <f t="shared" si="0"/>
        <v>1140</v>
      </c>
    </row>
    <row r="61" spans="1:5" s="10" customFormat="1" ht="38.25" hidden="1">
      <c r="A61" s="7" t="s">
        <v>144</v>
      </c>
      <c r="B61" s="22" t="s">
        <v>73</v>
      </c>
      <c r="C61" s="8">
        <v>1140</v>
      </c>
      <c r="D61" s="8"/>
      <c r="E61" s="8">
        <f t="shared" si="0"/>
        <v>1140</v>
      </c>
    </row>
    <row r="62" spans="1:5" s="10" customFormat="1" ht="25.5" hidden="1">
      <c r="A62" s="7" t="s">
        <v>373</v>
      </c>
      <c r="B62" s="22" t="s">
        <v>64</v>
      </c>
      <c r="C62" s="8">
        <v>45818.7</v>
      </c>
      <c r="D62" s="8">
        <f>D63</f>
        <v>-4741.1</v>
      </c>
      <c r="E62" s="8">
        <f t="shared" si="0"/>
        <v>41077.6</v>
      </c>
    </row>
    <row r="63" spans="1:5" s="10" customFormat="1" ht="25.5" hidden="1">
      <c r="A63" s="7" t="s">
        <v>374</v>
      </c>
      <c r="B63" s="22" t="s">
        <v>65</v>
      </c>
      <c r="C63" s="8">
        <v>45818.7</v>
      </c>
      <c r="D63" s="8">
        <v>-4741.1</v>
      </c>
      <c r="E63" s="8">
        <f t="shared" si="0"/>
        <v>41077.6</v>
      </c>
    </row>
    <row r="64" spans="1:5" s="10" customFormat="1" ht="25.5">
      <c r="A64" s="7" t="s">
        <v>351</v>
      </c>
      <c r="B64" s="22" t="s">
        <v>181</v>
      </c>
      <c r="C64" s="8">
        <v>1751.1</v>
      </c>
      <c r="D64" s="8">
        <f>D65+D67</f>
        <v>2113.9</v>
      </c>
      <c r="E64" s="8">
        <f t="shared" si="0"/>
        <v>3865</v>
      </c>
    </row>
    <row r="65" spans="1:5" s="10" customFormat="1" ht="25.5" hidden="1">
      <c r="A65" s="7" t="s">
        <v>375</v>
      </c>
      <c r="B65" s="22" t="s">
        <v>182</v>
      </c>
      <c r="C65" s="8">
        <v>1707</v>
      </c>
      <c r="D65" s="8">
        <f>D66</f>
        <v>2000</v>
      </c>
      <c r="E65" s="8">
        <f t="shared" si="0"/>
        <v>3707</v>
      </c>
    </row>
    <row r="66" spans="1:5" s="10" customFormat="1" ht="63.75" hidden="1">
      <c r="A66" s="7" t="s">
        <v>376</v>
      </c>
      <c r="B66" s="22" t="s">
        <v>183</v>
      </c>
      <c r="C66" s="8">
        <v>1707</v>
      </c>
      <c r="D66" s="8">
        <v>2000</v>
      </c>
      <c r="E66" s="8">
        <f t="shared" si="0"/>
        <v>3707</v>
      </c>
    </row>
    <row r="67" spans="1:5" s="10" customFormat="1" ht="28.5" customHeight="1" hidden="1">
      <c r="A67" s="7" t="s">
        <v>377</v>
      </c>
      <c r="B67" s="22" t="s">
        <v>216</v>
      </c>
      <c r="C67" s="8">
        <v>44.1</v>
      </c>
      <c r="D67" s="8">
        <f>D68</f>
        <v>113.9</v>
      </c>
      <c r="E67" s="8">
        <f t="shared" si="0"/>
        <v>158</v>
      </c>
    </row>
    <row r="68" spans="1:5" s="10" customFormat="1" ht="63.75" hidden="1">
      <c r="A68" s="7" t="s">
        <v>378</v>
      </c>
      <c r="B68" s="22" t="s">
        <v>191</v>
      </c>
      <c r="C68" s="8">
        <v>44.1</v>
      </c>
      <c r="D68" s="8">
        <v>113.9</v>
      </c>
      <c r="E68" s="8">
        <f t="shared" si="0"/>
        <v>158</v>
      </c>
    </row>
    <row r="69" spans="1:5" s="10" customFormat="1" ht="16.5" customHeight="1" hidden="1">
      <c r="A69" s="11" t="s">
        <v>268</v>
      </c>
      <c r="B69" s="22" t="s">
        <v>145</v>
      </c>
      <c r="C69" s="8">
        <v>13020</v>
      </c>
      <c r="D69" s="8">
        <f>D70</f>
        <v>0</v>
      </c>
      <c r="E69" s="8">
        <f t="shared" si="0"/>
        <v>13020</v>
      </c>
    </row>
    <row r="70" spans="1:5" s="10" customFormat="1" ht="30" customHeight="1" hidden="1">
      <c r="A70" s="11" t="s">
        <v>146</v>
      </c>
      <c r="B70" s="22" t="s">
        <v>147</v>
      </c>
      <c r="C70" s="8">
        <v>13020</v>
      </c>
      <c r="D70" s="8">
        <f>D71</f>
        <v>0</v>
      </c>
      <c r="E70" s="8">
        <f t="shared" si="0"/>
        <v>13020</v>
      </c>
    </row>
    <row r="71" spans="1:5" s="10" customFormat="1" ht="30.75" customHeight="1" hidden="1">
      <c r="A71" s="11" t="s">
        <v>148</v>
      </c>
      <c r="B71" s="22" t="s">
        <v>149</v>
      </c>
      <c r="C71" s="8">
        <v>13020</v>
      </c>
      <c r="D71" s="8"/>
      <c r="E71" s="8">
        <f t="shared" si="0"/>
        <v>13020</v>
      </c>
    </row>
    <row r="72" spans="1:5" s="10" customFormat="1" ht="52.5" customHeight="1" hidden="1">
      <c r="A72" s="11" t="s">
        <v>150</v>
      </c>
      <c r="B72" s="24" t="s">
        <v>48</v>
      </c>
      <c r="C72" s="8">
        <v>0</v>
      </c>
      <c r="D72" s="8">
        <f>D73</f>
        <v>0</v>
      </c>
      <c r="E72" s="8">
        <f t="shared" si="0"/>
        <v>0</v>
      </c>
    </row>
    <row r="73" spans="1:5" s="10" customFormat="1" ht="54" customHeight="1" hidden="1">
      <c r="A73" s="12" t="s">
        <v>151</v>
      </c>
      <c r="B73" s="22" t="s">
        <v>49</v>
      </c>
      <c r="C73" s="8">
        <v>0</v>
      </c>
      <c r="D73" s="8">
        <v>0</v>
      </c>
      <c r="E73" s="8">
        <f t="shared" si="0"/>
        <v>0</v>
      </c>
    </row>
    <row r="74" spans="1:5" s="10" customFormat="1" ht="51" hidden="1">
      <c r="A74" s="7" t="s">
        <v>269</v>
      </c>
      <c r="B74" s="24" t="s">
        <v>50</v>
      </c>
      <c r="C74" s="8">
        <v>12974</v>
      </c>
      <c r="D74" s="8">
        <f>D77+D75</f>
        <v>0</v>
      </c>
      <c r="E74" s="8">
        <f t="shared" si="0"/>
        <v>12974</v>
      </c>
    </row>
    <row r="75" spans="1:5" s="10" customFormat="1" ht="25.5" hidden="1">
      <c r="A75" s="7" t="s">
        <v>152</v>
      </c>
      <c r="B75" s="24" t="s">
        <v>153</v>
      </c>
      <c r="C75" s="8">
        <v>0</v>
      </c>
      <c r="D75" s="8">
        <f>D76</f>
        <v>0</v>
      </c>
      <c r="E75" s="8">
        <f aca="true" t="shared" si="1" ref="E75:E141">C75+D75</f>
        <v>0</v>
      </c>
    </row>
    <row r="76" spans="1:5" s="10" customFormat="1" ht="25.5" hidden="1">
      <c r="A76" s="7" t="s">
        <v>154</v>
      </c>
      <c r="B76" s="24" t="s">
        <v>155</v>
      </c>
      <c r="C76" s="8">
        <v>0</v>
      </c>
      <c r="D76" s="8"/>
      <c r="E76" s="8">
        <f t="shared" si="1"/>
        <v>0</v>
      </c>
    </row>
    <row r="77" spans="1:5" s="10" customFormat="1" ht="52.5" customHeight="1" hidden="1">
      <c r="A77" s="14" t="s">
        <v>156</v>
      </c>
      <c r="B77" s="24" t="s">
        <v>51</v>
      </c>
      <c r="C77" s="9">
        <v>12974</v>
      </c>
      <c r="D77" s="9">
        <f>D78</f>
        <v>0</v>
      </c>
      <c r="E77" s="8">
        <f t="shared" si="1"/>
        <v>12974</v>
      </c>
    </row>
    <row r="78" spans="1:5" s="10" customFormat="1" ht="41.25" customHeight="1" hidden="1">
      <c r="A78" s="13" t="s">
        <v>157</v>
      </c>
      <c r="B78" s="26" t="s">
        <v>74</v>
      </c>
      <c r="C78" s="9">
        <v>12974</v>
      </c>
      <c r="D78" s="9"/>
      <c r="E78" s="8">
        <f t="shared" si="1"/>
        <v>12974</v>
      </c>
    </row>
    <row r="79" spans="1:5" s="10" customFormat="1" ht="12.75">
      <c r="A79" s="7" t="s">
        <v>270</v>
      </c>
      <c r="B79" s="27" t="s">
        <v>158</v>
      </c>
      <c r="C79" s="8">
        <v>26430.6</v>
      </c>
      <c r="D79" s="8">
        <f>D80+D87</f>
        <v>-2958.4</v>
      </c>
      <c r="E79" s="8">
        <f t="shared" si="1"/>
        <v>23472.199999999997</v>
      </c>
    </row>
    <row r="80" spans="1:5" s="10" customFormat="1" ht="12.75">
      <c r="A80" s="29" t="s">
        <v>352</v>
      </c>
      <c r="B80" s="26" t="s">
        <v>159</v>
      </c>
      <c r="C80" s="8">
        <v>26422</v>
      </c>
      <c r="D80" s="8">
        <f>D81+D82+D83+D84+D85+D86</f>
        <v>-2958.4</v>
      </c>
      <c r="E80" s="8">
        <f t="shared" si="1"/>
        <v>23463.6</v>
      </c>
    </row>
    <row r="81" spans="1:5" s="10" customFormat="1" ht="17.25" customHeight="1" hidden="1">
      <c r="A81" s="13" t="s">
        <v>379</v>
      </c>
      <c r="B81" s="26" t="s">
        <v>217</v>
      </c>
      <c r="C81" s="9">
        <v>1339</v>
      </c>
      <c r="D81" s="9">
        <v>-574</v>
      </c>
      <c r="E81" s="8">
        <f t="shared" si="1"/>
        <v>765</v>
      </c>
    </row>
    <row r="82" spans="1:5" s="10" customFormat="1" ht="15.75" customHeight="1" hidden="1">
      <c r="A82" s="13" t="s">
        <v>218</v>
      </c>
      <c r="B82" s="26" t="s">
        <v>219</v>
      </c>
      <c r="C82" s="9">
        <v>0</v>
      </c>
      <c r="D82" s="9"/>
      <c r="E82" s="8">
        <f t="shared" si="1"/>
        <v>0</v>
      </c>
    </row>
    <row r="83" spans="1:5" s="10" customFormat="1" ht="12.75" hidden="1">
      <c r="A83" s="13" t="s">
        <v>380</v>
      </c>
      <c r="B83" s="26" t="s">
        <v>220</v>
      </c>
      <c r="C83" s="9">
        <v>7343</v>
      </c>
      <c r="D83" s="9">
        <v>3002</v>
      </c>
      <c r="E83" s="8">
        <f t="shared" si="1"/>
        <v>10345</v>
      </c>
    </row>
    <row r="84" spans="1:5" s="10" customFormat="1" ht="12.75" hidden="1">
      <c r="A84" s="13" t="s">
        <v>381</v>
      </c>
      <c r="B84" s="26" t="s">
        <v>221</v>
      </c>
      <c r="C84" s="9">
        <v>17731</v>
      </c>
      <c r="D84" s="9">
        <v>-5385</v>
      </c>
      <c r="E84" s="8">
        <f t="shared" si="1"/>
        <v>12346</v>
      </c>
    </row>
    <row r="85" spans="1:5" s="10" customFormat="1" ht="15.75" customHeight="1" hidden="1">
      <c r="A85" s="13" t="s">
        <v>160</v>
      </c>
      <c r="B85" s="26" t="s">
        <v>75</v>
      </c>
      <c r="C85" s="9">
        <v>0</v>
      </c>
      <c r="D85" s="9"/>
      <c r="E85" s="8">
        <f t="shared" si="1"/>
        <v>0</v>
      </c>
    </row>
    <row r="86" spans="1:5" s="10" customFormat="1" ht="27" customHeight="1" hidden="1">
      <c r="A86" s="13" t="s">
        <v>382</v>
      </c>
      <c r="B86" s="26" t="s">
        <v>222</v>
      </c>
      <c r="C86" s="9">
        <v>9</v>
      </c>
      <c r="D86" s="9">
        <v>-1.4</v>
      </c>
      <c r="E86" s="8">
        <f t="shared" si="1"/>
        <v>7.6</v>
      </c>
    </row>
    <row r="87" spans="1:5" s="10" customFormat="1" ht="12.75" hidden="1">
      <c r="A87" s="7" t="s">
        <v>271</v>
      </c>
      <c r="B87" s="22" t="s">
        <v>161</v>
      </c>
      <c r="C87" s="8">
        <v>8.6</v>
      </c>
      <c r="D87" s="8">
        <f>D88</f>
        <v>0</v>
      </c>
      <c r="E87" s="8">
        <f t="shared" si="1"/>
        <v>8.6</v>
      </c>
    </row>
    <row r="88" spans="1:5" s="10" customFormat="1" ht="15.75" customHeight="1" hidden="1">
      <c r="A88" s="7" t="s">
        <v>162</v>
      </c>
      <c r="B88" s="22" t="s">
        <v>97</v>
      </c>
      <c r="C88" s="8">
        <v>8.6</v>
      </c>
      <c r="D88" s="8"/>
      <c r="E88" s="8">
        <f t="shared" si="1"/>
        <v>8.6</v>
      </c>
    </row>
    <row r="89" spans="1:5" s="10" customFormat="1" ht="25.5">
      <c r="A89" s="7" t="s">
        <v>272</v>
      </c>
      <c r="B89" s="22" t="s">
        <v>163</v>
      </c>
      <c r="C89" s="8">
        <v>45853.6</v>
      </c>
      <c r="D89" s="8">
        <f>D90+D92</f>
        <v>1039.1000000000001</v>
      </c>
      <c r="E89" s="8">
        <f t="shared" si="1"/>
        <v>46892.7</v>
      </c>
    </row>
    <row r="90" spans="1:5" s="10" customFormat="1" ht="12.75">
      <c r="A90" s="15" t="s">
        <v>273</v>
      </c>
      <c r="B90" s="24" t="s">
        <v>164</v>
      </c>
      <c r="C90" s="8">
        <v>36881</v>
      </c>
      <c r="D90" s="8">
        <f>D91</f>
        <v>-97.3</v>
      </c>
      <c r="E90" s="8">
        <f t="shared" si="1"/>
        <v>36783.7</v>
      </c>
    </row>
    <row r="91" spans="1:5" s="10" customFormat="1" ht="25.5" hidden="1">
      <c r="A91" s="7" t="s">
        <v>383</v>
      </c>
      <c r="B91" s="22" t="s">
        <v>98</v>
      </c>
      <c r="C91" s="8">
        <v>36881</v>
      </c>
      <c r="D91" s="8">
        <f>-64.1-33.2</f>
        <v>-97.3</v>
      </c>
      <c r="E91" s="8">
        <f t="shared" si="1"/>
        <v>36783.7</v>
      </c>
    </row>
    <row r="92" spans="1:5" s="10" customFormat="1" ht="12.75">
      <c r="A92" s="15" t="s">
        <v>353</v>
      </c>
      <c r="B92" s="24" t="s">
        <v>55</v>
      </c>
      <c r="C92" s="9">
        <v>8972.6</v>
      </c>
      <c r="D92" s="9">
        <f>D93+D95</f>
        <v>1136.4</v>
      </c>
      <c r="E92" s="8">
        <f t="shared" si="1"/>
        <v>10109</v>
      </c>
    </row>
    <row r="93" spans="1:5" s="10" customFormat="1" ht="25.5" hidden="1">
      <c r="A93" s="7" t="s">
        <v>384</v>
      </c>
      <c r="B93" s="22" t="s">
        <v>95</v>
      </c>
      <c r="C93" s="8">
        <v>473.2</v>
      </c>
      <c r="D93" s="8">
        <f>D94</f>
        <v>55.2</v>
      </c>
      <c r="E93" s="8">
        <f t="shared" si="1"/>
        <v>528.4</v>
      </c>
    </row>
    <row r="94" spans="1:5" s="10" customFormat="1" ht="25.5" hidden="1">
      <c r="A94" s="7" t="s">
        <v>385</v>
      </c>
      <c r="B94" s="22" t="s">
        <v>223</v>
      </c>
      <c r="C94" s="8">
        <v>473.2</v>
      </c>
      <c r="D94" s="8">
        <v>55.2</v>
      </c>
      <c r="E94" s="8">
        <f t="shared" si="1"/>
        <v>528.4</v>
      </c>
    </row>
    <row r="95" spans="1:5" s="10" customFormat="1" ht="15" customHeight="1" hidden="1">
      <c r="A95" s="7" t="s">
        <v>386</v>
      </c>
      <c r="B95" s="22" t="s">
        <v>165</v>
      </c>
      <c r="C95" s="8">
        <v>8499.4</v>
      </c>
      <c r="D95" s="8">
        <f>D96</f>
        <v>1081.2</v>
      </c>
      <c r="E95" s="8">
        <f t="shared" si="1"/>
        <v>9580.6</v>
      </c>
    </row>
    <row r="96" spans="1:5" s="10" customFormat="1" ht="18.75" customHeight="1">
      <c r="A96" s="7" t="s">
        <v>387</v>
      </c>
      <c r="B96" s="22" t="s">
        <v>99</v>
      </c>
      <c r="C96" s="8">
        <v>8499.4</v>
      </c>
      <c r="D96" s="8">
        <f>1048+33.2</f>
        <v>1081.2</v>
      </c>
      <c r="E96" s="8">
        <f t="shared" si="1"/>
        <v>9580.6</v>
      </c>
    </row>
    <row r="97" spans="1:5" s="10" customFormat="1" ht="18" customHeight="1">
      <c r="A97" s="7" t="s">
        <v>274</v>
      </c>
      <c r="B97" s="27" t="s">
        <v>166</v>
      </c>
      <c r="C97" s="8">
        <v>34225.7</v>
      </c>
      <c r="D97" s="8">
        <f>D98+D100+D106+D109</f>
        <v>4439.4</v>
      </c>
      <c r="E97" s="8">
        <f t="shared" si="1"/>
        <v>38665.1</v>
      </c>
    </row>
    <row r="98" spans="1:5" s="10" customFormat="1" ht="12.75" hidden="1">
      <c r="A98" s="12" t="s">
        <v>275</v>
      </c>
      <c r="B98" s="27" t="s">
        <v>167</v>
      </c>
      <c r="C98" s="8">
        <v>0</v>
      </c>
      <c r="D98" s="8">
        <f>D99</f>
        <v>0</v>
      </c>
      <c r="E98" s="8">
        <f t="shared" si="1"/>
        <v>0</v>
      </c>
    </row>
    <row r="99" spans="1:5" s="10" customFormat="1" ht="17.25" customHeight="1" hidden="1">
      <c r="A99" s="12" t="s">
        <v>168</v>
      </c>
      <c r="B99" s="27" t="s">
        <v>169</v>
      </c>
      <c r="C99" s="8">
        <v>0</v>
      </c>
      <c r="D99" s="8">
        <v>0</v>
      </c>
      <c r="E99" s="8">
        <f t="shared" si="1"/>
        <v>0</v>
      </c>
    </row>
    <row r="100" spans="1:5" s="10" customFormat="1" ht="54" customHeight="1">
      <c r="A100" s="12" t="s">
        <v>276</v>
      </c>
      <c r="B100" s="27" t="s">
        <v>127</v>
      </c>
      <c r="C100" s="8">
        <v>30600.2</v>
      </c>
      <c r="D100" s="8">
        <f>D101+D104</f>
        <v>34.7</v>
      </c>
      <c r="E100" s="8">
        <f t="shared" si="1"/>
        <v>30634.9</v>
      </c>
    </row>
    <row r="101" spans="1:5" s="10" customFormat="1" ht="51" hidden="1">
      <c r="A101" s="12" t="s">
        <v>170</v>
      </c>
      <c r="B101" s="27" t="s">
        <v>52</v>
      </c>
      <c r="C101" s="8">
        <v>30600.2</v>
      </c>
      <c r="D101" s="8">
        <f>D103+D102</f>
        <v>0</v>
      </c>
      <c r="E101" s="8">
        <f t="shared" si="1"/>
        <v>30600.2</v>
      </c>
    </row>
    <row r="102" spans="1:5" s="10" customFormat="1" ht="52.5" customHeight="1" hidden="1">
      <c r="A102" s="12" t="s">
        <v>58</v>
      </c>
      <c r="B102" s="27" t="s">
        <v>57</v>
      </c>
      <c r="C102" s="8">
        <v>0</v>
      </c>
      <c r="D102" s="8"/>
      <c r="E102" s="8">
        <f t="shared" si="1"/>
        <v>0</v>
      </c>
    </row>
    <row r="103" spans="1:5" s="10" customFormat="1" ht="54.75" customHeight="1" hidden="1">
      <c r="A103" s="12" t="s">
        <v>224</v>
      </c>
      <c r="B103" s="27" t="s">
        <v>225</v>
      </c>
      <c r="C103" s="8">
        <v>30600.2</v>
      </c>
      <c r="D103" s="8"/>
      <c r="E103" s="8">
        <f t="shared" si="1"/>
        <v>30600.2</v>
      </c>
    </row>
    <row r="104" spans="1:5" s="10" customFormat="1" ht="63.75" hidden="1">
      <c r="A104" s="12" t="s">
        <v>388</v>
      </c>
      <c r="B104" s="27" t="s">
        <v>53</v>
      </c>
      <c r="C104" s="8">
        <v>0</v>
      </c>
      <c r="D104" s="8">
        <f>D105</f>
        <v>34.7</v>
      </c>
      <c r="E104" s="8">
        <f t="shared" si="1"/>
        <v>34.7</v>
      </c>
    </row>
    <row r="105" spans="1:5" s="10" customFormat="1" ht="54" customHeight="1" hidden="1">
      <c r="A105" s="12" t="s">
        <v>389</v>
      </c>
      <c r="B105" s="27" t="s">
        <v>54</v>
      </c>
      <c r="C105" s="8">
        <v>0</v>
      </c>
      <c r="D105" s="8">
        <v>34.7</v>
      </c>
      <c r="E105" s="8">
        <f t="shared" si="1"/>
        <v>34.7</v>
      </c>
    </row>
    <row r="106" spans="1:5" s="10" customFormat="1" ht="27.75" customHeight="1">
      <c r="A106" s="14" t="s">
        <v>277</v>
      </c>
      <c r="B106" s="28" t="s">
        <v>128</v>
      </c>
      <c r="C106" s="9">
        <v>3625.5</v>
      </c>
      <c r="D106" s="9">
        <f>D107</f>
        <v>4200</v>
      </c>
      <c r="E106" s="8">
        <f t="shared" si="1"/>
        <v>7825.5</v>
      </c>
    </row>
    <row r="107" spans="1:5" s="10" customFormat="1" ht="25.5" hidden="1">
      <c r="A107" s="14" t="s">
        <v>390</v>
      </c>
      <c r="B107" s="28" t="s">
        <v>171</v>
      </c>
      <c r="C107" s="8">
        <v>3625.5</v>
      </c>
      <c r="D107" s="8">
        <f>D108</f>
        <v>4200</v>
      </c>
      <c r="E107" s="8">
        <f t="shared" si="1"/>
        <v>7825.5</v>
      </c>
    </row>
    <row r="108" spans="1:5" s="10" customFormat="1" ht="25.5" hidden="1">
      <c r="A108" s="14" t="s">
        <v>391</v>
      </c>
      <c r="B108" s="27" t="s">
        <v>100</v>
      </c>
      <c r="C108" s="8">
        <v>3625.5</v>
      </c>
      <c r="D108" s="8">
        <v>4200</v>
      </c>
      <c r="E108" s="8">
        <f t="shared" si="1"/>
        <v>7825.5</v>
      </c>
    </row>
    <row r="109" spans="1:5" s="10" customFormat="1" ht="54.75" customHeight="1">
      <c r="A109" s="14" t="s">
        <v>392</v>
      </c>
      <c r="B109" s="27" t="s">
        <v>190</v>
      </c>
      <c r="C109" s="8">
        <v>0</v>
      </c>
      <c r="D109" s="8">
        <f>D110</f>
        <v>204.7</v>
      </c>
      <c r="E109" s="8">
        <f t="shared" si="1"/>
        <v>204.7</v>
      </c>
    </row>
    <row r="110" spans="1:5" s="10" customFormat="1" ht="51" hidden="1">
      <c r="A110" s="14" t="s">
        <v>393</v>
      </c>
      <c r="B110" s="27" t="s">
        <v>189</v>
      </c>
      <c r="C110" s="8">
        <v>0</v>
      </c>
      <c r="D110" s="8">
        <f>D111</f>
        <v>204.7</v>
      </c>
      <c r="E110" s="8">
        <f t="shared" si="1"/>
        <v>204.7</v>
      </c>
    </row>
    <row r="111" spans="1:5" s="10" customFormat="1" ht="51" hidden="1">
      <c r="A111" s="14" t="s">
        <v>394</v>
      </c>
      <c r="B111" s="27" t="s">
        <v>188</v>
      </c>
      <c r="C111" s="8">
        <v>0</v>
      </c>
      <c r="D111" s="8">
        <v>204.7</v>
      </c>
      <c r="E111" s="8">
        <f t="shared" si="1"/>
        <v>204.7</v>
      </c>
    </row>
    <row r="112" spans="1:5" s="10" customFormat="1" ht="12.75" hidden="1">
      <c r="A112" s="7" t="s">
        <v>278</v>
      </c>
      <c r="B112" s="27" t="s">
        <v>172</v>
      </c>
      <c r="C112" s="8">
        <v>22295.4</v>
      </c>
      <c r="D112" s="8">
        <f>D113</f>
        <v>0</v>
      </c>
      <c r="E112" s="8">
        <f t="shared" si="1"/>
        <v>22295.4</v>
      </c>
    </row>
    <row r="113" spans="1:5" s="10" customFormat="1" ht="30" customHeight="1" hidden="1">
      <c r="A113" s="12" t="s">
        <v>279</v>
      </c>
      <c r="B113" s="27" t="s">
        <v>173</v>
      </c>
      <c r="C113" s="8">
        <v>22295.4</v>
      </c>
      <c r="D113" s="8">
        <f>D114</f>
        <v>0</v>
      </c>
      <c r="E113" s="8">
        <f t="shared" si="1"/>
        <v>22295.4</v>
      </c>
    </row>
    <row r="114" spans="1:5" s="10" customFormat="1" ht="28.5" customHeight="1" hidden="1">
      <c r="A114" s="12" t="s">
        <v>174</v>
      </c>
      <c r="B114" s="25" t="s">
        <v>101</v>
      </c>
      <c r="C114" s="8">
        <v>22295.4</v>
      </c>
      <c r="D114" s="8"/>
      <c r="E114" s="8">
        <f t="shared" si="1"/>
        <v>22295.4</v>
      </c>
    </row>
    <row r="115" spans="1:5" s="10" customFormat="1" ht="18.75" customHeight="1">
      <c r="A115" s="7" t="s">
        <v>280</v>
      </c>
      <c r="B115" s="27" t="s">
        <v>175</v>
      </c>
      <c r="C115" s="8">
        <v>8068.9</v>
      </c>
      <c r="D115" s="8">
        <f>D116+D119+D120+D124+D127+D136+D137+D138+D154+D142+D148+D149+D122+D152+D150+D146+D144</f>
        <v>873.5</v>
      </c>
      <c r="E115" s="8">
        <f t="shared" si="1"/>
        <v>8942.4</v>
      </c>
    </row>
    <row r="116" spans="1:5" s="10" customFormat="1" ht="17.25" customHeight="1" hidden="1">
      <c r="A116" s="15" t="s">
        <v>281</v>
      </c>
      <c r="B116" s="28" t="s">
        <v>176</v>
      </c>
      <c r="C116" s="9">
        <v>471</v>
      </c>
      <c r="D116" s="9">
        <f>D117+D118</f>
        <v>0</v>
      </c>
      <c r="E116" s="8">
        <f t="shared" si="1"/>
        <v>471</v>
      </c>
    </row>
    <row r="117" spans="1:5" s="10" customFormat="1" ht="40.5" customHeight="1" hidden="1">
      <c r="A117" s="15" t="s">
        <v>226</v>
      </c>
      <c r="B117" s="27" t="s">
        <v>227</v>
      </c>
      <c r="C117" s="9">
        <v>435</v>
      </c>
      <c r="D117" s="9"/>
      <c r="E117" s="8">
        <f t="shared" si="1"/>
        <v>435</v>
      </c>
    </row>
    <row r="118" spans="1:5" s="10" customFormat="1" ht="41.25" customHeight="1" hidden="1">
      <c r="A118" s="15" t="s">
        <v>228</v>
      </c>
      <c r="B118" s="27" t="s">
        <v>229</v>
      </c>
      <c r="C118" s="9">
        <v>36</v>
      </c>
      <c r="D118" s="9"/>
      <c r="E118" s="8">
        <f t="shared" si="1"/>
        <v>36</v>
      </c>
    </row>
    <row r="119" spans="1:5" s="10" customFormat="1" ht="39.75" customHeight="1" hidden="1">
      <c r="A119" s="15" t="s">
        <v>282</v>
      </c>
      <c r="B119" s="28" t="s">
        <v>230</v>
      </c>
      <c r="C119" s="9">
        <v>510</v>
      </c>
      <c r="D119" s="9"/>
      <c r="E119" s="8">
        <f t="shared" si="1"/>
        <v>510</v>
      </c>
    </row>
    <row r="120" spans="1:5" s="10" customFormat="1" ht="38.25" hidden="1">
      <c r="A120" s="15" t="s">
        <v>283</v>
      </c>
      <c r="B120" s="28" t="s">
        <v>177</v>
      </c>
      <c r="C120" s="9">
        <v>412</v>
      </c>
      <c r="D120" s="9">
        <f>D121</f>
        <v>0</v>
      </c>
      <c r="E120" s="8">
        <f t="shared" si="1"/>
        <v>412</v>
      </c>
    </row>
    <row r="121" spans="1:5" s="10" customFormat="1" ht="38.25" hidden="1">
      <c r="A121" s="15" t="s">
        <v>231</v>
      </c>
      <c r="B121" s="28" t="s">
        <v>232</v>
      </c>
      <c r="C121" s="9">
        <v>412</v>
      </c>
      <c r="D121" s="9"/>
      <c r="E121" s="8">
        <f t="shared" si="1"/>
        <v>412</v>
      </c>
    </row>
    <row r="122" spans="1:5" s="10" customFormat="1" ht="26.25" customHeight="1" hidden="1">
      <c r="A122" s="15" t="s">
        <v>178</v>
      </c>
      <c r="B122" s="28" t="s">
        <v>2</v>
      </c>
      <c r="C122" s="9">
        <v>0</v>
      </c>
      <c r="D122" s="9">
        <f>D123</f>
        <v>0</v>
      </c>
      <c r="E122" s="8">
        <f t="shared" si="1"/>
        <v>0</v>
      </c>
    </row>
    <row r="123" spans="1:5" s="10" customFormat="1" ht="39" customHeight="1" hidden="1">
      <c r="A123" s="15" t="s">
        <v>233</v>
      </c>
      <c r="B123" s="28" t="s">
        <v>234</v>
      </c>
      <c r="C123" s="9">
        <v>0</v>
      </c>
      <c r="D123" s="9"/>
      <c r="E123" s="8">
        <f t="shared" si="1"/>
        <v>0</v>
      </c>
    </row>
    <row r="124" spans="1:5" s="10" customFormat="1" ht="12.75" customHeight="1" hidden="1">
      <c r="A124" s="15" t="s">
        <v>3</v>
      </c>
      <c r="B124" s="28" t="s">
        <v>4</v>
      </c>
      <c r="C124" s="9">
        <v>0</v>
      </c>
      <c r="D124" s="9">
        <f>D125</f>
        <v>0</v>
      </c>
      <c r="E124" s="8">
        <f t="shared" si="1"/>
        <v>0</v>
      </c>
    </row>
    <row r="125" spans="1:5" s="10" customFormat="1" ht="39" customHeight="1" hidden="1">
      <c r="A125" s="15" t="s">
        <v>5</v>
      </c>
      <c r="B125" s="28" t="s">
        <v>6</v>
      </c>
      <c r="C125" s="9">
        <v>0</v>
      </c>
      <c r="D125" s="9"/>
      <c r="E125" s="8">
        <f t="shared" si="1"/>
        <v>0</v>
      </c>
    </row>
    <row r="126" spans="1:5" s="10" customFormat="1" ht="39" customHeight="1" hidden="1">
      <c r="A126" s="15" t="s">
        <v>93</v>
      </c>
      <c r="B126" s="28" t="s">
        <v>1</v>
      </c>
      <c r="C126" s="9">
        <v>0</v>
      </c>
      <c r="D126" s="9"/>
      <c r="E126" s="8">
        <f t="shared" si="1"/>
        <v>0</v>
      </c>
    </row>
    <row r="127" spans="1:5" s="10" customFormat="1" ht="71.25" customHeight="1" hidden="1">
      <c r="A127" s="15" t="s">
        <v>284</v>
      </c>
      <c r="B127" s="28" t="s">
        <v>285</v>
      </c>
      <c r="C127" s="9">
        <v>98</v>
      </c>
      <c r="D127" s="9">
        <f>D128+D129+D131+D132+D134+D130</f>
        <v>0</v>
      </c>
      <c r="E127" s="8">
        <f t="shared" si="1"/>
        <v>98</v>
      </c>
    </row>
    <row r="128" spans="1:5" s="10" customFormat="1" ht="12.75" customHeight="1" hidden="1">
      <c r="A128" s="15" t="s">
        <v>7</v>
      </c>
      <c r="B128" s="28" t="s">
        <v>76</v>
      </c>
      <c r="C128" s="9">
        <v>0</v>
      </c>
      <c r="D128" s="9"/>
      <c r="E128" s="8">
        <f t="shared" si="1"/>
        <v>0</v>
      </c>
    </row>
    <row r="129" spans="1:5" s="10" customFormat="1" ht="25.5" hidden="1">
      <c r="A129" s="15" t="s">
        <v>192</v>
      </c>
      <c r="B129" s="28" t="s">
        <v>235</v>
      </c>
      <c r="C129" s="9">
        <v>0</v>
      </c>
      <c r="D129" s="9"/>
      <c r="E129" s="8">
        <f t="shared" si="1"/>
        <v>0</v>
      </c>
    </row>
    <row r="130" spans="1:5" s="10" customFormat="1" ht="26.25" customHeight="1" hidden="1">
      <c r="A130" s="15" t="s">
        <v>236</v>
      </c>
      <c r="B130" s="28" t="s">
        <v>237</v>
      </c>
      <c r="C130" s="9">
        <v>0</v>
      </c>
      <c r="D130" s="9"/>
      <c r="E130" s="8">
        <f t="shared" si="1"/>
        <v>0</v>
      </c>
    </row>
    <row r="131" spans="1:5" s="10" customFormat="1" ht="16.5" customHeight="1" hidden="1">
      <c r="A131" s="15" t="s">
        <v>238</v>
      </c>
      <c r="B131" s="28" t="s">
        <v>239</v>
      </c>
      <c r="C131" s="9">
        <v>98</v>
      </c>
      <c r="D131" s="9"/>
      <c r="E131" s="8">
        <f t="shared" si="1"/>
        <v>98</v>
      </c>
    </row>
    <row r="132" spans="1:5" s="10" customFormat="1" ht="12.75" customHeight="1" hidden="1">
      <c r="A132" s="15" t="s">
        <v>77</v>
      </c>
      <c r="B132" s="28" t="s">
        <v>78</v>
      </c>
      <c r="C132" s="9">
        <v>0</v>
      </c>
      <c r="D132" s="9"/>
      <c r="E132" s="8">
        <f t="shared" si="1"/>
        <v>0</v>
      </c>
    </row>
    <row r="133" spans="1:5" s="10" customFormat="1" ht="26.25" customHeight="1" hidden="1">
      <c r="A133" s="15" t="s">
        <v>79</v>
      </c>
      <c r="B133" s="28" t="s">
        <v>80</v>
      </c>
      <c r="C133" s="9">
        <v>0</v>
      </c>
      <c r="D133" s="9"/>
      <c r="E133" s="8">
        <f t="shared" si="1"/>
        <v>0</v>
      </c>
    </row>
    <row r="134" spans="1:5" s="10" customFormat="1" ht="12.75" customHeight="1" hidden="1">
      <c r="A134" s="15" t="s">
        <v>81</v>
      </c>
      <c r="B134" s="28" t="s">
        <v>82</v>
      </c>
      <c r="C134" s="9">
        <v>0</v>
      </c>
      <c r="D134" s="9"/>
      <c r="E134" s="8">
        <f t="shared" si="1"/>
        <v>0</v>
      </c>
    </row>
    <row r="135" spans="1:5" s="10" customFormat="1" ht="26.25" customHeight="1" hidden="1">
      <c r="A135" s="15" t="s">
        <v>83</v>
      </c>
      <c r="B135" s="28" t="s">
        <v>84</v>
      </c>
      <c r="C135" s="9">
        <v>0</v>
      </c>
      <c r="D135" s="9"/>
      <c r="E135" s="8">
        <f t="shared" si="1"/>
        <v>0</v>
      </c>
    </row>
    <row r="136" spans="1:5" s="10" customFormat="1" ht="26.25" customHeight="1" hidden="1">
      <c r="A136" s="15" t="s">
        <v>85</v>
      </c>
      <c r="B136" s="28" t="s">
        <v>86</v>
      </c>
      <c r="C136" s="9">
        <v>0</v>
      </c>
      <c r="D136" s="9"/>
      <c r="E136" s="8">
        <f t="shared" si="1"/>
        <v>0</v>
      </c>
    </row>
    <row r="137" spans="1:5" s="10" customFormat="1" ht="38.25" hidden="1">
      <c r="A137" s="15" t="s">
        <v>286</v>
      </c>
      <c r="B137" s="28" t="s">
        <v>240</v>
      </c>
      <c r="C137" s="9">
        <v>68</v>
      </c>
      <c r="D137" s="9"/>
      <c r="E137" s="8">
        <f t="shared" si="1"/>
        <v>68</v>
      </c>
    </row>
    <row r="138" spans="1:5" s="10" customFormat="1" ht="16.5" customHeight="1" hidden="1">
      <c r="A138" s="15" t="s">
        <v>354</v>
      </c>
      <c r="B138" s="28" t="s">
        <v>87</v>
      </c>
      <c r="C138" s="9">
        <v>500</v>
      </c>
      <c r="D138" s="9">
        <f>D141</f>
        <v>0</v>
      </c>
      <c r="E138" s="8">
        <f t="shared" si="1"/>
        <v>500</v>
      </c>
    </row>
    <row r="139" spans="1:5" s="10" customFormat="1" ht="30.75" customHeight="1" hidden="1">
      <c r="A139" s="15" t="s">
        <v>88</v>
      </c>
      <c r="B139" s="28" t="s">
        <v>89</v>
      </c>
      <c r="C139" s="9">
        <v>0</v>
      </c>
      <c r="D139" s="9">
        <f>D140</f>
        <v>0</v>
      </c>
      <c r="E139" s="8">
        <f t="shared" si="1"/>
        <v>0</v>
      </c>
    </row>
    <row r="140" spans="1:5" s="10" customFormat="1" ht="39" customHeight="1" hidden="1">
      <c r="A140" s="15" t="s">
        <v>90</v>
      </c>
      <c r="B140" s="28" t="s">
        <v>91</v>
      </c>
      <c r="C140" s="9">
        <v>0</v>
      </c>
      <c r="D140" s="9"/>
      <c r="E140" s="8">
        <f t="shared" si="1"/>
        <v>0</v>
      </c>
    </row>
    <row r="141" spans="1:5" s="10" customFormat="1" ht="18" customHeight="1" hidden="1">
      <c r="A141" s="15" t="s">
        <v>241</v>
      </c>
      <c r="B141" s="28" t="s">
        <v>242</v>
      </c>
      <c r="C141" s="9">
        <v>500</v>
      </c>
      <c r="D141" s="9"/>
      <c r="E141" s="8">
        <f t="shared" si="1"/>
        <v>500</v>
      </c>
    </row>
    <row r="142" spans="1:5" s="10" customFormat="1" ht="43.5" customHeight="1">
      <c r="A142" s="15" t="s">
        <v>287</v>
      </c>
      <c r="B142" s="28" t="s">
        <v>184</v>
      </c>
      <c r="C142" s="9">
        <v>0</v>
      </c>
      <c r="D142" s="9">
        <f>D143</f>
        <v>49.3</v>
      </c>
      <c r="E142" s="8">
        <f aca="true" t="shared" si="2" ref="E142:E207">C142+D142</f>
        <v>49.3</v>
      </c>
    </row>
    <row r="143" spans="1:5" s="10" customFormat="1" ht="45.75" customHeight="1" hidden="1">
      <c r="A143" s="15" t="s">
        <v>395</v>
      </c>
      <c r="B143" s="28" t="s">
        <v>185</v>
      </c>
      <c r="C143" s="9">
        <v>0</v>
      </c>
      <c r="D143" s="9">
        <v>49.3</v>
      </c>
      <c r="E143" s="8">
        <f t="shared" si="2"/>
        <v>49.3</v>
      </c>
    </row>
    <row r="144" spans="1:5" s="10" customFormat="1" ht="18.75" customHeight="1">
      <c r="A144" s="15" t="s">
        <v>288</v>
      </c>
      <c r="B144" s="28" t="s">
        <v>187</v>
      </c>
      <c r="C144" s="9">
        <v>0.2</v>
      </c>
      <c r="D144" s="9">
        <f>D145</f>
        <v>2.2</v>
      </c>
      <c r="E144" s="8">
        <f>C144+D144</f>
        <v>2.4000000000000004</v>
      </c>
    </row>
    <row r="145" spans="1:5" s="10" customFormat="1" ht="30" customHeight="1" hidden="1">
      <c r="A145" s="15" t="s">
        <v>396</v>
      </c>
      <c r="B145" s="28" t="s">
        <v>186</v>
      </c>
      <c r="C145" s="9">
        <v>0.2</v>
      </c>
      <c r="D145" s="9">
        <v>2.2</v>
      </c>
      <c r="E145" s="8">
        <f>C145+D145</f>
        <v>2.4000000000000004</v>
      </c>
    </row>
    <row r="146" spans="1:5" s="10" customFormat="1" ht="42" customHeight="1">
      <c r="A146" s="15" t="s">
        <v>355</v>
      </c>
      <c r="B146" s="28" t="s">
        <v>193</v>
      </c>
      <c r="C146" s="9">
        <v>685.2</v>
      </c>
      <c r="D146" s="9">
        <f>D147</f>
        <v>718.8</v>
      </c>
      <c r="E146" s="8">
        <f t="shared" si="2"/>
        <v>1404</v>
      </c>
    </row>
    <row r="147" spans="1:5" s="10" customFormat="1" ht="45.75" customHeight="1" hidden="1">
      <c r="A147" s="15" t="s">
        <v>397</v>
      </c>
      <c r="B147" s="28" t="s">
        <v>194</v>
      </c>
      <c r="C147" s="8">
        <v>685.2</v>
      </c>
      <c r="D147" s="8">
        <v>718.8</v>
      </c>
      <c r="E147" s="8">
        <f t="shared" si="2"/>
        <v>1404</v>
      </c>
    </row>
    <row r="148" spans="1:5" s="10" customFormat="1" ht="42" customHeight="1" hidden="1">
      <c r="A148" s="15" t="s">
        <v>289</v>
      </c>
      <c r="B148" s="28" t="s">
        <v>243</v>
      </c>
      <c r="C148" s="9">
        <v>107.2</v>
      </c>
      <c r="D148" s="9"/>
      <c r="E148" s="8">
        <f t="shared" si="2"/>
        <v>107.2</v>
      </c>
    </row>
    <row r="149" spans="1:5" s="10" customFormat="1" ht="30.75" customHeight="1" hidden="1">
      <c r="A149" s="15" t="s">
        <v>290</v>
      </c>
      <c r="B149" s="28" t="s">
        <v>244</v>
      </c>
      <c r="C149" s="9">
        <v>1948.5</v>
      </c>
      <c r="D149" s="9"/>
      <c r="E149" s="8">
        <f t="shared" si="2"/>
        <v>1948.5</v>
      </c>
    </row>
    <row r="150" spans="1:5" s="10" customFormat="1" ht="54.75" customHeight="1" hidden="1">
      <c r="A150" s="15" t="s">
        <v>291</v>
      </c>
      <c r="B150" s="28" t="s">
        <v>68</v>
      </c>
      <c r="C150" s="9">
        <v>0</v>
      </c>
      <c r="D150" s="9">
        <f>D151</f>
        <v>0</v>
      </c>
      <c r="E150" s="8">
        <f t="shared" si="2"/>
        <v>0</v>
      </c>
    </row>
    <row r="151" spans="1:5" s="10" customFormat="1" ht="63.75" hidden="1">
      <c r="A151" s="15" t="s">
        <v>67</v>
      </c>
      <c r="B151" s="28" t="s">
        <v>66</v>
      </c>
      <c r="C151" s="9">
        <v>0</v>
      </c>
      <c r="D151" s="9"/>
      <c r="E151" s="8">
        <f t="shared" si="2"/>
        <v>0</v>
      </c>
    </row>
    <row r="152" spans="1:5" s="10" customFormat="1" ht="30.75" customHeight="1">
      <c r="A152" s="15" t="s">
        <v>292</v>
      </c>
      <c r="B152" s="28" t="s">
        <v>70</v>
      </c>
      <c r="C152" s="9">
        <v>692.8</v>
      </c>
      <c r="D152" s="9">
        <f>D153</f>
        <v>103.2</v>
      </c>
      <c r="E152" s="8">
        <f t="shared" si="2"/>
        <v>796</v>
      </c>
    </row>
    <row r="153" spans="1:5" s="10" customFormat="1" ht="30.75" customHeight="1" hidden="1">
      <c r="A153" s="15" t="s">
        <v>398</v>
      </c>
      <c r="B153" s="28" t="s">
        <v>69</v>
      </c>
      <c r="C153" s="9">
        <v>692.8</v>
      </c>
      <c r="D153" s="9">
        <v>103.2</v>
      </c>
      <c r="E153" s="8">
        <f t="shared" si="2"/>
        <v>796</v>
      </c>
    </row>
    <row r="154" spans="1:5" s="10" customFormat="1" ht="17.25" customHeight="1" hidden="1">
      <c r="A154" s="15" t="s">
        <v>293</v>
      </c>
      <c r="B154" s="28" t="s">
        <v>8</v>
      </c>
      <c r="C154" s="9">
        <v>2576</v>
      </c>
      <c r="D154" s="9">
        <f>D155</f>
        <v>0</v>
      </c>
      <c r="E154" s="8">
        <f t="shared" si="2"/>
        <v>2576</v>
      </c>
    </row>
    <row r="155" spans="1:5" s="10" customFormat="1" ht="25.5" hidden="1">
      <c r="A155" s="15" t="s">
        <v>9</v>
      </c>
      <c r="B155" s="28" t="s">
        <v>102</v>
      </c>
      <c r="C155" s="9">
        <v>2576</v>
      </c>
      <c r="D155" s="9"/>
      <c r="E155" s="8">
        <f t="shared" si="2"/>
        <v>2576</v>
      </c>
    </row>
    <row r="156" spans="1:5" s="10" customFormat="1" ht="18.75" customHeight="1">
      <c r="A156" s="7" t="s">
        <v>294</v>
      </c>
      <c r="B156" s="22" t="s">
        <v>10</v>
      </c>
      <c r="C156" s="8">
        <v>948.5</v>
      </c>
      <c r="D156" s="8">
        <f>D157+D159</f>
        <v>1829.5</v>
      </c>
      <c r="E156" s="8">
        <f t="shared" si="2"/>
        <v>2778</v>
      </c>
    </row>
    <row r="157" spans="1:5" s="10" customFormat="1" ht="16.5" customHeight="1" hidden="1">
      <c r="A157" s="7" t="s">
        <v>11</v>
      </c>
      <c r="B157" s="22" t="s">
        <v>12</v>
      </c>
      <c r="C157" s="8">
        <v>0</v>
      </c>
      <c r="D157" s="8">
        <f>D158</f>
        <v>0</v>
      </c>
      <c r="E157" s="8">
        <f t="shared" si="2"/>
        <v>0</v>
      </c>
    </row>
    <row r="158" spans="1:5" s="10" customFormat="1" ht="12.75" hidden="1">
      <c r="A158" s="7" t="s">
        <v>13</v>
      </c>
      <c r="B158" s="22" t="s">
        <v>103</v>
      </c>
      <c r="C158" s="8">
        <v>0</v>
      </c>
      <c r="D158" s="8">
        <v>0</v>
      </c>
      <c r="E158" s="8">
        <f t="shared" si="2"/>
        <v>0</v>
      </c>
    </row>
    <row r="159" spans="1:5" s="10" customFormat="1" ht="17.25" customHeight="1">
      <c r="A159" s="7" t="s">
        <v>295</v>
      </c>
      <c r="B159" s="22" t="s">
        <v>14</v>
      </c>
      <c r="C159" s="8">
        <v>948.5</v>
      </c>
      <c r="D159" s="8">
        <f>D160</f>
        <v>1829.5</v>
      </c>
      <c r="E159" s="8">
        <f t="shared" si="2"/>
        <v>2778</v>
      </c>
    </row>
    <row r="160" spans="1:5" s="10" customFormat="1" ht="12.75" hidden="1">
      <c r="A160" s="7" t="s">
        <v>399</v>
      </c>
      <c r="B160" s="22" t="s">
        <v>15</v>
      </c>
      <c r="C160" s="8">
        <v>948.5</v>
      </c>
      <c r="D160" s="8">
        <v>1829.5</v>
      </c>
      <c r="E160" s="8">
        <f t="shared" si="2"/>
        <v>2778</v>
      </c>
    </row>
    <row r="161" spans="1:5" s="10" customFormat="1" ht="16.5" customHeight="1">
      <c r="A161" s="7" t="s">
        <v>296</v>
      </c>
      <c r="B161" s="27" t="s">
        <v>16</v>
      </c>
      <c r="C161" s="8">
        <v>2618123.1999999997</v>
      </c>
      <c r="D161" s="8">
        <f>D162+D197+D206+D201</f>
        <v>1790554.1999999997</v>
      </c>
      <c r="E161" s="8">
        <f t="shared" si="2"/>
        <v>4408677.399999999</v>
      </c>
    </row>
    <row r="162" spans="1:5" s="10" customFormat="1" ht="30.75" customHeight="1">
      <c r="A162" s="11" t="s">
        <v>297</v>
      </c>
      <c r="B162" s="22" t="s">
        <v>402</v>
      </c>
      <c r="C162" s="8">
        <v>2639466.8999999994</v>
      </c>
      <c r="D162" s="8">
        <f>D163+D166+D175+D192</f>
        <v>1691681.9</v>
      </c>
      <c r="E162" s="8">
        <f t="shared" si="2"/>
        <v>4331148.799999999</v>
      </c>
    </row>
    <row r="163" spans="1:5" s="10" customFormat="1" ht="16.5" customHeight="1" hidden="1">
      <c r="A163" s="12" t="s">
        <v>298</v>
      </c>
      <c r="B163" s="27" t="s">
        <v>299</v>
      </c>
      <c r="C163" s="8">
        <v>42337.5</v>
      </c>
      <c r="D163" s="8">
        <f>D164</f>
        <v>0</v>
      </c>
      <c r="E163" s="8">
        <f t="shared" si="2"/>
        <v>42337.5</v>
      </c>
    </row>
    <row r="164" spans="1:5" s="10" customFormat="1" ht="15.75" customHeight="1" hidden="1">
      <c r="A164" s="7" t="s">
        <v>300</v>
      </c>
      <c r="B164" s="22" t="s">
        <v>17</v>
      </c>
      <c r="C164" s="8">
        <v>42337.5</v>
      </c>
      <c r="D164" s="8">
        <f>D165</f>
        <v>0</v>
      </c>
      <c r="E164" s="8">
        <f t="shared" si="2"/>
        <v>42337.5</v>
      </c>
    </row>
    <row r="165" spans="1:5" s="10" customFormat="1" ht="25.5" hidden="1">
      <c r="A165" s="7" t="s">
        <v>301</v>
      </c>
      <c r="B165" s="22" t="s">
        <v>18</v>
      </c>
      <c r="C165" s="8">
        <v>42337.5</v>
      </c>
      <c r="D165" s="8"/>
      <c r="E165" s="8">
        <f t="shared" si="2"/>
        <v>42337.5</v>
      </c>
    </row>
    <row r="166" spans="1:5" s="10" customFormat="1" ht="29.25" customHeight="1">
      <c r="A166" s="12" t="s">
        <v>302</v>
      </c>
      <c r="B166" s="27" t="s">
        <v>303</v>
      </c>
      <c r="C166" s="8">
        <v>115923.9</v>
      </c>
      <c r="D166" s="8">
        <f>D167+D169+D171+D173</f>
        <v>290461.1</v>
      </c>
      <c r="E166" s="8">
        <f t="shared" si="2"/>
        <v>406385</v>
      </c>
    </row>
    <row r="167" spans="1:5" s="10" customFormat="1" ht="12.75" customHeight="1" hidden="1">
      <c r="A167" s="14" t="s">
        <v>304</v>
      </c>
      <c r="B167" s="28" t="s">
        <v>179</v>
      </c>
      <c r="C167" s="9">
        <v>0</v>
      </c>
      <c r="D167" s="9">
        <f>D168</f>
        <v>0</v>
      </c>
      <c r="E167" s="8">
        <f t="shared" si="2"/>
        <v>0</v>
      </c>
    </row>
    <row r="168" spans="1:5" s="10" customFormat="1" ht="21.75" customHeight="1" hidden="1">
      <c r="A168" s="14" t="s">
        <v>305</v>
      </c>
      <c r="B168" s="28" t="s">
        <v>180</v>
      </c>
      <c r="C168" s="9">
        <v>0</v>
      </c>
      <c r="D168" s="9">
        <v>0</v>
      </c>
      <c r="E168" s="8">
        <f t="shared" si="2"/>
        <v>0</v>
      </c>
    </row>
    <row r="169" spans="1:5" s="10" customFormat="1" ht="39" customHeight="1" hidden="1">
      <c r="A169" s="14" t="s">
        <v>356</v>
      </c>
      <c r="B169" s="28" t="s">
        <v>245</v>
      </c>
      <c r="C169" s="9">
        <v>59638.9</v>
      </c>
      <c r="D169" s="9">
        <f>D170</f>
        <v>0</v>
      </c>
      <c r="E169" s="8">
        <f t="shared" si="2"/>
        <v>59638.9</v>
      </c>
    </row>
    <row r="170" spans="1:5" s="10" customFormat="1" ht="25.5" hidden="1">
      <c r="A170" s="14" t="s">
        <v>306</v>
      </c>
      <c r="B170" s="28" t="s">
        <v>246</v>
      </c>
      <c r="C170" s="9">
        <v>59638.9</v>
      </c>
      <c r="D170" s="9">
        <v>0</v>
      </c>
      <c r="E170" s="8">
        <f t="shared" si="2"/>
        <v>59638.9</v>
      </c>
    </row>
    <row r="171" spans="1:5" s="10" customFormat="1" ht="38.25" hidden="1">
      <c r="A171" s="32" t="s">
        <v>400</v>
      </c>
      <c r="B171" s="28" t="s">
        <v>359</v>
      </c>
      <c r="C171" s="9">
        <v>0</v>
      </c>
      <c r="D171" s="9">
        <f>D172</f>
        <v>49933.5</v>
      </c>
      <c r="E171" s="8">
        <f t="shared" si="2"/>
        <v>49933.5</v>
      </c>
    </row>
    <row r="172" spans="1:5" s="10" customFormat="1" ht="38.25" hidden="1">
      <c r="A172" s="32" t="s">
        <v>358</v>
      </c>
      <c r="B172" s="28" t="s">
        <v>360</v>
      </c>
      <c r="C172" s="9">
        <v>0</v>
      </c>
      <c r="D172" s="9">
        <f>22253.1+27680.4</f>
        <v>49933.5</v>
      </c>
      <c r="E172" s="8">
        <f t="shared" si="2"/>
        <v>49933.5</v>
      </c>
    </row>
    <row r="173" spans="1:5" s="10" customFormat="1" ht="12.75" hidden="1">
      <c r="A173" s="12" t="s">
        <v>307</v>
      </c>
      <c r="B173" s="22" t="s">
        <v>92</v>
      </c>
      <c r="C173" s="9">
        <v>56285</v>
      </c>
      <c r="D173" s="9">
        <f>D174</f>
        <v>240527.6</v>
      </c>
      <c r="E173" s="8">
        <f t="shared" si="2"/>
        <v>296812.6</v>
      </c>
    </row>
    <row r="174" spans="1:5" s="10" customFormat="1" ht="15" customHeight="1" hidden="1">
      <c r="A174" s="12" t="s">
        <v>308</v>
      </c>
      <c r="B174" s="22" t="s">
        <v>104</v>
      </c>
      <c r="C174" s="9">
        <v>56285</v>
      </c>
      <c r="D174" s="9">
        <f>7259.6+100000+133268</f>
        <v>240527.6</v>
      </c>
      <c r="E174" s="8">
        <f t="shared" si="2"/>
        <v>296812.6</v>
      </c>
    </row>
    <row r="175" spans="1:5" s="10" customFormat="1" ht="12.75" hidden="1">
      <c r="A175" s="12" t="s">
        <v>309</v>
      </c>
      <c r="B175" s="24" t="s">
        <v>310</v>
      </c>
      <c r="C175" s="8">
        <v>1398393.5</v>
      </c>
      <c r="D175" s="8">
        <f>D176+D178+D180+D182+D184+D186+D188+D190</f>
        <v>0</v>
      </c>
      <c r="E175" s="8">
        <f t="shared" si="2"/>
        <v>1398393.5</v>
      </c>
    </row>
    <row r="176" spans="1:5" s="10" customFormat="1" ht="25.5" hidden="1">
      <c r="A176" s="12" t="s">
        <v>311</v>
      </c>
      <c r="B176" s="22" t="s">
        <v>19</v>
      </c>
      <c r="C176" s="9">
        <v>20310</v>
      </c>
      <c r="D176" s="9">
        <f>D177</f>
        <v>0</v>
      </c>
      <c r="E176" s="8">
        <f t="shared" si="2"/>
        <v>20310</v>
      </c>
    </row>
    <row r="177" spans="1:5" s="10" customFormat="1" ht="25.5" hidden="1">
      <c r="A177" s="12" t="s">
        <v>312</v>
      </c>
      <c r="B177" s="22" t="s">
        <v>20</v>
      </c>
      <c r="C177" s="9">
        <v>20310</v>
      </c>
      <c r="D177" s="9"/>
      <c r="E177" s="8">
        <f t="shared" si="2"/>
        <v>20310</v>
      </c>
    </row>
    <row r="178" spans="1:5" s="10" customFormat="1" ht="25.5" hidden="1">
      <c r="A178" s="12" t="s">
        <v>313</v>
      </c>
      <c r="B178" s="22" t="s">
        <v>21</v>
      </c>
      <c r="C178" s="9">
        <v>1317545.4</v>
      </c>
      <c r="D178" s="9">
        <f>D179</f>
        <v>0</v>
      </c>
      <c r="E178" s="8">
        <f t="shared" si="2"/>
        <v>1317545.4</v>
      </c>
    </row>
    <row r="179" spans="1:5" s="10" customFormat="1" ht="25.5" hidden="1">
      <c r="A179" s="12" t="s">
        <v>314</v>
      </c>
      <c r="B179" s="27" t="s">
        <v>106</v>
      </c>
      <c r="C179" s="9">
        <v>1317545.4</v>
      </c>
      <c r="D179" s="9"/>
      <c r="E179" s="8">
        <f t="shared" si="2"/>
        <v>1317545.4</v>
      </c>
    </row>
    <row r="180" spans="1:5" s="10" customFormat="1" ht="51" hidden="1">
      <c r="A180" s="12" t="s">
        <v>315</v>
      </c>
      <c r="B180" s="22" t="s">
        <v>44</v>
      </c>
      <c r="C180" s="9">
        <v>49334.5</v>
      </c>
      <c r="D180" s="9">
        <f>D181</f>
        <v>0</v>
      </c>
      <c r="E180" s="8">
        <f t="shared" si="2"/>
        <v>49334.5</v>
      </c>
    </row>
    <row r="181" spans="1:5" s="10" customFormat="1" ht="42.75" customHeight="1" hidden="1">
      <c r="A181" s="12" t="s">
        <v>316</v>
      </c>
      <c r="B181" s="22" t="s">
        <v>43</v>
      </c>
      <c r="C181" s="9">
        <v>49334.5</v>
      </c>
      <c r="D181" s="9"/>
      <c r="E181" s="8">
        <f t="shared" si="2"/>
        <v>49334.5</v>
      </c>
    </row>
    <row r="182" spans="1:5" s="10" customFormat="1" ht="38.25" hidden="1">
      <c r="A182" s="12" t="s">
        <v>317</v>
      </c>
      <c r="B182" s="24" t="s">
        <v>318</v>
      </c>
      <c r="C182" s="9">
        <v>0</v>
      </c>
      <c r="D182" s="9">
        <f>D183</f>
        <v>0</v>
      </c>
      <c r="E182" s="8">
        <f t="shared" si="2"/>
        <v>0</v>
      </c>
    </row>
    <row r="183" spans="1:5" s="10" customFormat="1" ht="38.25" hidden="1">
      <c r="A183" s="12" t="s">
        <v>319</v>
      </c>
      <c r="B183" s="24" t="s">
        <v>320</v>
      </c>
      <c r="C183" s="9">
        <v>0</v>
      </c>
      <c r="D183" s="9"/>
      <c r="E183" s="8">
        <f t="shared" si="2"/>
        <v>0</v>
      </c>
    </row>
    <row r="184" spans="1:5" s="10" customFormat="1" ht="55.5" customHeight="1" hidden="1">
      <c r="A184" s="12" t="s">
        <v>321</v>
      </c>
      <c r="B184" s="22" t="s">
        <v>322</v>
      </c>
      <c r="C184" s="9">
        <v>2680.9</v>
      </c>
      <c r="D184" s="9">
        <f>D185</f>
        <v>0</v>
      </c>
      <c r="E184" s="8">
        <f t="shared" si="2"/>
        <v>2680.9</v>
      </c>
    </row>
    <row r="185" spans="1:5" s="10" customFormat="1" ht="66.75" customHeight="1" hidden="1">
      <c r="A185" s="12" t="s">
        <v>323</v>
      </c>
      <c r="B185" s="22" t="s">
        <v>324</v>
      </c>
      <c r="C185" s="9">
        <v>2680.9</v>
      </c>
      <c r="D185" s="9"/>
      <c r="E185" s="8">
        <f t="shared" si="2"/>
        <v>2680.9</v>
      </c>
    </row>
    <row r="186" spans="1:5" s="10" customFormat="1" ht="42" customHeight="1" hidden="1">
      <c r="A186" s="12" t="s">
        <v>325</v>
      </c>
      <c r="B186" s="22" t="s">
        <v>326</v>
      </c>
      <c r="C186" s="9">
        <v>2680.9</v>
      </c>
      <c r="D186" s="9">
        <f>D187</f>
        <v>0</v>
      </c>
      <c r="E186" s="8">
        <f t="shared" si="2"/>
        <v>2680.9</v>
      </c>
    </row>
    <row r="187" spans="1:5" s="10" customFormat="1" ht="40.5" customHeight="1" hidden="1">
      <c r="A187" s="12" t="s">
        <v>327</v>
      </c>
      <c r="B187" s="22" t="s">
        <v>328</v>
      </c>
      <c r="C187" s="9">
        <v>2680.9</v>
      </c>
      <c r="D187" s="9"/>
      <c r="E187" s="8">
        <f t="shared" si="2"/>
        <v>2680.9</v>
      </c>
    </row>
    <row r="188" spans="1:5" s="10" customFormat="1" ht="25.5" hidden="1">
      <c r="A188" s="14" t="s">
        <v>329</v>
      </c>
      <c r="B188" s="24" t="s">
        <v>247</v>
      </c>
      <c r="C188" s="9">
        <v>5841.8</v>
      </c>
      <c r="D188" s="9">
        <f>D189</f>
        <v>0</v>
      </c>
      <c r="E188" s="8">
        <f t="shared" si="2"/>
        <v>5841.8</v>
      </c>
    </row>
    <row r="189" spans="1:5" s="10" customFormat="1" ht="25.5" hidden="1">
      <c r="A189" s="14" t="s">
        <v>330</v>
      </c>
      <c r="B189" s="24" t="s">
        <v>105</v>
      </c>
      <c r="C189" s="9">
        <v>5841.8</v>
      </c>
      <c r="D189" s="9"/>
      <c r="E189" s="8">
        <f t="shared" si="2"/>
        <v>5841.8</v>
      </c>
    </row>
    <row r="190" spans="1:5" s="10" customFormat="1" ht="15.75" customHeight="1" hidden="1">
      <c r="A190" s="12" t="s">
        <v>331</v>
      </c>
      <c r="B190" s="22" t="s">
        <v>32</v>
      </c>
      <c r="C190" s="9">
        <v>0</v>
      </c>
      <c r="D190" s="9">
        <f>D191</f>
        <v>0</v>
      </c>
      <c r="E190" s="8">
        <f t="shared" si="2"/>
        <v>0</v>
      </c>
    </row>
    <row r="191" spans="1:5" s="10" customFormat="1" ht="12.75" hidden="1">
      <c r="A191" s="14" t="s">
        <v>332</v>
      </c>
      <c r="B191" s="28" t="s">
        <v>33</v>
      </c>
      <c r="C191" s="9">
        <v>0</v>
      </c>
      <c r="D191" s="9"/>
      <c r="E191" s="8">
        <f t="shared" si="2"/>
        <v>0</v>
      </c>
    </row>
    <row r="192" spans="1:5" s="10" customFormat="1" ht="17.25" customHeight="1">
      <c r="A192" s="14" t="s">
        <v>333</v>
      </c>
      <c r="B192" s="28" t="s">
        <v>34</v>
      </c>
      <c r="C192" s="9">
        <v>1082812</v>
      </c>
      <c r="D192" s="9">
        <f>D193+D195</f>
        <v>1401220.8</v>
      </c>
      <c r="E192" s="8">
        <f t="shared" si="2"/>
        <v>2484032.8</v>
      </c>
    </row>
    <row r="193" spans="1:5" s="10" customFormat="1" ht="40.5" customHeight="1" hidden="1">
      <c r="A193" s="14" t="s">
        <v>334</v>
      </c>
      <c r="B193" s="28" t="s">
        <v>35</v>
      </c>
      <c r="C193" s="9">
        <v>0</v>
      </c>
      <c r="D193" s="9">
        <f>D194</f>
        <v>0</v>
      </c>
      <c r="E193" s="8">
        <f t="shared" si="2"/>
        <v>0</v>
      </c>
    </row>
    <row r="194" spans="1:5" s="10" customFormat="1" ht="28.5" customHeight="1" hidden="1">
      <c r="A194" s="14" t="s">
        <v>335</v>
      </c>
      <c r="B194" s="28" t="s">
        <v>36</v>
      </c>
      <c r="C194" s="9">
        <v>0</v>
      </c>
      <c r="D194" s="9">
        <v>0</v>
      </c>
      <c r="E194" s="8">
        <f t="shared" si="2"/>
        <v>0</v>
      </c>
    </row>
    <row r="195" spans="1:5" s="10" customFormat="1" ht="12.75" hidden="1">
      <c r="A195" s="14" t="s">
        <v>336</v>
      </c>
      <c r="B195" s="28" t="s">
        <v>37</v>
      </c>
      <c r="C195" s="9">
        <v>1082812</v>
      </c>
      <c r="D195" s="9">
        <f>D196</f>
        <v>1401220.8</v>
      </c>
      <c r="E195" s="8">
        <f t="shared" si="2"/>
        <v>2484032.8</v>
      </c>
    </row>
    <row r="196" spans="1:5" s="10" customFormat="1" ht="12.75" hidden="1">
      <c r="A196" s="14" t="s">
        <v>337</v>
      </c>
      <c r="B196" s="28" t="s">
        <v>107</v>
      </c>
      <c r="C196" s="9">
        <v>1082812</v>
      </c>
      <c r="D196" s="9">
        <v>1401220.8</v>
      </c>
      <c r="E196" s="8">
        <f t="shared" si="2"/>
        <v>2484032.8</v>
      </c>
    </row>
    <row r="197" spans="1:5" s="10" customFormat="1" ht="18" customHeight="1">
      <c r="A197" s="11" t="s">
        <v>338</v>
      </c>
      <c r="B197" s="22" t="s">
        <v>401</v>
      </c>
      <c r="C197" s="8">
        <v>82801.1</v>
      </c>
      <c r="D197" s="8">
        <f>D198</f>
        <v>1453.9</v>
      </c>
      <c r="E197" s="8">
        <f t="shared" si="2"/>
        <v>84255</v>
      </c>
    </row>
    <row r="198" spans="1:5" s="10" customFormat="1" ht="18" customHeight="1">
      <c r="A198" s="7" t="s">
        <v>339</v>
      </c>
      <c r="B198" s="22" t="s">
        <v>38</v>
      </c>
      <c r="C198" s="8">
        <v>82801.1</v>
      </c>
      <c r="D198" s="8">
        <f>D199+D200</f>
        <v>1453.9</v>
      </c>
      <c r="E198" s="8">
        <f t="shared" si="2"/>
        <v>84255</v>
      </c>
    </row>
    <row r="199" spans="1:5" s="10" customFormat="1" ht="40.5" customHeight="1" hidden="1">
      <c r="A199" s="7" t="s">
        <v>340</v>
      </c>
      <c r="B199" s="22" t="s">
        <v>0</v>
      </c>
      <c r="C199" s="8">
        <v>0</v>
      </c>
      <c r="D199" s="8">
        <v>0</v>
      </c>
      <c r="E199" s="8">
        <f t="shared" si="2"/>
        <v>0</v>
      </c>
    </row>
    <row r="200" spans="1:5" s="10" customFormat="1" ht="14.25" customHeight="1" hidden="1">
      <c r="A200" s="7" t="s">
        <v>341</v>
      </c>
      <c r="B200" s="22" t="s">
        <v>38</v>
      </c>
      <c r="C200" s="8">
        <v>82801.1</v>
      </c>
      <c r="D200" s="8">
        <v>1453.9</v>
      </c>
      <c r="E200" s="8">
        <f t="shared" si="2"/>
        <v>84255</v>
      </c>
    </row>
    <row r="201" spans="1:5" s="10" customFormat="1" ht="66.75" customHeight="1" hidden="1">
      <c r="A201" s="7" t="s">
        <v>342</v>
      </c>
      <c r="B201" s="28" t="s">
        <v>248</v>
      </c>
      <c r="C201" s="9">
        <v>1083.8</v>
      </c>
      <c r="D201" s="9">
        <f>D202</f>
        <v>0</v>
      </c>
      <c r="E201" s="8">
        <f t="shared" si="2"/>
        <v>1083.8</v>
      </c>
    </row>
    <row r="202" spans="1:5" s="10" customFormat="1" ht="27" customHeight="1" hidden="1">
      <c r="A202" s="15" t="s">
        <v>342</v>
      </c>
      <c r="B202" s="28" t="s">
        <v>39</v>
      </c>
      <c r="C202" s="8">
        <v>1083.8</v>
      </c>
      <c r="D202" s="8">
        <f>D203</f>
        <v>0</v>
      </c>
      <c r="E202" s="8">
        <f t="shared" si="2"/>
        <v>1083.8</v>
      </c>
    </row>
    <row r="203" spans="1:5" s="10" customFormat="1" ht="16.5" customHeight="1" hidden="1">
      <c r="A203" s="15" t="s">
        <v>343</v>
      </c>
      <c r="B203" s="28" t="s">
        <v>40</v>
      </c>
      <c r="C203" s="8">
        <v>1083.8</v>
      </c>
      <c r="D203" s="8">
        <f>D204+D205</f>
        <v>0</v>
      </c>
      <c r="E203" s="8">
        <f t="shared" si="2"/>
        <v>1083.8</v>
      </c>
    </row>
    <row r="204" spans="1:5" s="10" customFormat="1" ht="27" customHeight="1" hidden="1">
      <c r="A204" s="15" t="s">
        <v>344</v>
      </c>
      <c r="B204" s="28" t="s">
        <v>96</v>
      </c>
      <c r="C204" s="8">
        <v>114.9</v>
      </c>
      <c r="D204" s="8"/>
      <c r="E204" s="8">
        <f t="shared" si="2"/>
        <v>114.9</v>
      </c>
    </row>
    <row r="205" spans="1:5" s="10" customFormat="1" ht="26.25" customHeight="1" hidden="1">
      <c r="A205" s="15" t="s">
        <v>345</v>
      </c>
      <c r="B205" s="28" t="s">
        <v>108</v>
      </c>
      <c r="C205" s="8">
        <v>968.9</v>
      </c>
      <c r="D205" s="8"/>
      <c r="E205" s="8">
        <f t="shared" si="2"/>
        <v>968.9</v>
      </c>
    </row>
    <row r="206" spans="1:5" s="10" customFormat="1" ht="33" customHeight="1">
      <c r="A206" s="7" t="s">
        <v>346</v>
      </c>
      <c r="B206" s="22" t="s">
        <v>56</v>
      </c>
      <c r="C206" s="9">
        <v>-105228.6</v>
      </c>
      <c r="D206" s="9">
        <f>D207</f>
        <v>97418.4</v>
      </c>
      <c r="E206" s="8">
        <f t="shared" si="2"/>
        <v>-7810.200000000012</v>
      </c>
    </row>
    <row r="207" spans="1:5" s="10" customFormat="1" ht="25.5" hidden="1">
      <c r="A207" s="7" t="s">
        <v>357</v>
      </c>
      <c r="B207" s="22" t="s">
        <v>41</v>
      </c>
      <c r="C207" s="8">
        <v>-105228.6</v>
      </c>
      <c r="D207" s="8">
        <v>97418.4</v>
      </c>
      <c r="E207" s="8">
        <f t="shared" si="2"/>
        <v>-7810.200000000012</v>
      </c>
    </row>
    <row r="208" spans="1:5" s="10" customFormat="1" ht="17.25" customHeight="1">
      <c r="A208" s="7"/>
      <c r="B208" s="30" t="s">
        <v>42</v>
      </c>
      <c r="C208" s="31">
        <v>4669903.5</v>
      </c>
      <c r="D208" s="31">
        <f>D10+D161</f>
        <v>1750176.3999999997</v>
      </c>
      <c r="E208" s="31">
        <f>C208+D208</f>
        <v>6420079.899999999</v>
      </c>
    </row>
    <row r="209" s="10" customFormat="1" ht="12.75">
      <c r="C209" s="21"/>
    </row>
  </sheetData>
  <sheetProtection/>
  <autoFilter ref="A9:C208"/>
  <mergeCells count="4">
    <mergeCell ref="A5:E5"/>
    <mergeCell ref="D7:E7"/>
    <mergeCell ref="B7:B8"/>
    <mergeCell ref="A7:A8"/>
  </mergeCells>
  <printOptions horizontalCentered="1"/>
  <pageMargins left="0.7874015748031497" right="0.5905511811023623" top="0.3937007874015748" bottom="0.7874015748031497" header="0.31496062992125984" footer="0.31496062992125984"/>
  <pageSetup fitToHeight="2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2017-05-31T06:26:08Z</cp:lastPrinted>
  <dcterms:created xsi:type="dcterms:W3CDTF">2002-03-11T10:22:12Z</dcterms:created>
  <dcterms:modified xsi:type="dcterms:W3CDTF">2017-05-31T06:26:09Z</dcterms:modified>
  <cp:category/>
  <cp:version/>
  <cp:contentType/>
  <cp:contentStatus/>
</cp:coreProperties>
</file>