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252" windowWidth="15456" windowHeight="10320" activeTab="0"/>
  </bookViews>
  <sheets>
    <sheet name="Приложение 1 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 1 '!$8:$11</definedName>
  </definedNames>
  <calcPr fullCalcOnLoad="1"/>
</workbook>
</file>

<file path=xl/sharedStrings.xml><?xml version="1.0" encoding="utf-8"?>
<sst xmlns="http://schemas.openxmlformats.org/spreadsheetml/2006/main" count="588" uniqueCount="250">
  <si>
    <t>1 16 30030 01 0000 140</t>
  </si>
  <si>
    <t>1 16 33040 04 0000 140</t>
  </si>
  <si>
    <t>Контрольно-счетная палата муниципального  образования 
"Город Березники"</t>
  </si>
  <si>
    <t>2 02 03003 04 0000 151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</si>
  <si>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</si>
  <si>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</si>
  <si>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2 02 02999 04 0000 151</t>
  </si>
  <si>
    <t>2 07 04050 04 0000 180</t>
  </si>
  <si>
    <t>2 02 02150 04 0000 151</t>
  </si>
  <si>
    <t>Субсидии бюджетам  городских округов на реализацию программы энергосбережения и повышения энергетической эффективности на период до 2020 года</t>
  </si>
  <si>
    <t>Приложение  1</t>
  </si>
  <si>
    <t>076</t>
  </si>
  <si>
    <t>Денежные взыскания (штрафы) за нарушение законодательства Российской Федерации об охране и использовании животного мира</t>
  </si>
  <si>
    <t>Федеральное агентство по рыболовству</t>
  </si>
  <si>
    <t>к постановлению администрации города</t>
  </si>
  <si>
    <t>Утверждено по бюджету первоначально</t>
  </si>
  <si>
    <t>Налог, взимаемый в связи с применением патентной системы налогообложения, зачисляемый в бюджеты городских округов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</si>
  <si>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</si>
  <si>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</si>
  <si>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</si>
  <si>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</si>
  <si>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</si>
  <si>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</si>
  <si>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Исполнение за 9 месяцев 2015 года</t>
  </si>
  <si>
    <t>1 16 080100 01 0000 140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</si>
  <si>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</si>
  <si>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Прочие доходы от компенсации затрат бюджетов городских округов</t>
  </si>
  <si>
    <t>Ожидаемое исполнение 
за год по состоянию 
на отчетную дату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</si>
  <si>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</si>
  <si>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</si>
  <si>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</si>
  <si>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</si>
  <si>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</si>
  <si>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</si>
  <si>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</si>
  <si>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</si>
  <si>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</si>
  <si>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</si>
  <si>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</si>
  <si>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Министерство внутренних дел Российской Федерации</t>
  </si>
  <si>
    <t>Федеральная служба по экологическому, технологическому
 и атомному надзору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</si>
  <si>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</si>
  <si>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</si>
  <si>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</si>
  <si>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</si>
  <si>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Факт</t>
  </si>
  <si>
    <t>1 01 02010 01 0000 110</t>
  </si>
  <si>
    <t>1 01 02020 01 0000 110</t>
  </si>
  <si>
    <t>1 01 02030 01 0000 110</t>
  </si>
  <si>
    <t>1 01 02040 01 0000 110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</si>
  <si>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</si>
  <si>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</si>
  <si>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</si>
  <si>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</si>
  <si>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</si>
  <si>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</si>
  <si>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</si>
  <si>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Уточненный план</t>
  </si>
  <si>
    <t>1 06 01020 04 0000 110</t>
  </si>
  <si>
    <t>% исполнения от уточненного плана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</si>
  <si>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</si>
  <si>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</si>
  <si>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</si>
  <si>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</si>
  <si>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</si>
  <si>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</si>
  <si>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</si>
  <si>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</si>
  <si>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1 08 07173 01 0000 110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</si>
  <si>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</si>
  <si>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</si>
  <si>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1 11 05024 04 0000 120</t>
  </si>
  <si>
    <t>1 11 05034 04 0000 120</t>
  </si>
  <si>
    <t>1 05 04010 02 0000 110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</si>
  <si>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1351 Налогового кодекса Российской Федерации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</si>
  <si>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</si>
  <si>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</si>
  <si>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 реализации  имущества, находящегося в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</si>
  <si>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1 11 07014 04 0000 120</t>
  </si>
  <si>
    <t>1 11 09044 04 0000 120</t>
  </si>
  <si>
    <t>1 12 01010 01 0000 120</t>
  </si>
  <si>
    <t>1 12 01030 01 0000 120</t>
  </si>
  <si>
    <t>1 12 01040 01 0000 120</t>
  </si>
  <si>
    <t>1 12 01050 01 0000 120</t>
  </si>
  <si>
    <t>1 13 01994 04 0000 130</t>
  </si>
  <si>
    <t>Агентство по занятости населения Пермского края</t>
  </si>
  <si>
    <t>805</t>
  </si>
  <si>
    <t>1 13 02994 04 0000 130</t>
  </si>
  <si>
    <t>1 14 01040 04 0000 410</t>
  </si>
  <si>
    <t>1 14 02043 04 0000 410</t>
  </si>
  <si>
    <t>1 14 02042 04 0000 440</t>
  </si>
  <si>
    <t>Федеральное казначейство</t>
  </si>
  <si>
    <t>100</t>
  </si>
  <si>
    <t>Комитет по физической культуре и спорту администрации города Березники</t>
  </si>
  <si>
    <t>Управление культуры и молодежной политики администрации города Березники</t>
  </si>
  <si>
    <t>1 14 06012 04 0000 430</t>
  </si>
  <si>
    <t>1 15 02040 04 0000 140</t>
  </si>
  <si>
    <t>1 16 03010 01 0000 140</t>
  </si>
  <si>
    <t>Финансовое управление администрации города Березники</t>
  </si>
  <si>
    <t/>
  </si>
  <si>
    <t>048</t>
  </si>
  <si>
    <t>Федеральная служба по надзору в сфере природопользования</t>
  </si>
  <si>
    <t>Плата за сбросы загрязняющих веществ в водные объекты</t>
  </si>
  <si>
    <t>106</t>
  </si>
  <si>
    <t>Федеральная служба по надзору в сфере транспорта</t>
  </si>
  <si>
    <t>141</t>
  </si>
  <si>
    <t>Федеральная служба по надзору в сфере защиты прав потребителей и благополучия человека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</si>
  <si>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</si>
  <si>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161</t>
  </si>
  <si>
    <t>Федеральная антимонопольная служба</t>
  </si>
  <si>
    <t>177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</si>
  <si>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</si>
  <si>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182</t>
  </si>
  <si>
    <t>Федеральная налоговая служба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</si>
  <si>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</si>
  <si>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</si>
  <si>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</t>
  </si>
  <si>
    <t>Доходы от  реализации  имущества, находящегося в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основных средств  по  указанному имуществу</t>
  </si>
  <si>
    <t>Прочие денежные взыскания (штрафы) за правонарушения в области дорожного движения</t>
  </si>
  <si>
    <t>192</t>
  </si>
  <si>
    <t>Федеральная миграционная служба</t>
  </si>
  <si>
    <t>321</t>
  </si>
  <si>
    <t>Федеральная служба государственной регистрации, кадастра и картографии</t>
  </si>
  <si>
    <t>498</t>
  </si>
  <si>
    <t>844</t>
  </si>
  <si>
    <t>Инспекция государственного технического надзора Пермского края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</si>
  <si>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</si>
  <si>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921</t>
  </si>
  <si>
    <t>923</t>
  </si>
  <si>
    <t>Комитет по вопросам образования администрации города Березники</t>
  </si>
  <si>
    <t>Субвенции бюджетам городских округов на ежемесячное денежное вознаграждение за классное руководство</t>
  </si>
  <si>
    <t>924</t>
  </si>
  <si>
    <t>Дотации бюджетам городских округов на выравнивание бюджетной обеспеченности</t>
  </si>
  <si>
    <t>928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</si>
  <si>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на заключение договоров аренды указанных земельных участков</t>
  </si>
  <si>
    <t xml:space="preserve">1 12 01020 01 0000 120 </t>
  </si>
  <si>
    <t>1 12 05040 04 0000 120</t>
  </si>
  <si>
    <t>1 11 09034 04 0000 120</t>
  </si>
  <si>
    <t>1 16 03030 01 0000 140</t>
  </si>
  <si>
    <t>1 16 43000 01 0000 140</t>
  </si>
  <si>
    <t>1 16 45000 01 0000 140</t>
  </si>
  <si>
    <t>Код доходов</t>
  </si>
  <si>
    <t>Код классификации доходов</t>
  </si>
  <si>
    <t>Наименование показателя</t>
  </si>
  <si>
    <t>1</t>
  </si>
  <si>
    <t>2</t>
  </si>
  <si>
    <t>3</t>
  </si>
  <si>
    <t>4</t>
  </si>
  <si>
    <t>5</t>
  </si>
  <si>
    <t>6</t>
  </si>
  <si>
    <t>7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</si>
  <si>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</si>
  <si>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неналоговые доходы бюджетов городских округов</t>
  </si>
  <si>
    <t>929</t>
  </si>
  <si>
    <t>934</t>
  </si>
  <si>
    <t>Администрация города Березники</t>
  </si>
  <si>
    <t>936</t>
  </si>
  <si>
    <t>948</t>
  </si>
  <si>
    <t>Управление благоустройства администрации города Березники</t>
  </si>
  <si>
    <t>Доходы от эксплуатации и использования имущества автомобильных дорог, находящихся в собственности городских округов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</si>
  <si>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</si>
  <si>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 Российской Федерации</t>
  </si>
  <si>
    <t>1 16 06000 01 0000 140</t>
  </si>
  <si>
    <t>Субсидии бюджетам городских округов на реализацию федеральных целевых программ</t>
  </si>
  <si>
    <t>2 02 02051 04 0000 151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</si>
  <si>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</si>
  <si>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2 07 04010 04 0000 180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</si>
  <si>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</si>
  <si>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</si>
  <si>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</si>
  <si>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Денежные взыскания (штрафы) за нарушения законодательства Российской Федерации о промышленной безопасности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</si>
  <si>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</si>
  <si>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</si>
  <si>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</si>
  <si>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</si>
  <si>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1 16 90040 04 0000 140</t>
  </si>
  <si>
    <t>1 17 01040 04 0000 180</t>
  </si>
  <si>
    <t>1 17 05040 04 0000 180</t>
  </si>
  <si>
    <t>Прочие неналоговые доходы  бюджетов городских округов</t>
  </si>
  <si>
    <t>2 02 01001 04 0000 151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</si>
  <si>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</si>
  <si>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</si>
  <si>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2 02 03021 04 0000 151</t>
  </si>
  <si>
    <t>2 02 03024 04 0000 151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</si>
  <si>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</si>
  <si>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</si>
  <si>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2 02 03029 04 0000 151</t>
  </si>
  <si>
    <t>Код главного админис-
тратора доходов</t>
  </si>
  <si>
    <t>2 02 03069 04 0000 151</t>
  </si>
  <si>
    <t>1 03 02230 01 0000 110</t>
  </si>
  <si>
    <t>150</t>
  </si>
  <si>
    <t>Федеральная служба по труду и занятости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</si>
  <si>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</si>
  <si>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</si>
  <si>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</si>
  <si>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</si>
  <si>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</si>
  <si>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</si>
  <si>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</si>
  <si>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2 02 03070 04 0000 151</t>
  </si>
  <si>
    <t>2 02 03999 04 0000 151</t>
  </si>
  <si>
    <t>Прочие субвенции бюджетам городских округов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</si>
  <si>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</si>
  <si>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</si>
  <si>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2 02 04999 04 0000 151</t>
  </si>
  <si>
    <t>Прочие безвозмездные поступления в бюджеты городских округов</t>
  </si>
  <si>
    <t>2 18 04020 04 0000 180</t>
  </si>
  <si>
    <t>2 19 04000 04 0000 151</t>
  </si>
  <si>
    <t>ВСЕГО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</si>
  <si>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</si>
  <si>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</si>
  <si>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</si>
  <si>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Исполнение бюджета города Березники по кодам классификации доходов бюджета 
за 9 месяцев 2015 г.
и ожидаемое исполнение бюджета за 2015 год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</si>
  <si>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</si>
  <si>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Управление имущественных и земельных отношений
администрации города Березники</t>
  </si>
  <si>
    <t>Доходы от продажи квартир, находящихся в собственности городских округов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</si>
  <si>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</si>
  <si>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2 02 02009 04 0000 151 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</si>
  <si>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</si>
  <si>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1 14 02042 04 0000 410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</si>
  <si>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</si>
  <si>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</si>
  <si>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</si>
  <si>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</si>
  <si>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</si>
  <si>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</si>
  <si>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</si>
  <si>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1 16 46000 04 0000 140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</si>
  <si>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</si>
  <si>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1 16 51020 02 0000 140</t>
  </si>
  <si>
    <t>Прочие дотации бюджетам городских округов</t>
  </si>
  <si>
    <t>2 02 01999 04 0000 151</t>
  </si>
  <si>
    <t>1 11 01040 04 0000 120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</si>
  <si>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</si>
  <si>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</si>
  <si>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</si>
  <si>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</si>
  <si>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</si>
  <si>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</si>
  <si>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</si>
  <si>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</si>
  <si>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1 16 25030 01 0000 140</t>
  </si>
  <si>
    <t>1 16 25050 01 0000 140</t>
  </si>
  <si>
    <t>1 16 25060 01 0000 140</t>
  </si>
  <si>
    <t>Березниковская городская Дума</t>
  </si>
  <si>
    <t>935</t>
  </si>
  <si>
    <t>1 16 28000 01 0000 140</t>
  </si>
  <si>
    <t>ФОРМА К-1</t>
  </si>
  <si>
    <t>в тыс.руб.</t>
  </si>
  <si>
    <r>
      <t xml:space="preserve">от </t>
    </r>
    <r>
      <rPr>
        <u val="single"/>
        <sz val="12"/>
        <rFont val="Times New Roman"/>
        <family val="1"/>
      </rPr>
      <t>09.11.2015 № 2765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</si>
</sst>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6">
    <xf numFmtId="0" fontId="0" fillId="0" borderId="0" xfId="0" applyAlignment="1">
      <alignment/>
    </xf>
    <xf numFmtId="3" fontId="25" fillId="0" borderId="10" xfId="58" applyNumberFormat="1" applyFont="1" applyBorder="1" applyAlignment="1">
      <alignment horizontal="left" vertical="top"/>
      <protection/>
    </xf>
    <xf numFmtId="0" fontId="25" fillId="0" borderId="10" xfId="58" applyFont="1" applyBorder="1" applyAlignment="1">
      <alignment horizontal="left" vertical="top"/>
      <protection/>
    </xf>
    <xf numFmtId="0" fontId="25" fillId="0" borderId="10" xfId="58" applyFont="1" applyBorder="1" applyAlignment="1">
      <alignment horizontal="left" vertical="top"/>
      <protection/>
    </xf>
    <xf numFmtId="3" fontId="25" fillId="0" borderId="10" xfId="58" applyNumberFormat="1" applyFont="1" applyBorder="1" applyAlignment="1">
      <alignment horizontal="left" vertical="top"/>
      <protection/>
    </xf>
    <xf numFmtId="0" fontId="24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8" fillId="0" borderId="0" xfId="57">
      <alignment/>
      <protection/>
    </xf>
    <xf numFmtId="0" fontId="19" fillId="0" borderId="0" xfId="57" applyFont="1">
      <alignment/>
      <protection/>
    </xf>
    <xf numFmtId="166" fontId="24" fillId="0" borderId="10" xfId="0" applyNumberFormat="1" applyFont="1" applyBorder="1" applyAlignment="1">
      <alignment horizontal="right" vertical="top" wrapText="1"/>
    </xf>
    <xf numFmtId="166" fontId="24" fillId="0" borderId="10" xfId="0" applyNumberFormat="1" applyFont="1" applyBorder="1" applyAlignment="1">
      <alignment horizontal="right" vertical="top" wrapText="1"/>
    </xf>
    <xf numFmtId="0" fontId="8" fillId="0" borderId="0" xfId="57" applyAlignment="1">
      <alignment horizontal="center"/>
      <protection/>
    </xf>
    <xf numFmtId="0" fontId="8" fillId="0" borderId="0" xfId="57" applyFont="1">
      <alignment/>
      <protection/>
    </xf>
    <xf numFmtId="0" fontId="24" fillId="0" borderId="10" xfId="0" applyFont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8" fillId="0" borderId="0" xfId="57" applyFill="1">
      <alignment/>
      <protection/>
    </xf>
    <xf numFmtId="49" fontId="24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166" fontId="22" fillId="0" borderId="10" xfId="0" applyNumberFormat="1" applyFont="1" applyFill="1" applyBorder="1" applyAlignment="1">
      <alignment horizontal="right" vertical="top" wrapText="1"/>
    </xf>
    <xf numFmtId="166" fontId="24" fillId="0" borderId="10" xfId="0" applyNumberFormat="1" applyFont="1" applyFill="1" applyBorder="1" applyAlignment="1">
      <alignment horizontal="right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166" fontId="22" fillId="0" borderId="10" xfId="0" applyNumberFormat="1" applyFont="1" applyFill="1" applyBorder="1" applyAlignment="1">
      <alignment horizontal="right" vertical="top" wrapText="1"/>
    </xf>
    <xf numFmtId="166" fontId="22" fillId="0" borderId="10" xfId="0" applyNumberFormat="1" applyFont="1" applyBorder="1" applyAlignment="1">
      <alignment horizontal="right" vertical="top" wrapText="1"/>
    </xf>
    <xf numFmtId="0" fontId="28" fillId="0" borderId="10" xfId="58" applyFont="1" applyBorder="1" applyAlignment="1">
      <alignment horizontal="center" vertical="top"/>
      <protection/>
    </xf>
    <xf numFmtId="0" fontId="19" fillId="0" borderId="0" xfId="57" applyFont="1" applyAlignment="1">
      <alignment horizontal="center"/>
      <protection/>
    </xf>
    <xf numFmtId="0" fontId="29" fillId="0" borderId="0" xfId="57" applyFont="1">
      <alignment/>
      <protection/>
    </xf>
    <xf numFmtId="0" fontId="0" fillId="0" borderId="0" xfId="0" applyAlignment="1">
      <alignment/>
    </xf>
    <xf numFmtId="0" fontId="29" fillId="0" borderId="0" xfId="58" applyFont="1" applyFill="1" applyAlignment="1">
      <alignment/>
      <protection/>
    </xf>
    <xf numFmtId="0" fontId="30" fillId="0" borderId="0" xfId="57" applyFont="1" applyAlignment="1">
      <alignment horizont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3" fontId="23" fillId="0" borderId="13" xfId="56" applyNumberFormat="1" applyFont="1" applyFill="1" applyBorder="1" applyAlignment="1">
      <alignment horizontal="center" vertical="top" wrapText="1"/>
      <protection/>
    </xf>
    <xf numFmtId="3" fontId="23" fillId="0" borderId="14" xfId="56" applyNumberFormat="1" applyFont="1" applyFill="1" applyBorder="1" applyAlignment="1">
      <alignment horizontal="center" vertical="top" wrapText="1"/>
      <protection/>
    </xf>
    <xf numFmtId="0" fontId="29" fillId="0" borderId="0" xfId="58" applyFont="1" applyFill="1" applyAlignment="1">
      <alignment/>
      <protection/>
    </xf>
    <xf numFmtId="0" fontId="0" fillId="0" borderId="0" xfId="0" applyAlignment="1">
      <alignment/>
    </xf>
    <xf numFmtId="0" fontId="29" fillId="0" borderId="15" xfId="57" applyFont="1" applyFill="1" applyBorder="1" applyAlignment="1">
      <alignment/>
      <protection/>
    </xf>
    <xf numFmtId="0" fontId="0" fillId="0" borderId="15" xfId="0" applyBorder="1" applyAlignment="1">
      <alignment/>
    </xf>
    <xf numFmtId="0" fontId="23" fillId="0" borderId="10" xfId="58" applyFont="1" applyFill="1" applyBorder="1" applyAlignment="1">
      <alignment horizontal="center" vertical="top" wrapText="1"/>
      <protection/>
    </xf>
  </cellXfs>
  <cellStyles count="58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сп9м-в2005г." xfId="56"/>
    <cellStyle name="Обычный_Книга3" xfId="57"/>
    <cellStyle name="Обычный_Покварталь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7"/>
  <sheetViews>
    <sheetView tabSelected="1" zoomScalePageLayoutView="0" workbookViewId="0" topLeftCell="A1">
      <pane xSplit="3" ySplit="11" topLeftCell="E20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3" sqref="E3:H3"/>
    </sheetView>
  </sheetViews>
  <sheetFormatPr defaultColWidth="9.140625" defaultRowHeight="12.75"/>
  <cols>
    <col min="1" max="1" width="7.7109375" style="12" customWidth="1"/>
    <col min="2" max="2" width="17.28125" style="12" customWidth="1"/>
    <col min="3" max="3" width="68.57421875" style="12" customWidth="1"/>
    <col min="4" max="4" width="10.00390625" style="12" customWidth="1"/>
    <col min="5" max="6" width="10.140625" style="12" customWidth="1"/>
    <col min="7" max="7" width="8.7109375" style="12" customWidth="1"/>
    <col min="8" max="8" width="10.421875" style="20" customWidth="1"/>
    <col min="9" max="16384" width="9.140625" style="12" customWidth="1"/>
  </cols>
  <sheetData>
    <row r="1" spans="1:8" ht="15">
      <c r="A1" s="32"/>
      <c r="B1" s="32"/>
      <c r="C1" s="32"/>
      <c r="D1" s="32"/>
      <c r="E1" s="41" t="s">
        <v>10</v>
      </c>
      <c r="F1" s="42"/>
      <c r="G1" s="42"/>
      <c r="H1" s="42"/>
    </row>
    <row r="2" spans="1:8" ht="15">
      <c r="A2" s="32"/>
      <c r="B2" s="32"/>
      <c r="C2" s="32"/>
      <c r="D2" s="32"/>
      <c r="E2" s="41" t="s">
        <v>14</v>
      </c>
      <c r="F2" s="42"/>
      <c r="G2" s="42"/>
      <c r="H2" s="42"/>
    </row>
    <row r="3" spans="1:8" ht="15">
      <c r="A3" s="32"/>
      <c r="B3" s="32"/>
      <c r="C3" s="32"/>
      <c r="D3" s="32"/>
      <c r="E3" s="41" t="s">
        <v>249</v>
      </c>
      <c r="F3" s="42"/>
      <c r="G3" s="42"/>
      <c r="H3" s="42"/>
    </row>
    <row r="4" spans="1:8" ht="15">
      <c r="A4" s="32"/>
      <c r="B4" s="32"/>
      <c r="C4" s="32"/>
      <c r="D4" s="32"/>
      <c r="E4" s="34"/>
      <c r="F4" s="33"/>
      <c r="G4" s="33"/>
      <c r="H4" s="33"/>
    </row>
    <row r="5" spans="1:8" ht="15">
      <c r="A5" s="32"/>
      <c r="B5" s="32"/>
      <c r="C5" s="32"/>
      <c r="D5" s="32"/>
      <c r="E5" s="41" t="s">
        <v>247</v>
      </c>
      <c r="F5" s="42"/>
      <c r="G5" s="42"/>
      <c r="H5" s="42"/>
    </row>
    <row r="6" spans="1:8" ht="55.5" customHeight="1">
      <c r="A6" s="35" t="s">
        <v>212</v>
      </c>
      <c r="B6" s="35"/>
      <c r="C6" s="35"/>
      <c r="D6" s="35"/>
      <c r="E6" s="35"/>
      <c r="F6" s="35"/>
      <c r="G6" s="35"/>
      <c r="H6" s="35"/>
    </row>
    <row r="7" spans="1:8" ht="15">
      <c r="A7" s="32"/>
      <c r="B7" s="32"/>
      <c r="C7" s="32"/>
      <c r="D7" s="32"/>
      <c r="E7" s="32"/>
      <c r="F7" s="43" t="s">
        <v>248</v>
      </c>
      <c r="G7" s="44"/>
      <c r="H7" s="44"/>
    </row>
    <row r="8" spans="1:8" ht="12.75" customHeight="1">
      <c r="A8" s="36" t="s">
        <v>142</v>
      </c>
      <c r="B8" s="36"/>
      <c r="C8" s="36" t="s">
        <v>143</v>
      </c>
      <c r="D8" s="39" t="s">
        <v>23</v>
      </c>
      <c r="E8" s="40"/>
      <c r="F8" s="40"/>
      <c r="G8" s="40"/>
      <c r="H8" s="45" t="s">
        <v>27</v>
      </c>
    </row>
    <row r="9" spans="1:8" s="20" customFormat="1" ht="4.5" customHeight="1">
      <c r="A9" s="36"/>
      <c r="B9" s="36"/>
      <c r="C9" s="36"/>
      <c r="D9" s="37" t="s">
        <v>15</v>
      </c>
      <c r="E9" s="37" t="s">
        <v>57</v>
      </c>
      <c r="F9" s="37" t="s">
        <v>45</v>
      </c>
      <c r="G9" s="37" t="s">
        <v>59</v>
      </c>
      <c r="H9" s="45"/>
    </row>
    <row r="10" spans="1:8" s="20" customFormat="1" ht="55.5" customHeight="1">
      <c r="A10" s="19" t="s">
        <v>187</v>
      </c>
      <c r="B10" s="19" t="s">
        <v>141</v>
      </c>
      <c r="C10" s="36"/>
      <c r="D10" s="38"/>
      <c r="E10" s="38"/>
      <c r="F10" s="38"/>
      <c r="G10" s="38"/>
      <c r="H10" s="45"/>
    </row>
    <row r="11" spans="1:8" s="20" customFormat="1" ht="9" customHeight="1">
      <c r="A11" s="27" t="s">
        <v>144</v>
      </c>
      <c r="B11" s="27" t="s">
        <v>145</v>
      </c>
      <c r="C11" s="27" t="s">
        <v>146</v>
      </c>
      <c r="D11" s="27" t="s">
        <v>147</v>
      </c>
      <c r="E11" s="27" t="s">
        <v>148</v>
      </c>
      <c r="F11" s="27" t="s">
        <v>149</v>
      </c>
      <c r="G11" s="27" t="s">
        <v>150</v>
      </c>
      <c r="H11" s="27">
        <v>8</v>
      </c>
    </row>
    <row r="12" spans="1:8" s="13" customFormat="1" ht="12.75">
      <c r="A12" s="21" t="s">
        <v>100</v>
      </c>
      <c r="B12" s="5" t="s">
        <v>99</v>
      </c>
      <c r="C12" s="18" t="s">
        <v>101</v>
      </c>
      <c r="D12" s="25">
        <f>SUM(D13:D18)</f>
        <v>18392.3</v>
      </c>
      <c r="E12" s="25">
        <f>SUM(E13:E18)</f>
        <v>16317.3</v>
      </c>
      <c r="F12" s="25">
        <f>SUM(F13:F18)</f>
        <v>15126.5</v>
      </c>
      <c r="G12" s="25">
        <f aca="true" t="shared" si="0" ref="G12:G75">F12/E12*100</f>
        <v>92.70222401990526</v>
      </c>
      <c r="H12" s="25">
        <f>SUM(H13:H18)</f>
        <v>19923.3</v>
      </c>
    </row>
    <row r="13" spans="1:8" ht="26.25">
      <c r="A13" s="22" t="s">
        <v>100</v>
      </c>
      <c r="B13" s="3" t="s">
        <v>80</v>
      </c>
      <c r="C13" s="9" t="s">
        <v>237</v>
      </c>
      <c r="D13" s="24">
        <v>788.8</v>
      </c>
      <c r="E13" s="24">
        <v>737.8</v>
      </c>
      <c r="F13" s="24">
        <v>740.9</v>
      </c>
      <c r="G13" s="24">
        <f t="shared" si="0"/>
        <v>100.42016806722688</v>
      </c>
      <c r="H13" s="24">
        <v>970</v>
      </c>
    </row>
    <row r="14" spans="1:8" ht="26.25">
      <c r="A14" s="22" t="s">
        <v>100</v>
      </c>
      <c r="B14" s="3" t="s">
        <v>135</v>
      </c>
      <c r="C14" s="9" t="s">
        <v>238</v>
      </c>
      <c r="D14" s="24">
        <v>84.6</v>
      </c>
      <c r="E14" s="24">
        <v>84.6</v>
      </c>
      <c r="F14" s="24">
        <v>73.9</v>
      </c>
      <c r="G14" s="24">
        <f t="shared" si="0"/>
        <v>87.35224586288417</v>
      </c>
      <c r="H14" s="24">
        <v>82</v>
      </c>
    </row>
    <row r="15" spans="1:8" ht="17.25" customHeight="1">
      <c r="A15" s="22" t="s">
        <v>100</v>
      </c>
      <c r="B15" s="3" t="s">
        <v>81</v>
      </c>
      <c r="C15" s="9" t="s">
        <v>102</v>
      </c>
      <c r="D15" s="24">
        <v>7123.7</v>
      </c>
      <c r="E15" s="24">
        <v>5891</v>
      </c>
      <c r="F15" s="24">
        <v>5481.2</v>
      </c>
      <c r="G15" s="24">
        <f t="shared" si="0"/>
        <v>93.04362586997114</v>
      </c>
      <c r="H15" s="24">
        <v>7257.5</v>
      </c>
    </row>
    <row r="16" spans="1:8" ht="18" customHeight="1">
      <c r="A16" s="22" t="s">
        <v>100</v>
      </c>
      <c r="B16" s="3" t="s">
        <v>82</v>
      </c>
      <c r="C16" s="9" t="s">
        <v>239</v>
      </c>
      <c r="D16" s="24">
        <v>10391.8</v>
      </c>
      <c r="E16" s="24">
        <v>9600.5</v>
      </c>
      <c r="F16" s="24">
        <v>8822.8</v>
      </c>
      <c r="G16" s="24">
        <f t="shared" si="0"/>
        <v>91.89938024061246</v>
      </c>
      <c r="H16" s="24">
        <v>11600</v>
      </c>
    </row>
    <row r="17" spans="1:8" ht="12.75" hidden="1">
      <c r="A17" s="22" t="s">
        <v>100</v>
      </c>
      <c r="B17" s="3" t="s">
        <v>83</v>
      </c>
      <c r="C17" s="9" t="s">
        <v>240</v>
      </c>
      <c r="D17" s="24"/>
      <c r="E17" s="24"/>
      <c r="F17" s="24"/>
      <c r="G17" s="24"/>
      <c r="H17" s="24"/>
    </row>
    <row r="18" spans="1:8" ht="26.25">
      <c r="A18" s="22" t="s">
        <v>100</v>
      </c>
      <c r="B18" s="3" t="s">
        <v>75</v>
      </c>
      <c r="C18" s="8" t="s">
        <v>76</v>
      </c>
      <c r="D18" s="24">
        <v>3.4</v>
      </c>
      <c r="E18" s="24">
        <v>3.4</v>
      </c>
      <c r="F18" s="24">
        <v>7.7</v>
      </c>
      <c r="G18" s="24">
        <f t="shared" si="0"/>
        <v>226.47058823529412</v>
      </c>
      <c r="H18" s="24">
        <v>13.8</v>
      </c>
    </row>
    <row r="19" spans="1:8" s="13" customFormat="1" ht="15.75" customHeight="1">
      <c r="A19" s="21" t="s">
        <v>11</v>
      </c>
      <c r="B19" s="3"/>
      <c r="C19" s="18" t="s">
        <v>13</v>
      </c>
      <c r="D19" s="25">
        <f>D21</f>
        <v>0</v>
      </c>
      <c r="E19" s="25">
        <f>E21</f>
        <v>0</v>
      </c>
      <c r="F19" s="25">
        <f>F21</f>
        <v>2</v>
      </c>
      <c r="G19" s="25"/>
      <c r="H19" s="25">
        <f>H20+H21</f>
        <v>16.1</v>
      </c>
    </row>
    <row r="20" spans="1:8" s="13" customFormat="1" ht="15.75" customHeight="1">
      <c r="A20" s="22" t="s">
        <v>11</v>
      </c>
      <c r="B20" s="3" t="s">
        <v>241</v>
      </c>
      <c r="C20" s="9" t="s">
        <v>12</v>
      </c>
      <c r="D20" s="28">
        <v>0</v>
      </c>
      <c r="E20" s="28">
        <v>0</v>
      </c>
      <c r="F20" s="28">
        <v>0</v>
      </c>
      <c r="G20" s="28"/>
      <c r="H20" s="28">
        <v>2</v>
      </c>
    </row>
    <row r="21" spans="1:8" ht="30.75" customHeight="1">
      <c r="A21" s="22" t="s">
        <v>11</v>
      </c>
      <c r="B21" s="3" t="s">
        <v>175</v>
      </c>
      <c r="C21" s="9" t="s">
        <v>34</v>
      </c>
      <c r="D21" s="24">
        <v>0</v>
      </c>
      <c r="E21" s="24">
        <v>0</v>
      </c>
      <c r="F21" s="24">
        <v>2</v>
      </c>
      <c r="G21" s="24"/>
      <c r="H21" s="24">
        <v>14.1</v>
      </c>
    </row>
    <row r="22" spans="1:8" s="13" customFormat="1" ht="12.75">
      <c r="A22" s="21" t="s">
        <v>92</v>
      </c>
      <c r="B22" s="3"/>
      <c r="C22" s="18" t="s">
        <v>91</v>
      </c>
      <c r="D22" s="14">
        <f>D23+D24+D25+D26</f>
        <v>5835.700000000001</v>
      </c>
      <c r="E22" s="14">
        <f>E23+E24+E25+E26</f>
        <v>4181.4</v>
      </c>
      <c r="F22" s="14">
        <f>F23+F24+F25+F26</f>
        <v>3958.2999999999997</v>
      </c>
      <c r="G22" s="14">
        <f t="shared" si="0"/>
        <v>94.66446644664467</v>
      </c>
      <c r="H22" s="14">
        <f>H23+H24+H25+H26</f>
        <v>5619.6</v>
      </c>
    </row>
    <row r="23" spans="1:8" ht="39.75" customHeight="1">
      <c r="A23" s="22" t="s">
        <v>92</v>
      </c>
      <c r="B23" s="3" t="s">
        <v>189</v>
      </c>
      <c r="C23" s="9" t="s">
        <v>192</v>
      </c>
      <c r="D23" s="24">
        <v>2074</v>
      </c>
      <c r="E23" s="24">
        <v>1410.1</v>
      </c>
      <c r="F23" s="24">
        <v>1358.5</v>
      </c>
      <c r="G23" s="24">
        <f t="shared" si="0"/>
        <v>96.34068505779733</v>
      </c>
      <c r="H23" s="24">
        <v>1889.9</v>
      </c>
    </row>
    <row r="24" spans="1:8" ht="54.75" customHeight="1">
      <c r="A24" s="22" t="s">
        <v>92</v>
      </c>
      <c r="B24" s="3" t="s">
        <v>193</v>
      </c>
      <c r="C24" s="9" t="s">
        <v>194</v>
      </c>
      <c r="D24" s="24">
        <v>42.9</v>
      </c>
      <c r="E24" s="24">
        <v>30.4</v>
      </c>
      <c r="F24" s="24">
        <v>36.9</v>
      </c>
      <c r="G24" s="24">
        <f t="shared" si="0"/>
        <v>121.38157894736842</v>
      </c>
      <c r="H24" s="24">
        <v>40.9</v>
      </c>
    </row>
    <row r="25" spans="1:8" ht="42" customHeight="1">
      <c r="A25" s="22" t="s">
        <v>92</v>
      </c>
      <c r="B25" s="3" t="s">
        <v>195</v>
      </c>
      <c r="C25" s="9" t="s">
        <v>196</v>
      </c>
      <c r="D25" s="24">
        <v>3718.8</v>
      </c>
      <c r="E25" s="24">
        <v>2740.9</v>
      </c>
      <c r="F25" s="24">
        <v>2725.5</v>
      </c>
      <c r="G25" s="24">
        <f t="shared" si="0"/>
        <v>99.43814075668575</v>
      </c>
      <c r="H25" s="24">
        <v>3688.8</v>
      </c>
    </row>
    <row r="26" spans="1:8" ht="54" customHeight="1">
      <c r="A26" s="22" t="s">
        <v>92</v>
      </c>
      <c r="B26" s="3" t="s">
        <v>197</v>
      </c>
      <c r="C26" s="9" t="s">
        <v>198</v>
      </c>
      <c r="D26" s="24">
        <v>0</v>
      </c>
      <c r="E26" s="24">
        <v>0</v>
      </c>
      <c r="F26" s="24">
        <v>-162.6</v>
      </c>
      <c r="G26" s="24"/>
      <c r="H26" s="24">
        <v>0</v>
      </c>
    </row>
    <row r="27" spans="1:8" s="13" customFormat="1" ht="12.75">
      <c r="A27" s="21" t="s">
        <v>103</v>
      </c>
      <c r="B27" s="3" t="s">
        <v>99</v>
      </c>
      <c r="C27" s="18" t="s">
        <v>104</v>
      </c>
      <c r="D27" s="25">
        <f>SUM(D28:D30)</f>
        <v>55</v>
      </c>
      <c r="E27" s="25">
        <f>SUM(E28:E30)</f>
        <v>55</v>
      </c>
      <c r="F27" s="25">
        <f>SUM(F28:F30)</f>
        <v>277.9</v>
      </c>
      <c r="G27" s="25">
        <f t="shared" si="0"/>
        <v>505.27272727272725</v>
      </c>
      <c r="H27" s="25">
        <f>SUM(H28:H30)</f>
        <v>331.5</v>
      </c>
    </row>
    <row r="28" spans="1:8" s="13" customFormat="1" ht="26.25">
      <c r="A28" s="26" t="s">
        <v>103</v>
      </c>
      <c r="B28" s="4" t="s">
        <v>242</v>
      </c>
      <c r="C28" s="10" t="s">
        <v>31</v>
      </c>
      <c r="D28" s="28">
        <v>0</v>
      </c>
      <c r="E28" s="28">
        <v>0</v>
      </c>
      <c r="F28" s="28">
        <v>1</v>
      </c>
      <c r="G28" s="28"/>
      <c r="H28" s="28">
        <v>1.5</v>
      </c>
    </row>
    <row r="29" spans="1:8" s="17" customFormat="1" ht="26.25">
      <c r="A29" s="22" t="s">
        <v>103</v>
      </c>
      <c r="B29" s="3" t="s">
        <v>0</v>
      </c>
      <c r="C29" s="9" t="s">
        <v>118</v>
      </c>
      <c r="D29" s="24">
        <v>8</v>
      </c>
      <c r="E29" s="24">
        <v>8</v>
      </c>
      <c r="F29" s="24">
        <v>207</v>
      </c>
      <c r="G29" s="24">
        <f t="shared" si="0"/>
        <v>2587.5</v>
      </c>
      <c r="H29" s="24">
        <v>260</v>
      </c>
    </row>
    <row r="30" spans="1:8" ht="26.25">
      <c r="A30" s="22" t="s">
        <v>103</v>
      </c>
      <c r="B30" s="3" t="s">
        <v>175</v>
      </c>
      <c r="C30" s="9" t="s">
        <v>34</v>
      </c>
      <c r="D30" s="24">
        <v>47</v>
      </c>
      <c r="E30" s="24">
        <v>47</v>
      </c>
      <c r="F30" s="24">
        <v>69.9</v>
      </c>
      <c r="G30" s="24">
        <f t="shared" si="0"/>
        <v>148.72340425531917</v>
      </c>
      <c r="H30" s="24">
        <v>70</v>
      </c>
    </row>
    <row r="31" spans="1:8" s="13" customFormat="1" ht="26.25">
      <c r="A31" s="21" t="s">
        <v>105</v>
      </c>
      <c r="B31" s="3" t="s">
        <v>99</v>
      </c>
      <c r="C31" s="18" t="s">
        <v>106</v>
      </c>
      <c r="D31" s="14">
        <f>SUM(D32:D36)</f>
        <v>153</v>
      </c>
      <c r="E31" s="14">
        <f>SUM(E32:E36)</f>
        <v>153</v>
      </c>
      <c r="F31" s="14">
        <f>SUM(F32:F36)</f>
        <v>173.1</v>
      </c>
      <c r="G31" s="14">
        <f t="shared" si="0"/>
        <v>113.13725490196079</v>
      </c>
      <c r="H31" s="14">
        <f>SUM(H32:H36)</f>
        <v>199</v>
      </c>
    </row>
    <row r="32" spans="1:8" s="17" customFormat="1" ht="39">
      <c r="A32" s="22" t="s">
        <v>105</v>
      </c>
      <c r="B32" s="4" t="s">
        <v>24</v>
      </c>
      <c r="C32" s="10" t="s">
        <v>25</v>
      </c>
      <c r="D32" s="29">
        <v>0</v>
      </c>
      <c r="E32" s="29">
        <v>0</v>
      </c>
      <c r="F32" s="29">
        <v>100</v>
      </c>
      <c r="G32" s="29"/>
      <c r="H32" s="29">
        <v>100</v>
      </c>
    </row>
    <row r="33" spans="1:8" s="17" customFormat="1" ht="26.25">
      <c r="A33" s="26" t="s">
        <v>105</v>
      </c>
      <c r="B33" s="3" t="s">
        <v>167</v>
      </c>
      <c r="C33" s="10" t="s">
        <v>168</v>
      </c>
      <c r="D33" s="24">
        <v>52</v>
      </c>
      <c r="E33" s="24">
        <v>52</v>
      </c>
      <c r="F33" s="24">
        <v>0</v>
      </c>
      <c r="G33" s="24">
        <f t="shared" si="0"/>
        <v>0</v>
      </c>
      <c r="H33" s="24">
        <v>0</v>
      </c>
    </row>
    <row r="34" spans="1:8" ht="39">
      <c r="A34" s="22" t="s">
        <v>105</v>
      </c>
      <c r="B34" s="3" t="s">
        <v>246</v>
      </c>
      <c r="C34" s="9" t="s">
        <v>107</v>
      </c>
      <c r="D34" s="24">
        <v>64</v>
      </c>
      <c r="E34" s="24">
        <v>64</v>
      </c>
      <c r="F34" s="24">
        <v>78</v>
      </c>
      <c r="G34" s="24">
        <f t="shared" si="0"/>
        <v>121.875</v>
      </c>
      <c r="H34" s="24">
        <v>95</v>
      </c>
    </row>
    <row r="35" spans="1:8" ht="26.25">
      <c r="A35" s="22" t="s">
        <v>105</v>
      </c>
      <c r="B35" s="3" t="s">
        <v>139</v>
      </c>
      <c r="C35" s="9" t="s">
        <v>34</v>
      </c>
      <c r="D35" s="24">
        <v>0</v>
      </c>
      <c r="E35" s="24">
        <v>0</v>
      </c>
      <c r="F35" s="24">
        <v>4</v>
      </c>
      <c r="G35" s="24"/>
      <c r="H35" s="24">
        <v>4</v>
      </c>
    </row>
    <row r="36" spans="1:8" ht="26.25">
      <c r="A36" s="22" t="s">
        <v>105</v>
      </c>
      <c r="B36" s="3" t="s">
        <v>175</v>
      </c>
      <c r="C36" s="9" t="s">
        <v>34</v>
      </c>
      <c r="D36" s="24">
        <v>37</v>
      </c>
      <c r="E36" s="24">
        <v>37</v>
      </c>
      <c r="F36" s="24">
        <v>-8.9</v>
      </c>
      <c r="G36" s="24">
        <f t="shared" si="0"/>
        <v>-24.054054054054056</v>
      </c>
      <c r="H36" s="24">
        <v>0</v>
      </c>
    </row>
    <row r="37" spans="1:8" s="13" customFormat="1" ht="12.75">
      <c r="A37" s="21" t="s">
        <v>190</v>
      </c>
      <c r="B37" s="3" t="s">
        <v>99</v>
      </c>
      <c r="C37" s="18" t="s">
        <v>191</v>
      </c>
      <c r="D37" s="25">
        <f>D38</f>
        <v>0</v>
      </c>
      <c r="E37" s="25">
        <f>E38</f>
        <v>0</v>
      </c>
      <c r="F37" s="25">
        <f>F38</f>
        <v>3</v>
      </c>
      <c r="G37" s="25"/>
      <c r="H37" s="25">
        <f>H38</f>
        <v>3</v>
      </c>
    </row>
    <row r="38" spans="1:8" ht="26.25">
      <c r="A38" s="22" t="s">
        <v>190</v>
      </c>
      <c r="B38" s="3" t="s">
        <v>175</v>
      </c>
      <c r="C38" s="9" t="s">
        <v>34</v>
      </c>
      <c r="D38" s="24">
        <v>0</v>
      </c>
      <c r="E38" s="24">
        <v>0</v>
      </c>
      <c r="F38" s="24">
        <v>3</v>
      </c>
      <c r="G38" s="24"/>
      <c r="H38" s="24">
        <v>3</v>
      </c>
    </row>
    <row r="39" spans="1:8" s="13" customFormat="1" ht="12.75">
      <c r="A39" s="21" t="s">
        <v>108</v>
      </c>
      <c r="B39" s="3" t="s">
        <v>99</v>
      </c>
      <c r="C39" s="18" t="s">
        <v>109</v>
      </c>
      <c r="D39" s="25">
        <f>D40</f>
        <v>0</v>
      </c>
      <c r="E39" s="25">
        <f>E40</f>
        <v>0</v>
      </c>
      <c r="F39" s="25">
        <f>F40</f>
        <v>75</v>
      </c>
      <c r="G39" s="25"/>
      <c r="H39" s="25">
        <f>H40</f>
        <v>90</v>
      </c>
    </row>
    <row r="40" spans="1:8" ht="39">
      <c r="A40" s="22" t="s">
        <v>108</v>
      </c>
      <c r="B40" s="3" t="s">
        <v>1</v>
      </c>
      <c r="C40" s="9" t="s">
        <v>174</v>
      </c>
      <c r="D40" s="24">
        <v>0</v>
      </c>
      <c r="E40" s="24">
        <v>0</v>
      </c>
      <c r="F40" s="24">
        <v>75</v>
      </c>
      <c r="G40" s="24"/>
      <c r="H40" s="24">
        <v>90</v>
      </c>
    </row>
    <row r="41" spans="1:8" ht="29.25" customHeight="1" hidden="1">
      <c r="A41" s="21" t="s">
        <v>110</v>
      </c>
      <c r="B41" s="3" t="s">
        <v>99</v>
      </c>
      <c r="C41" s="18" t="s">
        <v>111</v>
      </c>
      <c r="D41" s="14">
        <f>D43+D42</f>
        <v>0</v>
      </c>
      <c r="E41" s="14">
        <f>E43+E42</f>
        <v>0</v>
      </c>
      <c r="F41" s="14">
        <f>F43+F42</f>
        <v>0</v>
      </c>
      <c r="G41" s="14"/>
      <c r="H41" s="14">
        <f>H43+H42</f>
        <v>0</v>
      </c>
    </row>
    <row r="42" spans="1:8" s="17" customFormat="1" ht="29.25" customHeight="1" hidden="1">
      <c r="A42" s="22" t="s">
        <v>110</v>
      </c>
      <c r="B42" s="3" t="s">
        <v>139</v>
      </c>
      <c r="C42" s="9" t="s">
        <v>33</v>
      </c>
      <c r="D42" s="24"/>
      <c r="E42" s="24"/>
      <c r="F42" s="24"/>
      <c r="G42" s="24"/>
      <c r="H42" s="24"/>
    </row>
    <row r="43" spans="1:8" ht="28.5" customHeight="1" hidden="1">
      <c r="A43" s="22" t="s">
        <v>110</v>
      </c>
      <c r="B43" s="3" t="s">
        <v>175</v>
      </c>
      <c r="C43" s="9" t="s">
        <v>34</v>
      </c>
      <c r="D43" s="24"/>
      <c r="E43" s="24"/>
      <c r="F43" s="24"/>
      <c r="G43" s="24"/>
      <c r="H43" s="24"/>
    </row>
    <row r="44" spans="1:8" s="13" customFormat="1" ht="12.75">
      <c r="A44" s="21" t="s">
        <v>112</v>
      </c>
      <c r="B44" s="3" t="s">
        <v>99</v>
      </c>
      <c r="C44" s="18" t="s">
        <v>113</v>
      </c>
      <c r="D44" s="25">
        <f>SUM(D45:D62)</f>
        <v>1205367</v>
      </c>
      <c r="E44" s="25">
        <f>SUM(E45:E62)</f>
        <v>1068308.5</v>
      </c>
      <c r="F44" s="25">
        <f>SUM(F45:F62)</f>
        <v>1022607.8999999999</v>
      </c>
      <c r="G44" s="25">
        <f t="shared" si="0"/>
        <v>95.72215329186278</v>
      </c>
      <c r="H44" s="25">
        <f>SUM(H45:H62)</f>
        <v>1428266.2999999998</v>
      </c>
    </row>
    <row r="45" spans="1:8" ht="54" customHeight="1">
      <c r="A45" s="22" t="s">
        <v>112</v>
      </c>
      <c r="B45" s="3" t="s">
        <v>46</v>
      </c>
      <c r="C45" s="9" t="s">
        <v>209</v>
      </c>
      <c r="D45" s="24">
        <v>706723</v>
      </c>
      <c r="E45" s="24">
        <v>694447</v>
      </c>
      <c r="F45" s="24">
        <v>666147.1</v>
      </c>
      <c r="G45" s="24">
        <f t="shared" si="0"/>
        <v>95.92482939662781</v>
      </c>
      <c r="H45" s="24">
        <v>935627</v>
      </c>
    </row>
    <row r="46" spans="1:8" ht="65.25" customHeight="1">
      <c r="A46" s="22" t="s">
        <v>112</v>
      </c>
      <c r="B46" s="3" t="s">
        <v>47</v>
      </c>
      <c r="C46" s="9" t="s">
        <v>211</v>
      </c>
      <c r="D46" s="24">
        <v>2011</v>
      </c>
      <c r="E46" s="24">
        <v>2011</v>
      </c>
      <c r="F46" s="24">
        <v>2108.9</v>
      </c>
      <c r="G46" s="24">
        <f t="shared" si="0"/>
        <v>104.8682247637991</v>
      </c>
      <c r="H46" s="24">
        <v>2451</v>
      </c>
    </row>
    <row r="47" spans="1:8" ht="29.25" customHeight="1">
      <c r="A47" s="22" t="s">
        <v>112</v>
      </c>
      <c r="B47" s="3" t="s">
        <v>48</v>
      </c>
      <c r="C47" s="9" t="s">
        <v>160</v>
      </c>
      <c r="D47" s="24">
        <v>14760</v>
      </c>
      <c r="E47" s="24">
        <v>14760</v>
      </c>
      <c r="F47" s="24">
        <v>17015.3</v>
      </c>
      <c r="G47" s="24">
        <f t="shared" si="0"/>
        <v>115.27981029810297</v>
      </c>
      <c r="H47" s="24">
        <v>18000</v>
      </c>
    </row>
    <row r="48" spans="1:8" ht="54.75" customHeight="1">
      <c r="A48" s="22" t="s">
        <v>112</v>
      </c>
      <c r="B48" s="3" t="s">
        <v>49</v>
      </c>
      <c r="C48" s="9" t="s">
        <v>161</v>
      </c>
      <c r="D48" s="24">
        <v>702</v>
      </c>
      <c r="E48" s="24">
        <v>1670</v>
      </c>
      <c r="F48" s="24">
        <v>398.5</v>
      </c>
      <c r="G48" s="24">
        <f t="shared" si="0"/>
        <v>23.862275449101798</v>
      </c>
      <c r="H48" s="24">
        <v>550</v>
      </c>
    </row>
    <row r="49" spans="1:8" ht="17.25" customHeight="1">
      <c r="A49" s="22" t="s">
        <v>112</v>
      </c>
      <c r="B49" s="3" t="s">
        <v>51</v>
      </c>
      <c r="C49" s="9" t="s">
        <v>50</v>
      </c>
      <c r="D49" s="24">
        <v>73795</v>
      </c>
      <c r="E49" s="24">
        <v>73795</v>
      </c>
      <c r="F49" s="24">
        <v>76076.8</v>
      </c>
      <c r="G49" s="24">
        <f t="shared" si="0"/>
        <v>103.09207940917406</v>
      </c>
      <c r="H49" s="24">
        <v>98966.5</v>
      </c>
    </row>
    <row r="50" spans="1:8" ht="26.25">
      <c r="A50" s="22" t="s">
        <v>112</v>
      </c>
      <c r="B50" s="3" t="s">
        <v>52</v>
      </c>
      <c r="C50" s="9" t="s">
        <v>53</v>
      </c>
      <c r="D50" s="24">
        <v>0</v>
      </c>
      <c r="E50" s="24">
        <v>0</v>
      </c>
      <c r="F50" s="24">
        <v>11.1</v>
      </c>
      <c r="G50" s="24"/>
      <c r="H50" s="24">
        <v>18.5</v>
      </c>
    </row>
    <row r="51" spans="1:8" ht="15.75" customHeight="1">
      <c r="A51" s="22" t="s">
        <v>112</v>
      </c>
      <c r="B51" s="3" t="s">
        <v>55</v>
      </c>
      <c r="C51" s="9" t="s">
        <v>54</v>
      </c>
      <c r="D51" s="24">
        <v>6</v>
      </c>
      <c r="E51" s="24">
        <v>6</v>
      </c>
      <c r="F51" s="24">
        <v>7.4</v>
      </c>
      <c r="G51" s="24">
        <f t="shared" si="0"/>
        <v>123.33333333333334</v>
      </c>
      <c r="H51" s="24">
        <v>7.4</v>
      </c>
    </row>
    <row r="52" spans="1:8" ht="26.25">
      <c r="A52" s="22" t="s">
        <v>112</v>
      </c>
      <c r="B52" s="3" t="s">
        <v>73</v>
      </c>
      <c r="C52" s="6" t="s">
        <v>16</v>
      </c>
      <c r="D52" s="24">
        <v>1130</v>
      </c>
      <c r="E52" s="24">
        <v>1130</v>
      </c>
      <c r="F52" s="24">
        <v>1491.1</v>
      </c>
      <c r="G52" s="24">
        <f t="shared" si="0"/>
        <v>131.95575221238937</v>
      </c>
      <c r="H52" s="24">
        <v>2500</v>
      </c>
    </row>
    <row r="53" spans="1:8" ht="27.75" customHeight="1">
      <c r="A53" s="22" t="s">
        <v>112</v>
      </c>
      <c r="B53" s="3" t="s">
        <v>58</v>
      </c>
      <c r="C53" s="9" t="s">
        <v>56</v>
      </c>
      <c r="D53" s="24">
        <v>13660</v>
      </c>
      <c r="E53" s="24">
        <v>13660</v>
      </c>
      <c r="F53" s="24">
        <v>11167.9</v>
      </c>
      <c r="G53" s="24">
        <f t="shared" si="0"/>
        <v>81.75622254758419</v>
      </c>
      <c r="H53" s="24">
        <v>16900</v>
      </c>
    </row>
    <row r="54" spans="1:8" ht="18.75" customHeight="1">
      <c r="A54" s="22" t="s">
        <v>112</v>
      </c>
      <c r="B54" s="3" t="s">
        <v>60</v>
      </c>
      <c r="C54" s="9" t="s">
        <v>61</v>
      </c>
      <c r="D54" s="24">
        <v>19050</v>
      </c>
      <c r="E54" s="24">
        <v>19050</v>
      </c>
      <c r="F54" s="24">
        <v>20676</v>
      </c>
      <c r="G54" s="24">
        <f t="shared" si="0"/>
        <v>108.53543307086615</v>
      </c>
      <c r="H54" s="24">
        <v>25932</v>
      </c>
    </row>
    <row r="55" spans="1:8" ht="18" customHeight="1">
      <c r="A55" s="22" t="s">
        <v>112</v>
      </c>
      <c r="B55" s="3" t="s">
        <v>62</v>
      </c>
      <c r="C55" s="9" t="s">
        <v>63</v>
      </c>
      <c r="D55" s="24">
        <v>60585</v>
      </c>
      <c r="E55" s="24">
        <v>70585</v>
      </c>
      <c r="F55" s="24">
        <v>68412.2</v>
      </c>
      <c r="G55" s="24">
        <f t="shared" si="0"/>
        <v>96.92172557908904</v>
      </c>
      <c r="H55" s="24">
        <v>99713.9</v>
      </c>
    </row>
    <row r="56" spans="1:8" ht="27.75" customHeight="1">
      <c r="A56" s="22" t="s">
        <v>112</v>
      </c>
      <c r="B56" s="3" t="s">
        <v>220</v>
      </c>
      <c r="C56" s="7" t="s">
        <v>221</v>
      </c>
      <c r="D56" s="24">
        <v>286217</v>
      </c>
      <c r="E56" s="24">
        <v>147446.5</v>
      </c>
      <c r="F56" s="24">
        <v>125849.1</v>
      </c>
      <c r="G56" s="24">
        <f t="shared" si="0"/>
        <v>85.35238205043864</v>
      </c>
      <c r="H56" s="24">
        <v>180050</v>
      </c>
    </row>
    <row r="57" spans="1:8" ht="26.25" customHeight="1">
      <c r="A57" s="22" t="s">
        <v>112</v>
      </c>
      <c r="B57" s="3" t="s">
        <v>222</v>
      </c>
      <c r="C57" s="7" t="s">
        <v>223</v>
      </c>
      <c r="D57" s="24">
        <v>16940</v>
      </c>
      <c r="E57" s="24">
        <v>16940</v>
      </c>
      <c r="F57" s="24">
        <v>19899.7</v>
      </c>
      <c r="G57" s="24">
        <f t="shared" si="0"/>
        <v>117.47166469893745</v>
      </c>
      <c r="H57" s="24">
        <v>25500</v>
      </c>
    </row>
    <row r="58" spans="1:8" ht="27.75" customHeight="1">
      <c r="A58" s="22" t="s">
        <v>112</v>
      </c>
      <c r="B58" s="3" t="s">
        <v>64</v>
      </c>
      <c r="C58" s="9" t="s">
        <v>65</v>
      </c>
      <c r="D58" s="24">
        <v>9400</v>
      </c>
      <c r="E58" s="24">
        <v>12420</v>
      </c>
      <c r="F58" s="24">
        <v>12728.2</v>
      </c>
      <c r="G58" s="24">
        <f t="shared" si="0"/>
        <v>102.48148148148148</v>
      </c>
      <c r="H58" s="24">
        <v>21230</v>
      </c>
    </row>
    <row r="59" spans="1:8" ht="51.75" customHeight="1">
      <c r="A59" s="22" t="s">
        <v>112</v>
      </c>
      <c r="B59" s="3" t="s">
        <v>97</v>
      </c>
      <c r="C59" s="9" t="s">
        <v>74</v>
      </c>
      <c r="D59" s="24">
        <v>270</v>
      </c>
      <c r="E59" s="24">
        <v>270</v>
      </c>
      <c r="F59" s="24">
        <v>182.4</v>
      </c>
      <c r="G59" s="24">
        <f t="shared" si="0"/>
        <v>67.55555555555556</v>
      </c>
      <c r="H59" s="24">
        <v>285</v>
      </c>
    </row>
    <row r="60" spans="1:8" ht="39">
      <c r="A60" s="22" t="s">
        <v>112</v>
      </c>
      <c r="B60" s="3" t="s">
        <v>138</v>
      </c>
      <c r="C60" s="9" t="s">
        <v>114</v>
      </c>
      <c r="D60" s="24">
        <v>18</v>
      </c>
      <c r="E60" s="24">
        <v>18</v>
      </c>
      <c r="F60" s="24">
        <v>11.5</v>
      </c>
      <c r="G60" s="24">
        <f t="shared" si="0"/>
        <v>63.888888888888886</v>
      </c>
      <c r="H60" s="24">
        <v>25</v>
      </c>
    </row>
    <row r="61" spans="1:8" ht="39">
      <c r="A61" s="22" t="s">
        <v>112</v>
      </c>
      <c r="B61" s="3" t="s">
        <v>162</v>
      </c>
      <c r="C61" s="9" t="s">
        <v>115</v>
      </c>
      <c r="D61" s="24">
        <v>100</v>
      </c>
      <c r="E61" s="24">
        <v>100</v>
      </c>
      <c r="F61" s="24">
        <v>424.7</v>
      </c>
      <c r="G61" s="24">
        <f t="shared" si="0"/>
        <v>424.7</v>
      </c>
      <c r="H61" s="24">
        <v>510</v>
      </c>
    </row>
    <row r="62" spans="1:8" ht="26.25" hidden="1">
      <c r="A62" s="22" t="s">
        <v>112</v>
      </c>
      <c r="B62" s="3" t="s">
        <v>175</v>
      </c>
      <c r="C62" s="9" t="s">
        <v>34</v>
      </c>
      <c r="D62" s="24"/>
      <c r="E62" s="24"/>
      <c r="F62" s="24"/>
      <c r="G62" s="24"/>
      <c r="H62" s="24"/>
    </row>
    <row r="63" spans="1:8" s="13" customFormat="1" ht="15.75" customHeight="1">
      <c r="A63" s="21" t="s">
        <v>116</v>
      </c>
      <c r="B63" s="3" t="s">
        <v>99</v>
      </c>
      <c r="C63" s="18" t="s">
        <v>39</v>
      </c>
      <c r="D63" s="25">
        <f>SUM(D64:D67)</f>
        <v>2322</v>
      </c>
      <c r="E63" s="25">
        <f>SUM(E64:E67)</f>
        <v>2322</v>
      </c>
      <c r="F63" s="25">
        <f>SUM(F64:F67)</f>
        <v>2374.4</v>
      </c>
      <c r="G63" s="25">
        <f t="shared" si="0"/>
        <v>102.2566752799311</v>
      </c>
      <c r="H63" s="25">
        <f>SUM(H64:H67)</f>
        <v>3021.7</v>
      </c>
    </row>
    <row r="64" spans="1:8" s="17" customFormat="1" ht="43.5" customHeight="1">
      <c r="A64" s="22" t="s">
        <v>116</v>
      </c>
      <c r="B64" s="3" t="s">
        <v>171</v>
      </c>
      <c r="C64" s="10" t="s">
        <v>172</v>
      </c>
      <c r="D64" s="24">
        <v>0</v>
      </c>
      <c r="E64" s="24">
        <v>0</v>
      </c>
      <c r="F64" s="24">
        <v>1.5</v>
      </c>
      <c r="G64" s="24"/>
      <c r="H64" s="24">
        <v>1.7</v>
      </c>
    </row>
    <row r="65" spans="1:8" s="17" customFormat="1" ht="28.5" customHeight="1">
      <c r="A65" s="22" t="s">
        <v>116</v>
      </c>
      <c r="B65" s="3" t="s">
        <v>0</v>
      </c>
      <c r="C65" s="9" t="s">
        <v>118</v>
      </c>
      <c r="D65" s="24">
        <v>0</v>
      </c>
      <c r="E65" s="24">
        <v>0</v>
      </c>
      <c r="F65" s="24">
        <v>17.3</v>
      </c>
      <c r="G65" s="24"/>
      <c r="H65" s="24">
        <v>20</v>
      </c>
    </row>
    <row r="66" spans="1:8" ht="42.75" customHeight="1">
      <c r="A66" s="22" t="s">
        <v>116</v>
      </c>
      <c r="B66" s="3" t="s">
        <v>139</v>
      </c>
      <c r="C66" s="9" t="s">
        <v>33</v>
      </c>
      <c r="D66" s="24">
        <v>0</v>
      </c>
      <c r="E66" s="24">
        <v>0</v>
      </c>
      <c r="F66" s="24">
        <v>196.7</v>
      </c>
      <c r="G66" s="24"/>
      <c r="H66" s="24">
        <v>300</v>
      </c>
    </row>
    <row r="67" spans="1:8" ht="26.25">
      <c r="A67" s="22" t="s">
        <v>116</v>
      </c>
      <c r="B67" s="3" t="s">
        <v>175</v>
      </c>
      <c r="C67" s="9" t="s">
        <v>34</v>
      </c>
      <c r="D67" s="24">
        <v>2322</v>
      </c>
      <c r="E67" s="24">
        <v>2322</v>
      </c>
      <c r="F67" s="24">
        <v>2158.9</v>
      </c>
      <c r="G67" s="24">
        <f t="shared" si="0"/>
        <v>92.9758828596038</v>
      </c>
      <c r="H67" s="24">
        <v>2700</v>
      </c>
    </row>
    <row r="68" spans="1:8" s="13" customFormat="1" ht="12.75">
      <c r="A68" s="21" t="s">
        <v>119</v>
      </c>
      <c r="B68" s="3" t="s">
        <v>99</v>
      </c>
      <c r="C68" s="18" t="s">
        <v>120</v>
      </c>
      <c r="D68" s="25">
        <f>SUM(D69:D70)</f>
        <v>0</v>
      </c>
      <c r="E68" s="25">
        <f>SUM(E69:E70)</f>
        <v>0</v>
      </c>
      <c r="F68" s="25">
        <f>SUM(F69:F70)</f>
        <v>28.5</v>
      </c>
      <c r="G68" s="25"/>
      <c r="H68" s="25">
        <f>SUM(H69:H70)</f>
        <v>34.9</v>
      </c>
    </row>
    <row r="69" spans="1:8" ht="39">
      <c r="A69" s="22" t="s">
        <v>119</v>
      </c>
      <c r="B69" s="3" t="s">
        <v>139</v>
      </c>
      <c r="C69" s="9" t="s">
        <v>33</v>
      </c>
      <c r="D69" s="24">
        <v>0</v>
      </c>
      <c r="E69" s="24">
        <v>0</v>
      </c>
      <c r="F69" s="24">
        <v>21.1</v>
      </c>
      <c r="G69" s="24"/>
      <c r="H69" s="24">
        <v>27.5</v>
      </c>
    </row>
    <row r="70" spans="1:8" ht="26.25">
      <c r="A70" s="22" t="s">
        <v>119</v>
      </c>
      <c r="B70" s="3" t="s">
        <v>175</v>
      </c>
      <c r="C70" s="9" t="s">
        <v>34</v>
      </c>
      <c r="D70" s="24">
        <v>0</v>
      </c>
      <c r="E70" s="24">
        <v>0</v>
      </c>
      <c r="F70" s="24">
        <v>7.4</v>
      </c>
      <c r="G70" s="24"/>
      <c r="H70" s="24">
        <v>7.4</v>
      </c>
    </row>
    <row r="71" spans="1:8" s="13" customFormat="1" ht="18" customHeight="1">
      <c r="A71" s="21" t="s">
        <v>121</v>
      </c>
      <c r="B71" s="3" t="s">
        <v>99</v>
      </c>
      <c r="C71" s="18" t="s">
        <v>122</v>
      </c>
      <c r="D71" s="14">
        <f>SUM(D72:D73)</f>
        <v>87.3</v>
      </c>
      <c r="E71" s="14">
        <f>SUM(E72:E73)</f>
        <v>87.3</v>
      </c>
      <c r="F71" s="14">
        <f>SUM(F72:F73)</f>
        <v>133.4</v>
      </c>
      <c r="G71" s="14">
        <f t="shared" si="0"/>
        <v>152.8064146620848</v>
      </c>
      <c r="H71" s="14">
        <f>SUM(H72:H73)</f>
        <v>174.1</v>
      </c>
    </row>
    <row r="72" spans="1:8" ht="18.75" customHeight="1">
      <c r="A72" s="22" t="s">
        <v>121</v>
      </c>
      <c r="B72" s="3" t="s">
        <v>243</v>
      </c>
      <c r="C72" s="9" t="s">
        <v>32</v>
      </c>
      <c r="D72" s="24">
        <v>81.3</v>
      </c>
      <c r="E72" s="24">
        <v>81.3</v>
      </c>
      <c r="F72" s="24">
        <v>130.6</v>
      </c>
      <c r="G72" s="24">
        <f t="shared" si="0"/>
        <v>160.63960639606395</v>
      </c>
      <c r="H72" s="24">
        <v>168.1</v>
      </c>
    </row>
    <row r="73" spans="1:8" ht="41.25" customHeight="1">
      <c r="A73" s="22" t="s">
        <v>121</v>
      </c>
      <c r="B73" s="3" t="s">
        <v>139</v>
      </c>
      <c r="C73" s="9" t="s">
        <v>33</v>
      </c>
      <c r="D73" s="24">
        <v>6</v>
      </c>
      <c r="E73" s="24">
        <v>6</v>
      </c>
      <c r="F73" s="24">
        <v>2.8</v>
      </c>
      <c r="G73" s="24">
        <f t="shared" si="0"/>
        <v>46.666666666666664</v>
      </c>
      <c r="H73" s="24">
        <v>6</v>
      </c>
    </row>
    <row r="74" spans="1:8" s="13" customFormat="1" ht="28.5" customHeight="1">
      <c r="A74" s="21" t="s">
        <v>123</v>
      </c>
      <c r="B74" s="3" t="s">
        <v>99</v>
      </c>
      <c r="C74" s="18" t="s">
        <v>40</v>
      </c>
      <c r="D74" s="25">
        <f>SUM(D75:D76)</f>
        <v>2394</v>
      </c>
      <c r="E74" s="25">
        <f>SUM(E75:E76)</f>
        <v>2394</v>
      </c>
      <c r="F74" s="25">
        <f>SUM(F75:F76)</f>
        <v>2342.6</v>
      </c>
      <c r="G74" s="25">
        <f t="shared" si="0"/>
        <v>97.85296574770258</v>
      </c>
      <c r="H74" s="25">
        <f>SUM(H75:H76)</f>
        <v>3300</v>
      </c>
    </row>
    <row r="75" spans="1:8" ht="26.25">
      <c r="A75" s="22" t="s">
        <v>123</v>
      </c>
      <c r="B75" s="3" t="s">
        <v>140</v>
      </c>
      <c r="C75" s="9" t="s">
        <v>170</v>
      </c>
      <c r="D75" s="24">
        <v>2394</v>
      </c>
      <c r="E75" s="24">
        <v>2394</v>
      </c>
      <c r="F75" s="24">
        <v>1742.6</v>
      </c>
      <c r="G75" s="24">
        <f t="shared" si="0"/>
        <v>72.79030910609858</v>
      </c>
      <c r="H75" s="24">
        <v>2500</v>
      </c>
    </row>
    <row r="76" spans="1:8" ht="26.25">
      <c r="A76" s="22" t="s">
        <v>123</v>
      </c>
      <c r="B76" s="3" t="s">
        <v>175</v>
      </c>
      <c r="C76" s="9" t="s">
        <v>34</v>
      </c>
      <c r="D76" s="24">
        <v>0</v>
      </c>
      <c r="E76" s="24">
        <v>0</v>
      </c>
      <c r="F76" s="24">
        <v>600</v>
      </c>
      <c r="G76" s="24"/>
      <c r="H76" s="24">
        <v>800</v>
      </c>
    </row>
    <row r="77" spans="1:8" s="31" customFormat="1" ht="12.75">
      <c r="A77" s="21" t="s">
        <v>86</v>
      </c>
      <c r="B77" s="30"/>
      <c r="C77" s="18" t="s">
        <v>85</v>
      </c>
      <c r="D77" s="25">
        <f>D78</f>
        <v>0</v>
      </c>
      <c r="E77" s="25">
        <f>E78</f>
        <v>0</v>
      </c>
      <c r="F77" s="25">
        <f>F78</f>
        <v>10</v>
      </c>
      <c r="G77" s="25"/>
      <c r="H77" s="25">
        <f>H78</f>
        <v>10</v>
      </c>
    </row>
    <row r="78" spans="1:8" ht="26.25">
      <c r="A78" s="22" t="s">
        <v>86</v>
      </c>
      <c r="B78" s="3" t="s">
        <v>175</v>
      </c>
      <c r="C78" s="9" t="s">
        <v>34</v>
      </c>
      <c r="D78" s="24">
        <v>0</v>
      </c>
      <c r="E78" s="24">
        <v>0</v>
      </c>
      <c r="F78" s="24">
        <v>10</v>
      </c>
      <c r="G78" s="24"/>
      <c r="H78" s="24">
        <v>10</v>
      </c>
    </row>
    <row r="79" spans="1:8" s="13" customFormat="1" ht="12.75">
      <c r="A79" s="21" t="s">
        <v>124</v>
      </c>
      <c r="B79" s="3" t="s">
        <v>99</v>
      </c>
      <c r="C79" s="18" t="s">
        <v>125</v>
      </c>
      <c r="D79" s="25">
        <f>D80</f>
        <v>42</v>
      </c>
      <c r="E79" s="25">
        <f>E80</f>
        <v>42</v>
      </c>
      <c r="F79" s="25">
        <f>F80</f>
        <v>21.5</v>
      </c>
      <c r="G79" s="25">
        <f aca="true" t="shared" si="1" ref="G79:G138">F79/E79*100</f>
        <v>51.19047619047619</v>
      </c>
      <c r="H79" s="25">
        <f>H80</f>
        <v>53</v>
      </c>
    </row>
    <row r="80" spans="1:8" ht="26.25">
      <c r="A80" s="22" t="s">
        <v>124</v>
      </c>
      <c r="B80" s="3" t="s">
        <v>175</v>
      </c>
      <c r="C80" s="9" t="s">
        <v>34</v>
      </c>
      <c r="D80" s="24">
        <v>42</v>
      </c>
      <c r="E80" s="24">
        <v>42</v>
      </c>
      <c r="F80" s="24">
        <v>21.5</v>
      </c>
      <c r="G80" s="24">
        <f t="shared" si="1"/>
        <v>51.19047619047619</v>
      </c>
      <c r="H80" s="24">
        <v>53</v>
      </c>
    </row>
    <row r="81" spans="1:8" s="13" customFormat="1" ht="17.25" customHeight="1">
      <c r="A81" s="21" t="s">
        <v>127</v>
      </c>
      <c r="B81" s="3" t="s">
        <v>99</v>
      </c>
      <c r="C81" s="18" t="s">
        <v>94</v>
      </c>
      <c r="D81" s="14">
        <f>SUM(D82:D91)</f>
        <v>0</v>
      </c>
      <c r="E81" s="14">
        <f>SUM(E82:E91)</f>
        <v>44022.6</v>
      </c>
      <c r="F81" s="14">
        <f>SUM(F82:F91)</f>
        <v>31110.600000000002</v>
      </c>
      <c r="G81" s="14">
        <f t="shared" si="1"/>
        <v>70.66961060909624</v>
      </c>
      <c r="H81" s="14">
        <f>SUM(H82:H91)</f>
        <v>44142.899999999994</v>
      </c>
    </row>
    <row r="82" spans="1:8" ht="12.75">
      <c r="A82" s="22" t="s">
        <v>127</v>
      </c>
      <c r="B82" s="3" t="s">
        <v>87</v>
      </c>
      <c r="C82" s="9" t="s">
        <v>26</v>
      </c>
      <c r="D82" s="24">
        <v>0</v>
      </c>
      <c r="E82" s="24">
        <v>34.8</v>
      </c>
      <c r="F82" s="24">
        <v>94.8</v>
      </c>
      <c r="G82" s="24">
        <f t="shared" si="1"/>
        <v>272.4137931034483</v>
      </c>
      <c r="H82" s="24">
        <v>154.8</v>
      </c>
    </row>
    <row r="83" spans="1:8" ht="39">
      <c r="A83" s="22" t="s">
        <v>127</v>
      </c>
      <c r="B83" s="4" t="s">
        <v>1</v>
      </c>
      <c r="C83" s="10" t="s">
        <v>174</v>
      </c>
      <c r="D83" s="24">
        <v>0</v>
      </c>
      <c r="E83" s="24">
        <v>2</v>
      </c>
      <c r="F83" s="24">
        <v>2</v>
      </c>
      <c r="G83" s="24">
        <f t="shared" si="1"/>
        <v>100</v>
      </c>
      <c r="H83" s="24">
        <v>2</v>
      </c>
    </row>
    <row r="84" spans="1:8" ht="12.75">
      <c r="A84" s="22" t="s">
        <v>127</v>
      </c>
      <c r="B84" s="3" t="s">
        <v>177</v>
      </c>
      <c r="C84" s="9" t="s">
        <v>152</v>
      </c>
      <c r="D84" s="24">
        <v>0</v>
      </c>
      <c r="E84" s="24">
        <v>1.3</v>
      </c>
      <c r="F84" s="24">
        <v>1.3</v>
      </c>
      <c r="G84" s="24">
        <f t="shared" si="1"/>
        <v>100</v>
      </c>
      <c r="H84" s="24">
        <v>1.3</v>
      </c>
    </row>
    <row r="85" spans="1:8" ht="26.25">
      <c r="A85" s="22" t="s">
        <v>127</v>
      </c>
      <c r="B85" s="3" t="s">
        <v>164</v>
      </c>
      <c r="C85" s="10" t="s">
        <v>163</v>
      </c>
      <c r="D85" s="24">
        <v>0</v>
      </c>
      <c r="E85" s="24">
        <v>11054.5</v>
      </c>
      <c r="F85" s="24">
        <v>7596.9</v>
      </c>
      <c r="G85" s="24">
        <f t="shared" si="1"/>
        <v>68.72223981184132</v>
      </c>
      <c r="H85" s="24">
        <v>11054.5</v>
      </c>
    </row>
    <row r="86" spans="1:8" ht="16.5" customHeight="1">
      <c r="A86" s="22" t="s">
        <v>127</v>
      </c>
      <c r="B86" s="3" t="s">
        <v>6</v>
      </c>
      <c r="C86" s="9" t="s">
        <v>36</v>
      </c>
      <c r="D86" s="24">
        <v>0</v>
      </c>
      <c r="E86" s="24">
        <v>29322.6</v>
      </c>
      <c r="F86" s="24">
        <v>19808.2</v>
      </c>
      <c r="G86" s="24">
        <f t="shared" si="1"/>
        <v>67.5526726825043</v>
      </c>
      <c r="H86" s="24">
        <v>29322.6</v>
      </c>
    </row>
    <row r="87" spans="1:8" ht="27.75" customHeight="1">
      <c r="A87" s="22" t="s">
        <v>127</v>
      </c>
      <c r="B87" s="3" t="s">
        <v>202</v>
      </c>
      <c r="C87" s="9" t="s">
        <v>203</v>
      </c>
      <c r="D87" s="24">
        <v>0</v>
      </c>
      <c r="E87" s="24">
        <v>45.9</v>
      </c>
      <c r="F87" s="24">
        <v>45.9</v>
      </c>
      <c r="G87" s="24">
        <f t="shared" si="1"/>
        <v>100</v>
      </c>
      <c r="H87" s="24">
        <v>45.9</v>
      </c>
    </row>
    <row r="88" spans="1:8" ht="16.5" customHeight="1">
      <c r="A88" s="22" t="s">
        <v>127</v>
      </c>
      <c r="B88" s="3" t="s">
        <v>204</v>
      </c>
      <c r="C88" s="9" t="s">
        <v>43</v>
      </c>
      <c r="D88" s="24">
        <v>0</v>
      </c>
      <c r="E88" s="24">
        <v>1000.5</v>
      </c>
      <c r="F88" s="24">
        <v>1000.5</v>
      </c>
      <c r="G88" s="24">
        <f t="shared" si="1"/>
        <v>100</v>
      </c>
      <c r="H88" s="24">
        <v>1000.5</v>
      </c>
    </row>
    <row r="89" spans="1:8" ht="26.25">
      <c r="A89" s="22" t="s">
        <v>127</v>
      </c>
      <c r="B89" s="3" t="s">
        <v>19</v>
      </c>
      <c r="C89" s="9" t="s">
        <v>20</v>
      </c>
      <c r="D89" s="24">
        <v>0</v>
      </c>
      <c r="E89" s="24">
        <v>2141.7</v>
      </c>
      <c r="F89" s="24">
        <v>2141.7</v>
      </c>
      <c r="G89" s="24">
        <f t="shared" si="1"/>
        <v>100</v>
      </c>
      <c r="H89" s="24">
        <v>2141.7</v>
      </c>
    </row>
    <row r="90" spans="1:8" ht="26.25">
      <c r="A90" s="22" t="s">
        <v>127</v>
      </c>
      <c r="B90" s="3" t="s">
        <v>206</v>
      </c>
      <c r="C90" s="9" t="s">
        <v>44</v>
      </c>
      <c r="D90" s="24">
        <v>0</v>
      </c>
      <c r="E90" s="24">
        <v>422.3</v>
      </c>
      <c r="F90" s="24">
        <v>422.3</v>
      </c>
      <c r="G90" s="24">
        <f t="shared" si="1"/>
        <v>100</v>
      </c>
      <c r="H90" s="24">
        <v>422.6</v>
      </c>
    </row>
    <row r="91" spans="1:8" ht="26.25">
      <c r="A91" s="22" t="s">
        <v>127</v>
      </c>
      <c r="B91" s="3" t="s">
        <v>207</v>
      </c>
      <c r="C91" s="9" t="s">
        <v>126</v>
      </c>
      <c r="D91" s="24">
        <v>0</v>
      </c>
      <c r="E91" s="24">
        <v>-3</v>
      </c>
      <c r="F91" s="24">
        <v>-3</v>
      </c>
      <c r="G91" s="24">
        <f t="shared" si="1"/>
        <v>100</v>
      </c>
      <c r="H91" s="24">
        <v>-3</v>
      </c>
    </row>
    <row r="92" spans="1:8" s="13" customFormat="1" ht="12.75">
      <c r="A92" s="21" t="s">
        <v>128</v>
      </c>
      <c r="B92" s="3" t="s">
        <v>99</v>
      </c>
      <c r="C92" s="18" t="s">
        <v>129</v>
      </c>
      <c r="D92" s="25">
        <f>SUM(D93:D107)</f>
        <v>1206864.9</v>
      </c>
      <c r="E92" s="25">
        <f>SUM(E93:E107)</f>
        <v>1133494.7</v>
      </c>
      <c r="F92" s="25">
        <f>SUM(F93:F107)</f>
        <v>1131577.6999999997</v>
      </c>
      <c r="G92" s="25">
        <f t="shared" si="1"/>
        <v>99.8308770213041</v>
      </c>
      <c r="H92" s="25">
        <f>SUM(H93:H107)</f>
        <v>1508141.4</v>
      </c>
    </row>
    <row r="93" spans="1:8" ht="19.5" customHeight="1">
      <c r="A93" s="22" t="s">
        <v>128</v>
      </c>
      <c r="B93" s="3" t="s">
        <v>87</v>
      </c>
      <c r="C93" s="9" t="s">
        <v>26</v>
      </c>
      <c r="D93" s="24">
        <v>0</v>
      </c>
      <c r="E93" s="24">
        <v>9.5</v>
      </c>
      <c r="F93" s="24">
        <v>23.1</v>
      </c>
      <c r="G93" s="24">
        <f t="shared" si="1"/>
        <v>243.1578947368421</v>
      </c>
      <c r="H93" s="24">
        <v>23.4</v>
      </c>
    </row>
    <row r="94" spans="1:8" ht="19.5" customHeight="1" hidden="1">
      <c r="A94" s="22" t="s">
        <v>128</v>
      </c>
      <c r="B94" s="3" t="s">
        <v>176</v>
      </c>
      <c r="C94" s="9" t="s">
        <v>35</v>
      </c>
      <c r="D94" s="24">
        <v>0</v>
      </c>
      <c r="E94" s="24"/>
      <c r="F94" s="24"/>
      <c r="G94" s="24"/>
      <c r="H94" s="24"/>
    </row>
    <row r="95" spans="1:8" ht="12.75">
      <c r="A95" s="22" t="s">
        <v>128</v>
      </c>
      <c r="B95" s="3" t="s">
        <v>177</v>
      </c>
      <c r="C95" s="9" t="s">
        <v>152</v>
      </c>
      <c r="D95" s="24">
        <v>0</v>
      </c>
      <c r="E95" s="24">
        <v>73.2</v>
      </c>
      <c r="F95" s="24">
        <v>73.2</v>
      </c>
      <c r="G95" s="24">
        <f t="shared" si="1"/>
        <v>100</v>
      </c>
      <c r="H95" s="24">
        <v>73.2</v>
      </c>
    </row>
    <row r="96" spans="1:8" ht="29.25" customHeight="1">
      <c r="A96" s="22" t="s">
        <v>128</v>
      </c>
      <c r="B96" s="3" t="s">
        <v>164</v>
      </c>
      <c r="C96" s="10" t="s">
        <v>163</v>
      </c>
      <c r="D96" s="24">
        <v>0</v>
      </c>
      <c r="E96" s="24">
        <v>2000</v>
      </c>
      <c r="F96" s="24">
        <v>2000</v>
      </c>
      <c r="G96" s="24">
        <f t="shared" si="1"/>
        <v>100</v>
      </c>
      <c r="H96" s="24">
        <v>2000</v>
      </c>
    </row>
    <row r="97" spans="1:8" ht="26.25" hidden="1">
      <c r="A97" s="22" t="s">
        <v>128</v>
      </c>
      <c r="B97" s="3" t="s">
        <v>180</v>
      </c>
      <c r="C97" s="10" t="s">
        <v>181</v>
      </c>
      <c r="D97" s="24">
        <v>0</v>
      </c>
      <c r="E97" s="24"/>
      <c r="F97" s="24"/>
      <c r="G97" s="24"/>
      <c r="H97" s="24"/>
    </row>
    <row r="98" spans="1:8" ht="18" customHeight="1">
      <c r="A98" s="22" t="s">
        <v>128</v>
      </c>
      <c r="B98" s="3" t="s">
        <v>6</v>
      </c>
      <c r="C98" s="9" t="s">
        <v>36</v>
      </c>
      <c r="D98" s="24">
        <v>0</v>
      </c>
      <c r="E98" s="24">
        <v>1546.7</v>
      </c>
      <c r="F98" s="24">
        <v>0</v>
      </c>
      <c r="G98" s="24">
        <f t="shared" si="1"/>
        <v>0</v>
      </c>
      <c r="H98" s="24">
        <v>6471.7</v>
      </c>
    </row>
    <row r="99" spans="1:8" ht="26.25">
      <c r="A99" s="22" t="s">
        <v>128</v>
      </c>
      <c r="B99" s="3" t="s">
        <v>182</v>
      </c>
      <c r="C99" s="9" t="s">
        <v>130</v>
      </c>
      <c r="D99" s="24">
        <v>14075.5</v>
      </c>
      <c r="E99" s="24">
        <v>14630.4</v>
      </c>
      <c r="F99" s="24">
        <v>14630.4</v>
      </c>
      <c r="G99" s="24">
        <f t="shared" si="1"/>
        <v>100</v>
      </c>
      <c r="H99" s="24">
        <v>20075.5</v>
      </c>
    </row>
    <row r="100" spans="1:8" ht="26.25">
      <c r="A100" s="22" t="s">
        <v>128</v>
      </c>
      <c r="B100" s="3" t="s">
        <v>183</v>
      </c>
      <c r="C100" s="9" t="s">
        <v>38</v>
      </c>
      <c r="D100" s="24">
        <f>1135234.5+20310.5</f>
        <v>1155545</v>
      </c>
      <c r="E100" s="24">
        <v>1070519.3</v>
      </c>
      <c r="F100" s="24">
        <v>1070399.1</v>
      </c>
      <c r="G100" s="24">
        <f t="shared" si="1"/>
        <v>99.98877180448778</v>
      </c>
      <c r="H100" s="24">
        <v>1419371.5</v>
      </c>
    </row>
    <row r="101" spans="1:8" ht="39.75" customHeight="1">
      <c r="A101" s="22" t="s">
        <v>128</v>
      </c>
      <c r="B101" s="3" t="s">
        <v>186</v>
      </c>
      <c r="C101" s="9" t="s">
        <v>210</v>
      </c>
      <c r="D101" s="24">
        <v>37244.4</v>
      </c>
      <c r="E101" s="24">
        <v>28669.9</v>
      </c>
      <c r="F101" s="24">
        <v>28669.9</v>
      </c>
      <c r="G101" s="24">
        <f t="shared" si="1"/>
        <v>100</v>
      </c>
      <c r="H101" s="24">
        <v>43777.9</v>
      </c>
    </row>
    <row r="102" spans="1:8" ht="26.25" hidden="1">
      <c r="A102" s="22" t="s">
        <v>128</v>
      </c>
      <c r="B102" s="3" t="s">
        <v>233</v>
      </c>
      <c r="C102" s="9" t="s">
        <v>42</v>
      </c>
      <c r="D102" s="24">
        <v>0</v>
      </c>
      <c r="E102" s="24"/>
      <c r="F102" s="24"/>
      <c r="G102" s="24"/>
      <c r="H102" s="24"/>
    </row>
    <row r="103" spans="1:8" ht="21.75" customHeight="1">
      <c r="A103" s="22" t="s">
        <v>128</v>
      </c>
      <c r="B103" s="3" t="s">
        <v>204</v>
      </c>
      <c r="C103" s="9" t="s">
        <v>43</v>
      </c>
      <c r="D103" s="24">
        <v>0</v>
      </c>
      <c r="E103" s="24">
        <v>683.2</v>
      </c>
      <c r="F103" s="24">
        <v>425.4</v>
      </c>
      <c r="G103" s="24">
        <f t="shared" si="1"/>
        <v>62.265807962529266</v>
      </c>
      <c r="H103" s="24">
        <v>718</v>
      </c>
    </row>
    <row r="104" spans="1:8" ht="20.25" customHeight="1">
      <c r="A104" s="22" t="s">
        <v>128</v>
      </c>
      <c r="B104" s="3" t="s">
        <v>7</v>
      </c>
      <c r="C104" s="9" t="s">
        <v>205</v>
      </c>
      <c r="D104" s="24">
        <v>0</v>
      </c>
      <c r="E104" s="24">
        <v>10500</v>
      </c>
      <c r="F104" s="24">
        <v>10500</v>
      </c>
      <c r="G104" s="24">
        <f t="shared" si="1"/>
        <v>100</v>
      </c>
      <c r="H104" s="24">
        <v>10782.8</v>
      </c>
    </row>
    <row r="105" spans="1:8" ht="29.25" customHeight="1">
      <c r="A105" s="22" t="s">
        <v>128</v>
      </c>
      <c r="B105" s="3" t="s">
        <v>19</v>
      </c>
      <c r="C105" s="9" t="s">
        <v>20</v>
      </c>
      <c r="D105" s="24">
        <v>0</v>
      </c>
      <c r="E105" s="24">
        <v>262.4</v>
      </c>
      <c r="F105" s="24">
        <v>262.4</v>
      </c>
      <c r="G105" s="24">
        <f t="shared" si="1"/>
        <v>100</v>
      </c>
      <c r="H105" s="24">
        <v>262.4</v>
      </c>
    </row>
    <row r="106" spans="1:8" ht="26.25">
      <c r="A106" s="22" t="s">
        <v>128</v>
      </c>
      <c r="B106" s="3" t="s">
        <v>206</v>
      </c>
      <c r="C106" s="9" t="s">
        <v>44</v>
      </c>
      <c r="D106" s="24">
        <v>0</v>
      </c>
      <c r="E106" s="24">
        <v>14203.5</v>
      </c>
      <c r="F106" s="24">
        <v>14203.5</v>
      </c>
      <c r="G106" s="24">
        <f t="shared" si="1"/>
        <v>100</v>
      </c>
      <c r="H106" s="24">
        <v>14203.5</v>
      </c>
    </row>
    <row r="107" spans="1:8" ht="51" customHeight="1">
      <c r="A107" s="22" t="s">
        <v>128</v>
      </c>
      <c r="B107" s="3" t="s">
        <v>207</v>
      </c>
      <c r="C107" s="9" t="s">
        <v>126</v>
      </c>
      <c r="D107" s="24">
        <v>0</v>
      </c>
      <c r="E107" s="24">
        <v>-9603.4</v>
      </c>
      <c r="F107" s="24">
        <v>-9609.3</v>
      </c>
      <c r="G107" s="24">
        <f t="shared" si="1"/>
        <v>100.06143657454652</v>
      </c>
      <c r="H107" s="24">
        <v>-9618.5</v>
      </c>
    </row>
    <row r="108" spans="1:8" s="13" customFormat="1" ht="12.75">
      <c r="A108" s="21" t="s">
        <v>131</v>
      </c>
      <c r="B108" s="3" t="s">
        <v>99</v>
      </c>
      <c r="C108" s="18" t="s">
        <v>98</v>
      </c>
      <c r="D108" s="14">
        <f>SUM(D109:D119)</f>
        <v>68637.4</v>
      </c>
      <c r="E108" s="14">
        <f>SUM(E109:E119)</f>
        <v>81372.5</v>
      </c>
      <c r="F108" s="14">
        <f>SUM(F109:F119)</f>
        <v>81385.8</v>
      </c>
      <c r="G108" s="14">
        <f t="shared" si="1"/>
        <v>100.0163445881594</v>
      </c>
      <c r="H108" s="14">
        <f>SUM(H109:H119)</f>
        <v>100279.8</v>
      </c>
    </row>
    <row r="109" spans="1:8" s="17" customFormat="1" ht="26.25">
      <c r="A109" s="22" t="s">
        <v>131</v>
      </c>
      <c r="B109" s="3" t="s">
        <v>84</v>
      </c>
      <c r="C109" s="9" t="s">
        <v>22</v>
      </c>
      <c r="D109" s="24">
        <v>4630.9</v>
      </c>
      <c r="E109" s="24">
        <v>12533.6</v>
      </c>
      <c r="F109" s="24">
        <v>12533.7</v>
      </c>
      <c r="G109" s="24">
        <f t="shared" si="1"/>
        <v>100.00079785536478</v>
      </c>
      <c r="H109" s="24">
        <v>22258.8</v>
      </c>
    </row>
    <row r="110" spans="1:8" ht="17.25" customHeight="1">
      <c r="A110" s="22" t="s">
        <v>131</v>
      </c>
      <c r="B110" s="3" t="s">
        <v>87</v>
      </c>
      <c r="C110" s="9" t="s">
        <v>26</v>
      </c>
      <c r="D110" s="24">
        <v>0</v>
      </c>
      <c r="E110" s="24">
        <v>155.6</v>
      </c>
      <c r="F110" s="24">
        <v>178.8</v>
      </c>
      <c r="G110" s="24">
        <f t="shared" si="1"/>
        <v>114.91002570694089</v>
      </c>
      <c r="H110" s="24">
        <v>178.8</v>
      </c>
    </row>
    <row r="111" spans="1:8" ht="26.25" hidden="1">
      <c r="A111" s="22" t="s">
        <v>131</v>
      </c>
      <c r="B111" s="3" t="s">
        <v>175</v>
      </c>
      <c r="C111" s="9" t="s">
        <v>34</v>
      </c>
      <c r="D111" s="24">
        <v>0</v>
      </c>
      <c r="E111" s="24"/>
      <c r="F111" s="24"/>
      <c r="G111" s="24"/>
      <c r="H111" s="24"/>
    </row>
    <row r="112" spans="1:8" ht="12.75">
      <c r="A112" s="22" t="s">
        <v>131</v>
      </c>
      <c r="B112" s="3" t="s">
        <v>176</v>
      </c>
      <c r="C112" s="9" t="s">
        <v>35</v>
      </c>
      <c r="D112" s="24">
        <v>0</v>
      </c>
      <c r="E112" s="24">
        <v>0</v>
      </c>
      <c r="F112" s="24">
        <v>-9.9</v>
      </c>
      <c r="G112" s="24"/>
      <c r="H112" s="24">
        <v>0</v>
      </c>
    </row>
    <row r="113" spans="1:8" ht="16.5" customHeight="1" hidden="1">
      <c r="A113" s="22" t="s">
        <v>131</v>
      </c>
      <c r="B113" s="3" t="s">
        <v>177</v>
      </c>
      <c r="C113" s="9" t="s">
        <v>152</v>
      </c>
      <c r="D113" s="24"/>
      <c r="E113" s="24"/>
      <c r="F113" s="24"/>
      <c r="G113" s="24"/>
      <c r="H113" s="24"/>
    </row>
    <row r="114" spans="1:8" ht="26.25">
      <c r="A114" s="22" t="s">
        <v>131</v>
      </c>
      <c r="B114" s="3" t="s">
        <v>179</v>
      </c>
      <c r="C114" s="9" t="s">
        <v>132</v>
      </c>
      <c r="D114" s="24">
        <v>28214.9</v>
      </c>
      <c r="E114" s="24">
        <v>24703.7</v>
      </c>
      <c r="F114" s="24">
        <v>24703.7</v>
      </c>
      <c r="G114" s="24">
        <f t="shared" si="1"/>
        <v>100</v>
      </c>
      <c r="H114" s="24">
        <v>33857.9</v>
      </c>
    </row>
    <row r="115" spans="1:8" ht="14.25" customHeight="1">
      <c r="A115" s="22" t="s">
        <v>131</v>
      </c>
      <c r="B115" s="3" t="s">
        <v>231</v>
      </c>
      <c r="C115" s="9" t="s">
        <v>230</v>
      </c>
      <c r="D115" s="24">
        <v>35779.6</v>
      </c>
      <c r="E115" s="24">
        <v>11979.6</v>
      </c>
      <c r="F115" s="24">
        <v>11979.6</v>
      </c>
      <c r="G115" s="24">
        <f t="shared" si="1"/>
        <v>100</v>
      </c>
      <c r="H115" s="24">
        <v>11979.6</v>
      </c>
    </row>
    <row r="116" spans="1:8" ht="12.75">
      <c r="A116" s="22" t="s">
        <v>131</v>
      </c>
      <c r="B116" s="3" t="s">
        <v>6</v>
      </c>
      <c r="C116" s="9" t="s">
        <v>36</v>
      </c>
      <c r="D116" s="24"/>
      <c r="E116" s="24"/>
      <c r="F116" s="24"/>
      <c r="G116" s="24"/>
      <c r="H116" s="24"/>
    </row>
    <row r="117" spans="1:8" ht="26.25">
      <c r="A117" s="22" t="s">
        <v>131</v>
      </c>
      <c r="B117" s="3" t="s">
        <v>183</v>
      </c>
      <c r="C117" s="9" t="s">
        <v>38</v>
      </c>
      <c r="D117" s="24">
        <v>12</v>
      </c>
      <c r="E117" s="24">
        <v>14.3</v>
      </c>
      <c r="F117" s="24">
        <v>14.2</v>
      </c>
      <c r="G117" s="24">
        <f t="shared" si="1"/>
        <v>99.30069930069929</v>
      </c>
      <c r="H117" s="24">
        <v>19</v>
      </c>
    </row>
    <row r="118" spans="1:8" ht="15.75" customHeight="1">
      <c r="A118" s="22" t="s">
        <v>131</v>
      </c>
      <c r="B118" s="3" t="s">
        <v>7</v>
      </c>
      <c r="C118" s="9" t="s">
        <v>205</v>
      </c>
      <c r="D118" s="24">
        <v>0</v>
      </c>
      <c r="E118" s="24">
        <v>31985.7</v>
      </c>
      <c r="F118" s="24">
        <v>31985.7</v>
      </c>
      <c r="G118" s="24">
        <f t="shared" si="1"/>
        <v>100</v>
      </c>
      <c r="H118" s="24">
        <v>31985.7</v>
      </c>
    </row>
    <row r="119" spans="1:8" ht="26.25" hidden="1">
      <c r="A119" s="22" t="s">
        <v>131</v>
      </c>
      <c r="B119" s="3" t="s">
        <v>207</v>
      </c>
      <c r="C119" s="9" t="s">
        <v>126</v>
      </c>
      <c r="D119" s="24"/>
      <c r="E119" s="24"/>
      <c r="F119" s="24"/>
      <c r="G119" s="24"/>
      <c r="H119" s="24"/>
    </row>
    <row r="120" spans="1:8" s="13" customFormat="1" ht="26.25">
      <c r="A120" s="21" t="s">
        <v>133</v>
      </c>
      <c r="B120" s="3" t="s">
        <v>99</v>
      </c>
      <c r="C120" s="18" t="s">
        <v>214</v>
      </c>
      <c r="D120" s="25">
        <f>SUM(D121:D148)</f>
        <v>224712.10000000006</v>
      </c>
      <c r="E120" s="25">
        <f>SUM(E121:E148)</f>
        <v>504472.5000000001</v>
      </c>
      <c r="F120" s="25">
        <f>SUM(F121:F148)</f>
        <v>232932.39999999997</v>
      </c>
      <c r="G120" s="25">
        <f t="shared" si="1"/>
        <v>46.17345841448244</v>
      </c>
      <c r="H120" s="25">
        <f>SUM(H121:H148)</f>
        <v>3703952.5999999996</v>
      </c>
    </row>
    <row r="121" spans="1:8" ht="39">
      <c r="A121" s="22" t="s">
        <v>133</v>
      </c>
      <c r="B121" s="3" t="s">
        <v>232</v>
      </c>
      <c r="C121" s="9" t="s">
        <v>69</v>
      </c>
      <c r="D121" s="24">
        <v>0</v>
      </c>
      <c r="E121" s="24">
        <v>0</v>
      </c>
      <c r="F121" s="24">
        <v>0</v>
      </c>
      <c r="G121" s="24"/>
      <c r="H121" s="24">
        <v>444</v>
      </c>
    </row>
    <row r="122" spans="1:8" ht="52.5">
      <c r="A122" s="22" t="s">
        <v>133</v>
      </c>
      <c r="B122" s="3" t="s">
        <v>70</v>
      </c>
      <c r="C122" s="9" t="s">
        <v>134</v>
      </c>
      <c r="D122" s="24">
        <v>124000</v>
      </c>
      <c r="E122" s="24">
        <v>131500</v>
      </c>
      <c r="F122" s="24">
        <v>137039.5</v>
      </c>
      <c r="G122" s="24">
        <f t="shared" si="1"/>
        <v>104.21254752851712</v>
      </c>
      <c r="H122" s="24">
        <v>180800</v>
      </c>
    </row>
    <row r="123" spans="1:8" ht="52.5">
      <c r="A123" s="22" t="s">
        <v>133</v>
      </c>
      <c r="B123" s="3" t="s">
        <v>71</v>
      </c>
      <c r="C123" s="9" t="s">
        <v>234</v>
      </c>
      <c r="D123" s="24">
        <v>8316</v>
      </c>
      <c r="E123" s="24">
        <v>8316</v>
      </c>
      <c r="F123" s="24">
        <v>8857.4</v>
      </c>
      <c r="G123" s="24">
        <f t="shared" si="1"/>
        <v>106.5103415103415</v>
      </c>
      <c r="H123" s="24">
        <v>11572</v>
      </c>
    </row>
    <row r="124" spans="1:8" ht="40.5" customHeight="1">
      <c r="A124" s="22" t="s">
        <v>133</v>
      </c>
      <c r="B124" s="3" t="s">
        <v>72</v>
      </c>
      <c r="C124" s="9" t="s">
        <v>235</v>
      </c>
      <c r="D124" s="24">
        <v>1538.1</v>
      </c>
      <c r="E124" s="24">
        <v>1538.1</v>
      </c>
      <c r="F124" s="24">
        <v>768</v>
      </c>
      <c r="G124" s="24">
        <f t="shared" si="1"/>
        <v>49.93173395748001</v>
      </c>
      <c r="H124" s="24">
        <v>975.4</v>
      </c>
    </row>
    <row r="125" spans="1:8" ht="30" customHeight="1">
      <c r="A125" s="22" t="s">
        <v>133</v>
      </c>
      <c r="B125" s="1" t="s">
        <v>224</v>
      </c>
      <c r="C125" s="6" t="s">
        <v>225</v>
      </c>
      <c r="D125" s="24">
        <v>37744.8</v>
      </c>
      <c r="E125" s="24">
        <v>35555.8</v>
      </c>
      <c r="F125" s="24">
        <v>33855.2</v>
      </c>
      <c r="G125" s="24">
        <f t="shared" si="1"/>
        <v>95.21709538246922</v>
      </c>
      <c r="H125" s="24">
        <v>45455</v>
      </c>
    </row>
    <row r="126" spans="1:8" ht="39">
      <c r="A126" s="22" t="s">
        <v>133</v>
      </c>
      <c r="B126" s="3" t="s">
        <v>78</v>
      </c>
      <c r="C126" s="9" t="s">
        <v>151</v>
      </c>
      <c r="D126" s="24">
        <v>0</v>
      </c>
      <c r="E126" s="24">
        <v>0</v>
      </c>
      <c r="F126" s="24">
        <v>0</v>
      </c>
      <c r="G126" s="24"/>
      <c r="H126" s="24">
        <v>11365.2</v>
      </c>
    </row>
    <row r="127" spans="1:8" ht="52.5">
      <c r="A127" s="22" t="s">
        <v>133</v>
      </c>
      <c r="B127" s="3" t="s">
        <v>79</v>
      </c>
      <c r="C127" s="9" t="s">
        <v>236</v>
      </c>
      <c r="D127" s="24">
        <v>11059.2</v>
      </c>
      <c r="E127" s="24">
        <v>11205</v>
      </c>
      <c r="F127" s="24">
        <v>8399.2</v>
      </c>
      <c r="G127" s="24">
        <f t="shared" si="1"/>
        <v>74.95939312806783</v>
      </c>
      <c r="H127" s="24">
        <v>13836.4</v>
      </c>
    </row>
    <row r="128" spans="1:8" ht="26.25">
      <c r="A128" s="22" t="s">
        <v>133</v>
      </c>
      <c r="B128" s="3" t="s">
        <v>84</v>
      </c>
      <c r="C128" s="9" t="s">
        <v>22</v>
      </c>
      <c r="D128" s="24">
        <v>74.1</v>
      </c>
      <c r="E128" s="24">
        <v>74.1</v>
      </c>
      <c r="F128" s="24">
        <v>0</v>
      </c>
      <c r="G128" s="24">
        <f t="shared" si="1"/>
        <v>0</v>
      </c>
      <c r="H128" s="24">
        <v>98.7</v>
      </c>
    </row>
    <row r="129" spans="1:8" ht="26.25">
      <c r="A129" s="22" t="s">
        <v>133</v>
      </c>
      <c r="B129" s="3" t="s">
        <v>17</v>
      </c>
      <c r="C129" s="6" t="s">
        <v>18</v>
      </c>
      <c r="D129" s="24">
        <v>206.8</v>
      </c>
      <c r="E129" s="24">
        <v>406.6</v>
      </c>
      <c r="F129" s="24">
        <v>370</v>
      </c>
      <c r="G129" s="24">
        <f t="shared" si="1"/>
        <v>90.99852434825381</v>
      </c>
      <c r="H129" s="24">
        <v>475.3</v>
      </c>
    </row>
    <row r="130" spans="1:8" ht="18.75" customHeight="1">
      <c r="A130" s="22" t="s">
        <v>133</v>
      </c>
      <c r="B130" s="3" t="s">
        <v>87</v>
      </c>
      <c r="C130" s="9" t="s">
        <v>26</v>
      </c>
      <c r="D130" s="24">
        <v>0</v>
      </c>
      <c r="E130" s="24">
        <v>297.7</v>
      </c>
      <c r="F130" s="24">
        <v>324.7</v>
      </c>
      <c r="G130" s="24">
        <f t="shared" si="1"/>
        <v>109.06953308700034</v>
      </c>
      <c r="H130" s="24">
        <v>324.7</v>
      </c>
    </row>
    <row r="131" spans="1:8" ht="15" customHeight="1">
      <c r="A131" s="22" t="s">
        <v>133</v>
      </c>
      <c r="B131" s="3" t="s">
        <v>88</v>
      </c>
      <c r="C131" s="9" t="s">
        <v>215</v>
      </c>
      <c r="D131" s="24">
        <v>200</v>
      </c>
      <c r="E131" s="24">
        <v>200</v>
      </c>
      <c r="F131" s="24">
        <v>0</v>
      </c>
      <c r="G131" s="24">
        <f t="shared" si="1"/>
        <v>0</v>
      </c>
      <c r="H131" s="24">
        <v>200</v>
      </c>
    </row>
    <row r="132" spans="1:8" ht="53.25" customHeight="1">
      <c r="A132" s="22" t="s">
        <v>133</v>
      </c>
      <c r="B132" s="3" t="s">
        <v>89</v>
      </c>
      <c r="C132" s="9" t="s">
        <v>28</v>
      </c>
      <c r="D132" s="24">
        <v>29592.1</v>
      </c>
      <c r="E132" s="24">
        <v>42303.2</v>
      </c>
      <c r="F132" s="24">
        <v>34685</v>
      </c>
      <c r="G132" s="24">
        <f t="shared" si="1"/>
        <v>81.99143327218745</v>
      </c>
      <c r="H132" s="24">
        <v>65535.9</v>
      </c>
    </row>
    <row r="133" spans="1:8" ht="53.25" customHeight="1">
      <c r="A133" s="22" t="s">
        <v>133</v>
      </c>
      <c r="B133" s="3" t="s">
        <v>90</v>
      </c>
      <c r="C133" s="9" t="s">
        <v>77</v>
      </c>
      <c r="D133" s="24">
        <v>0</v>
      </c>
      <c r="E133" s="24">
        <v>0</v>
      </c>
      <c r="F133" s="24">
        <v>0.3</v>
      </c>
      <c r="G133" s="24"/>
      <c r="H133" s="24">
        <v>0.3</v>
      </c>
    </row>
    <row r="134" spans="1:8" ht="53.25" customHeight="1">
      <c r="A134" s="22" t="s">
        <v>133</v>
      </c>
      <c r="B134" s="3" t="s">
        <v>219</v>
      </c>
      <c r="C134" s="9" t="s">
        <v>117</v>
      </c>
      <c r="D134" s="24">
        <v>0</v>
      </c>
      <c r="E134" s="24">
        <v>43.1</v>
      </c>
      <c r="F134" s="24">
        <v>43.1</v>
      </c>
      <c r="G134" s="24">
        <f t="shared" si="1"/>
        <v>100</v>
      </c>
      <c r="H134" s="24">
        <v>43.1</v>
      </c>
    </row>
    <row r="135" spans="1:8" ht="27.75" customHeight="1">
      <c r="A135" s="22" t="s">
        <v>133</v>
      </c>
      <c r="B135" s="3" t="s">
        <v>95</v>
      </c>
      <c r="C135" s="9" t="s">
        <v>29</v>
      </c>
      <c r="D135" s="24">
        <v>4600.7</v>
      </c>
      <c r="E135" s="24">
        <v>4600.7</v>
      </c>
      <c r="F135" s="24">
        <v>5116.6</v>
      </c>
      <c r="G135" s="24">
        <f t="shared" si="1"/>
        <v>111.21351098745845</v>
      </c>
      <c r="H135" s="24">
        <v>7700</v>
      </c>
    </row>
    <row r="136" spans="1:8" ht="41.25" customHeight="1" hidden="1">
      <c r="A136" s="22" t="s">
        <v>133</v>
      </c>
      <c r="B136" s="3" t="s">
        <v>173</v>
      </c>
      <c r="C136" s="9" t="s">
        <v>169</v>
      </c>
      <c r="D136" s="24"/>
      <c r="E136" s="24"/>
      <c r="F136" s="24"/>
      <c r="G136" s="24"/>
      <c r="H136" s="24"/>
    </row>
    <row r="137" spans="1:8" ht="41.25" customHeight="1">
      <c r="A137" s="22" t="s">
        <v>133</v>
      </c>
      <c r="B137" s="4" t="s">
        <v>1</v>
      </c>
      <c r="C137" s="10" t="s">
        <v>174</v>
      </c>
      <c r="D137" s="24">
        <v>0</v>
      </c>
      <c r="E137" s="24">
        <v>84.9</v>
      </c>
      <c r="F137" s="24">
        <v>92.9</v>
      </c>
      <c r="G137" s="24">
        <f t="shared" si="1"/>
        <v>109.4228504122497</v>
      </c>
      <c r="H137" s="24">
        <v>92.9</v>
      </c>
    </row>
    <row r="138" spans="1:8" ht="26.25">
      <c r="A138" s="22" t="s">
        <v>133</v>
      </c>
      <c r="B138" s="3" t="s">
        <v>175</v>
      </c>
      <c r="C138" s="9" t="s">
        <v>34</v>
      </c>
      <c r="D138" s="24">
        <v>0</v>
      </c>
      <c r="E138" s="24">
        <v>219</v>
      </c>
      <c r="F138" s="24">
        <v>333.6</v>
      </c>
      <c r="G138" s="24">
        <f t="shared" si="1"/>
        <v>152.3287671232877</v>
      </c>
      <c r="H138" s="24">
        <v>333.8</v>
      </c>
    </row>
    <row r="139" spans="1:8" ht="18" customHeight="1" hidden="1">
      <c r="A139" s="22" t="s">
        <v>133</v>
      </c>
      <c r="B139" s="3" t="s">
        <v>176</v>
      </c>
      <c r="C139" s="9" t="s">
        <v>35</v>
      </c>
      <c r="D139" s="24"/>
      <c r="E139" s="24"/>
      <c r="F139" s="24"/>
      <c r="G139" s="24"/>
      <c r="H139" s="24"/>
    </row>
    <row r="140" spans="1:8" ht="12.75" hidden="1">
      <c r="A140" s="22" t="s">
        <v>133</v>
      </c>
      <c r="B140" s="3" t="s">
        <v>177</v>
      </c>
      <c r="C140" s="9" t="s">
        <v>152</v>
      </c>
      <c r="D140" s="24"/>
      <c r="E140" s="24"/>
      <c r="F140" s="24"/>
      <c r="G140" s="24"/>
      <c r="H140" s="24"/>
    </row>
    <row r="141" spans="1:8" ht="26.25">
      <c r="A141" s="22" t="s">
        <v>133</v>
      </c>
      <c r="B141" s="3" t="s">
        <v>183</v>
      </c>
      <c r="C141" s="9" t="s">
        <v>38</v>
      </c>
      <c r="D141" s="24">
        <v>7.6</v>
      </c>
      <c r="E141" s="24">
        <v>21.6</v>
      </c>
      <c r="F141" s="24">
        <v>20.8</v>
      </c>
      <c r="G141" s="24">
        <f aca="true" t="shared" si="2" ref="G141:G201">F141/E141*100</f>
        <v>96.29629629629629</v>
      </c>
      <c r="H141" s="24">
        <v>36.6</v>
      </c>
    </row>
    <row r="142" spans="1:8" ht="41.25" customHeight="1" hidden="1">
      <c r="A142" s="22" t="s">
        <v>133</v>
      </c>
      <c r="B142" s="3" t="s">
        <v>184</v>
      </c>
      <c r="C142" s="9" t="s">
        <v>185</v>
      </c>
      <c r="D142" s="24"/>
      <c r="E142" s="24"/>
      <c r="F142" s="24"/>
      <c r="G142" s="24"/>
      <c r="H142" s="24"/>
    </row>
    <row r="143" spans="1:8" ht="66">
      <c r="A143" s="22" t="s">
        <v>133</v>
      </c>
      <c r="B143" s="3" t="s">
        <v>188</v>
      </c>
      <c r="C143" s="9" t="s">
        <v>41</v>
      </c>
      <c r="D143" s="24">
        <v>1211.7</v>
      </c>
      <c r="E143" s="24">
        <v>1219</v>
      </c>
      <c r="F143" s="24">
        <v>1219</v>
      </c>
      <c r="G143" s="24">
        <f t="shared" si="2"/>
        <v>100</v>
      </c>
      <c r="H143" s="24">
        <v>1219</v>
      </c>
    </row>
    <row r="144" spans="1:8" ht="52.5">
      <c r="A144" s="22" t="s">
        <v>133</v>
      </c>
      <c r="B144" s="3" t="s">
        <v>199</v>
      </c>
      <c r="C144" s="9" t="s">
        <v>216</v>
      </c>
      <c r="D144" s="24">
        <v>4847</v>
      </c>
      <c r="E144" s="24">
        <v>1223.9</v>
      </c>
      <c r="F144" s="24">
        <v>1223.9</v>
      </c>
      <c r="G144" s="24">
        <f t="shared" si="2"/>
        <v>100</v>
      </c>
      <c r="H144" s="24">
        <v>1223.9</v>
      </c>
    </row>
    <row r="145" spans="1:8" ht="12.75">
      <c r="A145" s="22" t="s">
        <v>133</v>
      </c>
      <c r="B145" s="3" t="s">
        <v>200</v>
      </c>
      <c r="C145" s="9" t="s">
        <v>201</v>
      </c>
      <c r="D145" s="24">
        <v>1314</v>
      </c>
      <c r="E145" s="24">
        <v>1401.4</v>
      </c>
      <c r="F145" s="24">
        <v>1320.8</v>
      </c>
      <c r="G145" s="24">
        <f t="shared" si="2"/>
        <v>94.24860853432281</v>
      </c>
      <c r="H145" s="24">
        <v>2642.1</v>
      </c>
    </row>
    <row r="146" spans="1:8" ht="15" customHeight="1">
      <c r="A146" s="22" t="s">
        <v>133</v>
      </c>
      <c r="B146" s="3" t="s">
        <v>204</v>
      </c>
      <c r="C146" s="9" t="s">
        <v>43</v>
      </c>
      <c r="D146" s="24">
        <v>0</v>
      </c>
      <c r="E146" s="24">
        <v>265000</v>
      </c>
      <c r="F146" s="24">
        <v>0</v>
      </c>
      <c r="G146" s="24">
        <f t="shared" si="2"/>
        <v>0</v>
      </c>
      <c r="H146" s="24">
        <v>3360315.9</v>
      </c>
    </row>
    <row r="147" spans="1:8" ht="15" customHeight="1" hidden="1">
      <c r="A147" s="22" t="s">
        <v>133</v>
      </c>
      <c r="B147" s="3" t="s">
        <v>7</v>
      </c>
      <c r="C147" s="9" t="s">
        <v>205</v>
      </c>
      <c r="D147" s="24"/>
      <c r="E147" s="24"/>
      <c r="F147" s="24"/>
      <c r="G147" s="24"/>
      <c r="H147" s="24"/>
    </row>
    <row r="148" spans="1:8" ht="26.25">
      <c r="A148" s="22" t="s">
        <v>133</v>
      </c>
      <c r="B148" s="3" t="s">
        <v>207</v>
      </c>
      <c r="C148" s="9" t="s">
        <v>126</v>
      </c>
      <c r="D148" s="24">
        <v>0</v>
      </c>
      <c r="E148" s="24">
        <v>-737.6</v>
      </c>
      <c r="F148" s="24">
        <v>-737.6</v>
      </c>
      <c r="G148" s="24">
        <f t="shared" si="2"/>
        <v>100</v>
      </c>
      <c r="H148" s="24">
        <v>-737.6</v>
      </c>
    </row>
    <row r="149" spans="1:8" s="13" customFormat="1" ht="26.25">
      <c r="A149" s="21" t="s">
        <v>153</v>
      </c>
      <c r="B149" s="3" t="s">
        <v>99</v>
      </c>
      <c r="C149" s="18" t="s">
        <v>93</v>
      </c>
      <c r="D149" s="25">
        <f>SUM(D150:D157)</f>
        <v>0</v>
      </c>
      <c r="E149" s="25">
        <f>SUM(E150:E157)</f>
        <v>2246</v>
      </c>
      <c r="F149" s="25">
        <f>SUM(F150:F157)</f>
        <v>2217.5</v>
      </c>
      <c r="G149" s="25">
        <f t="shared" si="2"/>
        <v>98.73107747105966</v>
      </c>
      <c r="H149" s="25">
        <f>SUM(H150:H157)</f>
        <v>2275.6</v>
      </c>
    </row>
    <row r="150" spans="1:8" ht="18" customHeight="1">
      <c r="A150" s="22" t="s">
        <v>153</v>
      </c>
      <c r="B150" s="3" t="s">
        <v>87</v>
      </c>
      <c r="C150" s="9" t="s">
        <v>26</v>
      </c>
      <c r="D150" s="24">
        <v>0</v>
      </c>
      <c r="E150" s="24">
        <v>4.7</v>
      </c>
      <c r="F150" s="24">
        <v>30.1</v>
      </c>
      <c r="G150" s="24">
        <f t="shared" si="2"/>
        <v>640.4255319148937</v>
      </c>
      <c r="H150" s="24">
        <v>30.1</v>
      </c>
    </row>
    <row r="151" spans="1:8" ht="18" customHeight="1">
      <c r="A151" s="22" t="s">
        <v>153</v>
      </c>
      <c r="B151" s="3" t="s">
        <v>177</v>
      </c>
      <c r="C151" s="9" t="s">
        <v>152</v>
      </c>
      <c r="D151" s="24">
        <v>0</v>
      </c>
      <c r="E151" s="24">
        <v>11.5</v>
      </c>
      <c r="F151" s="24">
        <v>11.5</v>
      </c>
      <c r="G151" s="24">
        <f t="shared" si="2"/>
        <v>100</v>
      </c>
      <c r="H151" s="24">
        <v>11.5</v>
      </c>
    </row>
    <row r="152" spans="1:8" ht="18" customHeight="1" hidden="1">
      <c r="A152" s="22" t="s">
        <v>153</v>
      </c>
      <c r="B152" s="3" t="s">
        <v>164</v>
      </c>
      <c r="C152" s="10" t="s">
        <v>163</v>
      </c>
      <c r="D152" s="24">
        <v>0</v>
      </c>
      <c r="E152" s="24"/>
      <c r="F152" s="24"/>
      <c r="G152" s="24"/>
      <c r="H152" s="24"/>
    </row>
    <row r="153" spans="1:8" ht="18.75" customHeight="1">
      <c r="A153" s="22" t="s">
        <v>153</v>
      </c>
      <c r="B153" s="3" t="s">
        <v>6</v>
      </c>
      <c r="C153" s="9" t="s">
        <v>36</v>
      </c>
      <c r="D153" s="24">
        <v>0</v>
      </c>
      <c r="E153" s="24">
        <v>58.1</v>
      </c>
      <c r="F153" s="24"/>
      <c r="G153" s="24">
        <f t="shared" si="2"/>
        <v>0</v>
      </c>
      <c r="H153" s="24">
        <v>58.1</v>
      </c>
    </row>
    <row r="154" spans="1:8" ht="17.25" customHeight="1" hidden="1">
      <c r="A154" s="22" t="s">
        <v>153</v>
      </c>
      <c r="B154" s="3" t="s">
        <v>204</v>
      </c>
      <c r="C154" s="9" t="s">
        <v>43</v>
      </c>
      <c r="D154" s="24">
        <v>0</v>
      </c>
      <c r="E154" s="24"/>
      <c r="F154" s="24"/>
      <c r="G154" s="24"/>
      <c r="H154" s="24"/>
    </row>
    <row r="155" spans="1:8" ht="26.25">
      <c r="A155" s="22" t="s">
        <v>153</v>
      </c>
      <c r="B155" s="3" t="s">
        <v>19</v>
      </c>
      <c r="C155" s="9" t="s">
        <v>20</v>
      </c>
      <c r="D155" s="24">
        <v>0</v>
      </c>
      <c r="E155" s="24">
        <v>1632.3</v>
      </c>
      <c r="F155" s="24">
        <v>1636.5</v>
      </c>
      <c r="G155" s="24">
        <f t="shared" si="2"/>
        <v>100.25730564234516</v>
      </c>
      <c r="H155" s="24">
        <v>1636.5</v>
      </c>
    </row>
    <row r="156" spans="1:8" ht="26.25">
      <c r="A156" s="22" t="s">
        <v>153</v>
      </c>
      <c r="B156" s="3" t="s">
        <v>206</v>
      </c>
      <c r="C156" s="9" t="s">
        <v>44</v>
      </c>
      <c r="D156" s="24">
        <v>0</v>
      </c>
      <c r="E156" s="24">
        <v>542.5</v>
      </c>
      <c r="F156" s="24">
        <v>542.5</v>
      </c>
      <c r="G156" s="24">
        <f t="shared" si="2"/>
        <v>100</v>
      </c>
      <c r="H156" s="24">
        <v>542.5</v>
      </c>
    </row>
    <row r="157" spans="1:8" ht="26.25">
      <c r="A157" s="22" t="s">
        <v>153</v>
      </c>
      <c r="B157" s="3" t="s">
        <v>207</v>
      </c>
      <c r="C157" s="9" t="s">
        <v>126</v>
      </c>
      <c r="D157" s="24">
        <v>0</v>
      </c>
      <c r="E157" s="24">
        <v>-3.1</v>
      </c>
      <c r="F157" s="24">
        <v>-3.1</v>
      </c>
      <c r="G157" s="24">
        <f t="shared" si="2"/>
        <v>100</v>
      </c>
      <c r="H157" s="24">
        <v>-3.1</v>
      </c>
    </row>
    <row r="158" spans="1:8" s="13" customFormat="1" ht="12.75">
      <c r="A158" s="21" t="s">
        <v>154</v>
      </c>
      <c r="B158" s="3" t="s">
        <v>99</v>
      </c>
      <c r="C158" s="18" t="s">
        <v>155</v>
      </c>
      <c r="D158" s="25">
        <f>SUM(D159:D179)</f>
        <v>12372</v>
      </c>
      <c r="E158" s="25">
        <f>SUM(E159:E179)</f>
        <v>38271</v>
      </c>
      <c r="F158" s="25">
        <f>SUM(F159:F179)</f>
        <v>19972.800000000003</v>
      </c>
      <c r="G158" s="25">
        <f t="shared" si="2"/>
        <v>52.18781845261425</v>
      </c>
      <c r="H158" s="25">
        <f>SUM(H159:H179)</f>
        <v>97728.69999999998</v>
      </c>
    </row>
    <row r="159" spans="1:8" ht="26.25">
      <c r="A159" s="22" t="s">
        <v>154</v>
      </c>
      <c r="B159" s="3" t="s">
        <v>66</v>
      </c>
      <c r="C159" s="9" t="s">
        <v>67</v>
      </c>
      <c r="D159" s="24">
        <v>45</v>
      </c>
      <c r="E159" s="24">
        <v>85</v>
      </c>
      <c r="F159" s="24">
        <v>120</v>
      </c>
      <c r="G159" s="24">
        <f t="shared" si="2"/>
        <v>141.1764705882353</v>
      </c>
      <c r="H159" s="24">
        <v>125</v>
      </c>
    </row>
    <row r="160" spans="1:8" ht="52.5">
      <c r="A160" s="22" t="s">
        <v>154</v>
      </c>
      <c r="B160" s="3" t="s">
        <v>79</v>
      </c>
      <c r="C160" s="9" t="s">
        <v>236</v>
      </c>
      <c r="D160" s="24">
        <v>32</v>
      </c>
      <c r="E160" s="24">
        <v>32</v>
      </c>
      <c r="F160" s="24">
        <v>1.4</v>
      </c>
      <c r="G160" s="24">
        <f t="shared" si="2"/>
        <v>4.375</v>
      </c>
      <c r="H160" s="24">
        <v>1.5</v>
      </c>
    </row>
    <row r="161" spans="1:8" ht="26.25">
      <c r="A161" s="22" t="s">
        <v>154</v>
      </c>
      <c r="B161" s="3" t="s">
        <v>136</v>
      </c>
      <c r="C161" s="9" t="s">
        <v>21</v>
      </c>
      <c r="D161" s="24">
        <v>2.9</v>
      </c>
      <c r="E161" s="24">
        <v>4.4</v>
      </c>
      <c r="F161" s="24">
        <v>2.9</v>
      </c>
      <c r="G161" s="24">
        <f t="shared" si="2"/>
        <v>65.9090909090909</v>
      </c>
      <c r="H161" s="24">
        <v>6</v>
      </c>
    </row>
    <row r="162" spans="1:8" ht="26.25">
      <c r="A162" s="22" t="s">
        <v>154</v>
      </c>
      <c r="B162" s="3" t="s">
        <v>84</v>
      </c>
      <c r="C162" s="9" t="s">
        <v>22</v>
      </c>
      <c r="D162" s="24">
        <v>4713.1</v>
      </c>
      <c r="E162" s="24">
        <v>4941.2</v>
      </c>
      <c r="F162" s="24">
        <v>5248.9</v>
      </c>
      <c r="G162" s="24">
        <f t="shared" si="2"/>
        <v>106.227232251275</v>
      </c>
      <c r="H162" s="24">
        <v>6711.2</v>
      </c>
    </row>
    <row r="163" spans="1:8" ht="26.25">
      <c r="A163" s="22" t="s">
        <v>154</v>
      </c>
      <c r="B163" s="3" t="s">
        <v>17</v>
      </c>
      <c r="C163" s="6" t="s">
        <v>18</v>
      </c>
      <c r="D163" s="24">
        <v>66.8</v>
      </c>
      <c r="E163" s="24">
        <v>66.8</v>
      </c>
      <c r="F163" s="24">
        <v>66.3</v>
      </c>
      <c r="G163" s="24">
        <f t="shared" si="2"/>
        <v>99.25149700598801</v>
      </c>
      <c r="H163" s="24">
        <v>89.1</v>
      </c>
    </row>
    <row r="164" spans="1:8" ht="17.25" customHeight="1">
      <c r="A164" s="22" t="s">
        <v>154</v>
      </c>
      <c r="B164" s="3" t="s">
        <v>87</v>
      </c>
      <c r="C164" s="9" t="s">
        <v>26</v>
      </c>
      <c r="D164" s="24">
        <v>0</v>
      </c>
      <c r="E164" s="24">
        <v>820</v>
      </c>
      <c r="F164" s="24">
        <v>830.1</v>
      </c>
      <c r="G164" s="24">
        <f t="shared" si="2"/>
        <v>101.23170731707319</v>
      </c>
      <c r="H164" s="24">
        <v>9082</v>
      </c>
    </row>
    <row r="165" spans="1:8" ht="40.5" customHeight="1">
      <c r="A165" s="22" t="s">
        <v>154</v>
      </c>
      <c r="B165" s="4" t="s">
        <v>1</v>
      </c>
      <c r="C165" s="10" t="s">
        <v>174</v>
      </c>
      <c r="D165" s="24">
        <v>0</v>
      </c>
      <c r="E165" s="24">
        <v>2103.2</v>
      </c>
      <c r="F165" s="24">
        <v>2103.3</v>
      </c>
      <c r="G165" s="24">
        <f t="shared" si="2"/>
        <v>100.0047546595664</v>
      </c>
      <c r="H165" s="24">
        <v>2103.3</v>
      </c>
    </row>
    <row r="166" spans="1:8" ht="43.5" customHeight="1">
      <c r="A166" s="22" t="s">
        <v>154</v>
      </c>
      <c r="B166" s="4" t="s">
        <v>229</v>
      </c>
      <c r="C166" s="10" t="s">
        <v>228</v>
      </c>
      <c r="D166" s="24">
        <v>0</v>
      </c>
      <c r="E166" s="24">
        <v>74</v>
      </c>
      <c r="F166" s="24">
        <v>167.9</v>
      </c>
      <c r="G166" s="24">
        <f t="shared" si="2"/>
        <v>226.8918918918919</v>
      </c>
      <c r="H166" s="24">
        <v>208</v>
      </c>
    </row>
    <row r="167" spans="1:8" ht="26.25">
      <c r="A167" s="22" t="s">
        <v>154</v>
      </c>
      <c r="B167" s="3" t="s">
        <v>175</v>
      </c>
      <c r="C167" s="9" t="s">
        <v>34</v>
      </c>
      <c r="D167" s="24">
        <v>74</v>
      </c>
      <c r="E167" s="24">
        <v>6635.2</v>
      </c>
      <c r="F167" s="24">
        <v>8174.7</v>
      </c>
      <c r="G167" s="24">
        <f t="shared" si="2"/>
        <v>123.20201350373765</v>
      </c>
      <c r="H167" s="24">
        <v>8379.2</v>
      </c>
    </row>
    <row r="168" spans="1:8" ht="12.75">
      <c r="A168" s="22" t="s">
        <v>154</v>
      </c>
      <c r="B168" s="3" t="s">
        <v>177</v>
      </c>
      <c r="C168" s="6" t="s">
        <v>178</v>
      </c>
      <c r="D168" s="24">
        <v>20</v>
      </c>
      <c r="E168" s="24">
        <v>47</v>
      </c>
      <c r="F168" s="24">
        <v>47</v>
      </c>
      <c r="G168" s="24">
        <f t="shared" si="2"/>
        <v>100</v>
      </c>
      <c r="H168" s="24">
        <v>157</v>
      </c>
    </row>
    <row r="169" spans="1:8" ht="26.25">
      <c r="A169" s="22" t="s">
        <v>154</v>
      </c>
      <c r="B169" s="3" t="s">
        <v>217</v>
      </c>
      <c r="C169" s="6" t="s">
        <v>218</v>
      </c>
      <c r="D169" s="24">
        <v>0</v>
      </c>
      <c r="E169" s="24">
        <v>3989</v>
      </c>
      <c r="F169" s="24">
        <v>3989</v>
      </c>
      <c r="G169" s="24">
        <f t="shared" si="2"/>
        <v>100</v>
      </c>
      <c r="H169" s="24">
        <v>3989</v>
      </c>
    </row>
    <row r="170" spans="1:8" ht="27" customHeight="1">
      <c r="A170" s="22" t="s">
        <v>154</v>
      </c>
      <c r="B170" s="3" t="s">
        <v>180</v>
      </c>
      <c r="C170" s="10" t="s">
        <v>181</v>
      </c>
      <c r="D170" s="24">
        <v>0</v>
      </c>
      <c r="E170" s="24">
        <v>23213.5</v>
      </c>
      <c r="F170" s="24">
        <v>2961.4</v>
      </c>
      <c r="G170" s="24">
        <f t="shared" si="2"/>
        <v>12.757231783229587</v>
      </c>
      <c r="H170" s="24">
        <v>57435.4</v>
      </c>
    </row>
    <row r="171" spans="1:8" ht="27" customHeight="1" hidden="1">
      <c r="A171" s="22" t="s">
        <v>154</v>
      </c>
      <c r="B171" s="3" t="s">
        <v>8</v>
      </c>
      <c r="C171" s="10" t="s">
        <v>9</v>
      </c>
      <c r="D171" s="24"/>
      <c r="E171" s="24"/>
      <c r="F171" s="24"/>
      <c r="G171" s="24"/>
      <c r="H171" s="24"/>
    </row>
    <row r="172" spans="1:8" ht="18" customHeight="1">
      <c r="A172" s="22" t="s">
        <v>154</v>
      </c>
      <c r="B172" s="3" t="s">
        <v>6</v>
      </c>
      <c r="C172" s="9" t="s">
        <v>36</v>
      </c>
      <c r="D172" s="24">
        <v>0</v>
      </c>
      <c r="E172" s="24">
        <v>0</v>
      </c>
      <c r="F172" s="24">
        <v>0</v>
      </c>
      <c r="G172" s="24"/>
      <c r="H172" s="24">
        <v>10889.4</v>
      </c>
    </row>
    <row r="173" spans="1:8" ht="26.25">
      <c r="A173" s="22" t="s">
        <v>154</v>
      </c>
      <c r="B173" s="3" t="s">
        <v>3</v>
      </c>
      <c r="C173" s="9" t="s">
        <v>37</v>
      </c>
      <c r="D173" s="24">
        <v>3930.1</v>
      </c>
      <c r="E173" s="24">
        <v>3885.7</v>
      </c>
      <c r="F173" s="24">
        <v>3885.7</v>
      </c>
      <c r="G173" s="24">
        <f t="shared" si="2"/>
        <v>100</v>
      </c>
      <c r="H173" s="24">
        <v>4799.5</v>
      </c>
    </row>
    <row r="174" spans="1:8" ht="39" hidden="1">
      <c r="A174" s="22" t="s">
        <v>154</v>
      </c>
      <c r="B174" s="2" t="s">
        <v>4</v>
      </c>
      <c r="C174" s="7" t="s">
        <v>5</v>
      </c>
      <c r="D174" s="24"/>
      <c r="E174" s="24"/>
      <c r="F174" s="24"/>
      <c r="G174" s="24"/>
      <c r="H174" s="24"/>
    </row>
    <row r="175" spans="1:8" ht="26.25">
      <c r="A175" s="22" t="s">
        <v>154</v>
      </c>
      <c r="B175" s="3" t="s">
        <v>183</v>
      </c>
      <c r="C175" s="9" t="s">
        <v>38</v>
      </c>
      <c r="D175" s="24">
        <v>3488.1</v>
      </c>
      <c r="E175" s="24">
        <v>3211.6</v>
      </c>
      <c r="F175" s="24">
        <v>3211.3</v>
      </c>
      <c r="G175" s="24">
        <f t="shared" si="2"/>
        <v>99.99065886162661</v>
      </c>
      <c r="H175" s="24">
        <v>4590.2</v>
      </c>
    </row>
    <row r="176" spans="1:8" ht="16.5" customHeight="1">
      <c r="A176" s="22" t="s">
        <v>154</v>
      </c>
      <c r="B176" s="3" t="s">
        <v>204</v>
      </c>
      <c r="C176" s="9" t="s">
        <v>43</v>
      </c>
      <c r="D176" s="24">
        <v>0</v>
      </c>
      <c r="E176" s="24">
        <v>2978.8</v>
      </c>
      <c r="F176" s="24">
        <v>2978.8</v>
      </c>
      <c r="G176" s="24">
        <f t="shared" si="2"/>
        <v>100</v>
      </c>
      <c r="H176" s="24">
        <v>2978.8</v>
      </c>
    </row>
    <row r="177" spans="1:8" ht="18" customHeight="1">
      <c r="A177" s="22" t="s">
        <v>154</v>
      </c>
      <c r="B177" s="3" t="s">
        <v>7</v>
      </c>
      <c r="C177" s="9" t="s">
        <v>205</v>
      </c>
      <c r="D177" s="24">
        <v>0</v>
      </c>
      <c r="E177" s="24">
        <v>5000</v>
      </c>
      <c r="F177" s="24">
        <v>5000.5</v>
      </c>
      <c r="G177" s="24">
        <f t="shared" si="2"/>
        <v>100.01</v>
      </c>
      <c r="H177" s="24">
        <v>5000.5</v>
      </c>
    </row>
    <row r="178" spans="1:8" ht="18" customHeight="1">
      <c r="A178" s="22" t="s">
        <v>154</v>
      </c>
      <c r="B178" s="3" t="s">
        <v>19</v>
      </c>
      <c r="C178" s="9" t="s">
        <v>20</v>
      </c>
      <c r="D178" s="24">
        <v>0</v>
      </c>
      <c r="E178" s="24">
        <v>92.5</v>
      </c>
      <c r="F178" s="24">
        <v>92.5</v>
      </c>
      <c r="G178" s="24">
        <f t="shared" si="2"/>
        <v>100</v>
      </c>
      <c r="H178" s="24">
        <v>92.5</v>
      </c>
    </row>
    <row r="179" spans="1:8" ht="26.25">
      <c r="A179" s="22" t="s">
        <v>154</v>
      </c>
      <c r="B179" s="3" t="s">
        <v>207</v>
      </c>
      <c r="C179" s="9" t="s">
        <v>126</v>
      </c>
      <c r="D179" s="24">
        <v>0</v>
      </c>
      <c r="E179" s="24">
        <v>-18908.9</v>
      </c>
      <c r="F179" s="24">
        <v>-18908.9</v>
      </c>
      <c r="G179" s="24">
        <f t="shared" si="2"/>
        <v>100</v>
      </c>
      <c r="H179" s="24">
        <v>-18908.9</v>
      </c>
    </row>
    <row r="180" spans="1:8" s="13" customFormat="1" ht="12.75">
      <c r="A180" s="21" t="s">
        <v>245</v>
      </c>
      <c r="B180" s="3"/>
      <c r="C180" s="18" t="s">
        <v>244</v>
      </c>
      <c r="D180" s="14">
        <f>D181</f>
        <v>0</v>
      </c>
      <c r="E180" s="14">
        <f>E181</f>
        <v>11</v>
      </c>
      <c r="F180" s="14">
        <f>F181</f>
        <v>11</v>
      </c>
      <c r="G180" s="14">
        <f t="shared" si="2"/>
        <v>100</v>
      </c>
      <c r="H180" s="14">
        <f>H181</f>
        <v>11</v>
      </c>
    </row>
    <row r="181" spans="1:8" ht="18.75" customHeight="1">
      <c r="A181" s="22" t="s">
        <v>245</v>
      </c>
      <c r="B181" s="3" t="s">
        <v>87</v>
      </c>
      <c r="C181" s="9" t="s">
        <v>26</v>
      </c>
      <c r="D181" s="24">
        <v>0</v>
      </c>
      <c r="E181" s="24">
        <v>11</v>
      </c>
      <c r="F181" s="24">
        <v>11</v>
      </c>
      <c r="G181" s="24">
        <f t="shared" si="2"/>
        <v>100</v>
      </c>
      <c r="H181" s="24">
        <v>11</v>
      </c>
    </row>
    <row r="182" spans="1:8" s="13" customFormat="1" ht="26.25">
      <c r="A182" s="21" t="s">
        <v>156</v>
      </c>
      <c r="B182" s="3" t="s">
        <v>99</v>
      </c>
      <c r="C182" s="18" t="s">
        <v>2</v>
      </c>
      <c r="D182" s="25">
        <f>D183</f>
        <v>0</v>
      </c>
      <c r="E182" s="25">
        <f>E183</f>
        <v>14.5</v>
      </c>
      <c r="F182" s="25">
        <f>F183</f>
        <v>14.5</v>
      </c>
      <c r="G182" s="25">
        <f t="shared" si="2"/>
        <v>100</v>
      </c>
      <c r="H182" s="25">
        <f>H183</f>
        <v>14.5</v>
      </c>
    </row>
    <row r="183" spans="1:8" ht="17.25" customHeight="1">
      <c r="A183" s="22" t="s">
        <v>156</v>
      </c>
      <c r="B183" s="3" t="s">
        <v>87</v>
      </c>
      <c r="C183" s="9" t="s">
        <v>26</v>
      </c>
      <c r="D183" s="24">
        <v>0</v>
      </c>
      <c r="E183" s="24">
        <v>14.5</v>
      </c>
      <c r="F183" s="24">
        <v>14.5</v>
      </c>
      <c r="G183" s="24">
        <f t="shared" si="2"/>
        <v>100</v>
      </c>
      <c r="H183" s="24">
        <v>14.5</v>
      </c>
    </row>
    <row r="184" spans="1:8" s="13" customFormat="1" ht="12.75">
      <c r="A184" s="21" t="s">
        <v>157</v>
      </c>
      <c r="B184" s="3" t="s">
        <v>99</v>
      </c>
      <c r="C184" s="18" t="s">
        <v>158</v>
      </c>
      <c r="D184" s="14">
        <f>SUM(D185:D200)</f>
        <v>497.4</v>
      </c>
      <c r="E184" s="14">
        <f>SUM(E185:E200)</f>
        <v>9719.000000000002</v>
      </c>
      <c r="F184" s="14">
        <f>SUM(F185:F200)</f>
        <v>9882.000000000002</v>
      </c>
      <c r="G184" s="14">
        <f t="shared" si="2"/>
        <v>101.67712727646878</v>
      </c>
      <c r="H184" s="14">
        <f>SUM(H185:H200)</f>
        <v>16594.2</v>
      </c>
    </row>
    <row r="185" spans="1:8" ht="53.25" customHeight="1">
      <c r="A185" s="22" t="s">
        <v>157</v>
      </c>
      <c r="B185" s="3" t="s">
        <v>68</v>
      </c>
      <c r="C185" s="6" t="s">
        <v>213</v>
      </c>
      <c r="D185" s="24">
        <v>83.2</v>
      </c>
      <c r="E185" s="24">
        <v>152</v>
      </c>
      <c r="F185" s="24">
        <v>96.6</v>
      </c>
      <c r="G185" s="24">
        <f t="shared" si="2"/>
        <v>63.55263157894736</v>
      </c>
      <c r="H185" s="24">
        <v>124.8</v>
      </c>
    </row>
    <row r="186" spans="1:8" ht="26.25" customHeight="1">
      <c r="A186" s="22" t="s">
        <v>157</v>
      </c>
      <c r="B186" s="3" t="s">
        <v>137</v>
      </c>
      <c r="C186" s="9" t="s">
        <v>159</v>
      </c>
      <c r="D186" s="24">
        <v>142.2</v>
      </c>
      <c r="E186" s="24">
        <v>409</v>
      </c>
      <c r="F186" s="24">
        <v>397.7</v>
      </c>
      <c r="G186" s="24">
        <f t="shared" si="2"/>
        <v>97.23716381418093</v>
      </c>
      <c r="H186" s="24">
        <v>456.8</v>
      </c>
    </row>
    <row r="187" spans="1:8" ht="16.5" customHeight="1">
      <c r="A187" s="22" t="s">
        <v>157</v>
      </c>
      <c r="B187" s="3" t="s">
        <v>87</v>
      </c>
      <c r="C187" s="9" t="s">
        <v>26</v>
      </c>
      <c r="D187" s="24">
        <v>0</v>
      </c>
      <c r="E187" s="24">
        <v>10</v>
      </c>
      <c r="F187" s="24">
        <v>86.8</v>
      </c>
      <c r="G187" s="24">
        <f t="shared" si="2"/>
        <v>868</v>
      </c>
      <c r="H187" s="24">
        <v>93.7</v>
      </c>
    </row>
    <row r="188" spans="1:8" ht="26.25">
      <c r="A188" s="22" t="s">
        <v>157</v>
      </c>
      <c r="B188" s="3" t="s">
        <v>96</v>
      </c>
      <c r="C188" s="9" t="s">
        <v>30</v>
      </c>
      <c r="D188" s="24">
        <v>200</v>
      </c>
      <c r="E188" s="24">
        <v>4628.9</v>
      </c>
      <c r="F188" s="24">
        <v>4693</v>
      </c>
      <c r="G188" s="24">
        <f t="shared" si="2"/>
        <v>101.38477824105078</v>
      </c>
      <c r="H188" s="24">
        <v>10674.4</v>
      </c>
    </row>
    <row r="189" spans="1:8" ht="39">
      <c r="A189" s="22" t="s">
        <v>157</v>
      </c>
      <c r="B189" s="4" t="s">
        <v>1</v>
      </c>
      <c r="C189" s="10" t="s">
        <v>174</v>
      </c>
      <c r="D189" s="24">
        <v>0</v>
      </c>
      <c r="E189" s="24">
        <v>80.3</v>
      </c>
      <c r="F189" s="24">
        <v>86.5</v>
      </c>
      <c r="G189" s="24">
        <f t="shared" si="2"/>
        <v>107.72104607721047</v>
      </c>
      <c r="H189" s="24">
        <v>86.5</v>
      </c>
    </row>
    <row r="190" spans="1:8" ht="66">
      <c r="A190" s="22" t="s">
        <v>157</v>
      </c>
      <c r="B190" s="4" t="s">
        <v>227</v>
      </c>
      <c r="C190" s="10" t="s">
        <v>226</v>
      </c>
      <c r="D190" s="24">
        <v>0</v>
      </c>
      <c r="E190" s="24">
        <v>283.1</v>
      </c>
      <c r="F190" s="24">
        <v>283.1</v>
      </c>
      <c r="G190" s="24">
        <f t="shared" si="2"/>
        <v>100</v>
      </c>
      <c r="H190" s="24">
        <v>283.1</v>
      </c>
    </row>
    <row r="191" spans="1:8" ht="39">
      <c r="A191" s="22" t="s">
        <v>157</v>
      </c>
      <c r="B191" s="4" t="s">
        <v>229</v>
      </c>
      <c r="C191" s="10" t="s">
        <v>228</v>
      </c>
      <c r="D191" s="24">
        <v>0</v>
      </c>
      <c r="E191" s="24">
        <v>140</v>
      </c>
      <c r="F191" s="24">
        <v>132.7</v>
      </c>
      <c r="G191" s="24">
        <f t="shared" si="2"/>
        <v>94.78571428571428</v>
      </c>
      <c r="H191" s="24">
        <v>200</v>
      </c>
    </row>
    <row r="192" spans="1:8" ht="27.75" customHeight="1">
      <c r="A192" s="22" t="s">
        <v>157</v>
      </c>
      <c r="B192" s="3" t="s">
        <v>175</v>
      </c>
      <c r="C192" s="9" t="s">
        <v>34</v>
      </c>
      <c r="D192" s="24">
        <v>72</v>
      </c>
      <c r="E192" s="24">
        <v>157.5</v>
      </c>
      <c r="F192" s="24">
        <v>247.4</v>
      </c>
      <c r="G192" s="24">
        <f t="shared" si="2"/>
        <v>157.0793650793651</v>
      </c>
      <c r="H192" s="24">
        <v>816.7</v>
      </c>
    </row>
    <row r="193" spans="1:8" ht="14.25" customHeight="1" hidden="1">
      <c r="A193" s="22" t="s">
        <v>157</v>
      </c>
      <c r="B193" s="1" t="s">
        <v>176</v>
      </c>
      <c r="C193" s="6" t="s">
        <v>35</v>
      </c>
      <c r="D193" s="24"/>
      <c r="E193" s="24"/>
      <c r="F193" s="24"/>
      <c r="G193" s="24"/>
      <c r="H193" s="24"/>
    </row>
    <row r="194" spans="1:8" ht="14.25" customHeight="1">
      <c r="A194" s="22" t="s">
        <v>157</v>
      </c>
      <c r="B194" s="3" t="s">
        <v>177</v>
      </c>
      <c r="C194" s="9" t="s">
        <v>152</v>
      </c>
      <c r="D194" s="24">
        <v>0</v>
      </c>
      <c r="E194" s="24">
        <v>111.1</v>
      </c>
      <c r="F194" s="24">
        <v>111.1</v>
      </c>
      <c r="G194" s="24">
        <f t="shared" si="2"/>
        <v>100</v>
      </c>
      <c r="H194" s="24">
        <v>111.1</v>
      </c>
    </row>
    <row r="195" spans="1:8" ht="14.25" customHeight="1">
      <c r="A195" s="22" t="s">
        <v>157</v>
      </c>
      <c r="B195" s="3" t="s">
        <v>164</v>
      </c>
      <c r="C195" s="10" t="s">
        <v>163</v>
      </c>
      <c r="D195" s="24">
        <v>0</v>
      </c>
      <c r="E195" s="24">
        <v>2800</v>
      </c>
      <c r="F195" s="24">
        <v>2800</v>
      </c>
      <c r="G195" s="24">
        <f t="shared" si="2"/>
        <v>100</v>
      </c>
      <c r="H195" s="24">
        <v>2800</v>
      </c>
    </row>
    <row r="196" spans="1:8" ht="12.75" hidden="1">
      <c r="A196" s="22" t="s">
        <v>157</v>
      </c>
      <c r="B196" s="3" t="s">
        <v>6</v>
      </c>
      <c r="C196" s="9" t="s">
        <v>36</v>
      </c>
      <c r="D196" s="24"/>
      <c r="E196" s="24"/>
      <c r="F196" s="24"/>
      <c r="G196" s="24"/>
      <c r="H196" s="24"/>
    </row>
    <row r="197" spans="1:8" ht="17.25" customHeight="1">
      <c r="A197" s="22" t="s">
        <v>157</v>
      </c>
      <c r="B197" s="3" t="s">
        <v>204</v>
      </c>
      <c r="C197" s="9" t="s">
        <v>43</v>
      </c>
      <c r="D197" s="24">
        <v>0</v>
      </c>
      <c r="E197" s="24">
        <v>647.1</v>
      </c>
      <c r="F197" s="24">
        <v>647.1</v>
      </c>
      <c r="G197" s="24">
        <f t="shared" si="2"/>
        <v>100</v>
      </c>
      <c r="H197" s="24">
        <v>647.1</v>
      </c>
    </row>
    <row r="198" spans="1:8" ht="17.25" customHeight="1">
      <c r="A198" s="22" t="s">
        <v>157</v>
      </c>
      <c r="B198" s="3" t="s">
        <v>7</v>
      </c>
      <c r="C198" s="9" t="s">
        <v>205</v>
      </c>
      <c r="D198" s="24">
        <v>0</v>
      </c>
      <c r="E198" s="24">
        <v>300</v>
      </c>
      <c r="F198" s="24">
        <v>300</v>
      </c>
      <c r="G198" s="24">
        <f t="shared" si="2"/>
        <v>100</v>
      </c>
      <c r="H198" s="24">
        <v>300</v>
      </c>
    </row>
    <row r="199" spans="1:8" ht="53.25" customHeight="1" hidden="1">
      <c r="A199" s="22" t="s">
        <v>157</v>
      </c>
      <c r="B199" s="3" t="s">
        <v>166</v>
      </c>
      <c r="C199" s="9" t="s">
        <v>165</v>
      </c>
      <c r="D199" s="24"/>
      <c r="E199" s="24"/>
      <c r="F199" s="24"/>
      <c r="G199" s="24"/>
      <c r="H199" s="24"/>
    </row>
    <row r="200" spans="1:8" ht="29.25" customHeight="1" hidden="1">
      <c r="A200" s="22" t="s">
        <v>157</v>
      </c>
      <c r="B200" s="3" t="s">
        <v>207</v>
      </c>
      <c r="C200" s="9" t="s">
        <v>126</v>
      </c>
      <c r="D200" s="24"/>
      <c r="E200" s="24"/>
      <c r="F200" s="24"/>
      <c r="G200" s="24"/>
      <c r="H200" s="24"/>
    </row>
    <row r="201" spans="1:8" ht="12.75">
      <c r="A201" s="23" t="s">
        <v>99</v>
      </c>
      <c r="B201" s="11"/>
      <c r="C201" s="11" t="s">
        <v>208</v>
      </c>
      <c r="D201" s="15">
        <f>D12+D27+D31+D37+D39+D41+D44+D63+D68+D71+D74+D79+D81+D92+D108+D120+D149+D158+D182+D184+D19+D22+D180+D77</f>
        <v>2747732.1</v>
      </c>
      <c r="E201" s="15">
        <f>E12+E27+E31+E37+E39+E41+E44+E63+E68+E71+E74+E79+E81+E92+E108+E120+E149+E158+E182+E184+E19+E22+E180+E77</f>
        <v>2907484.3000000003</v>
      </c>
      <c r="F201" s="15">
        <f>F12+F27+F31+F37+F39+F41+F44+F63+F68+F71+F74+F79+F81+F92+F108+F120+F149+F158+F182+F184+F19+F22+F180+F77</f>
        <v>2556238.399999999</v>
      </c>
      <c r="G201" s="15">
        <f t="shared" si="2"/>
        <v>87.91925032922788</v>
      </c>
      <c r="H201" s="15">
        <v>6934183.2</v>
      </c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</sheetData>
  <sheetProtection/>
  <mergeCells count="14">
    <mergeCell ref="E1:H1"/>
    <mergeCell ref="E2:H2"/>
    <mergeCell ref="E3:H3"/>
    <mergeCell ref="E5:H5"/>
    <mergeCell ref="F7:H7"/>
    <mergeCell ref="H8:H10"/>
    <mergeCell ref="A6:H6"/>
    <mergeCell ref="C8:C10"/>
    <mergeCell ref="A8:B9"/>
    <mergeCell ref="F9:F10"/>
    <mergeCell ref="G9:G10"/>
    <mergeCell ref="D9:D10"/>
    <mergeCell ref="E9:E10"/>
    <mergeCell ref="D8:G8"/>
  </mergeCells>
  <printOptions/>
  <pageMargins left="0.49" right="0.21" top="0.18" bottom="0.18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zhuk_m</cp:lastModifiedBy>
  <cp:lastPrinted>2015-11-09T05:13:22Z</cp:lastPrinted>
  <dcterms:created xsi:type="dcterms:W3CDTF">2002-03-11T10:22:12Z</dcterms:created>
  <dcterms:modified xsi:type="dcterms:W3CDTF">2015-11-09T05:14:34Z</dcterms:modified>
  <cp:category/>
  <cp:version/>
  <cp:contentType/>
  <cp:contentStatus/>
</cp:coreProperties>
</file>