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6" yWindow="2472" windowWidth="15456" windowHeight="8100" activeTab="0"/>
  </bookViews>
  <sheets>
    <sheet name="Форма К-1"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Print_Titles" localSheetId="0">'Форма К-1'!$9:$12</definedName>
  </definedNames>
  <calcPr fullCalcOnLoad="1"/>
</workbook>
</file>

<file path=xl/sharedStrings.xml><?xml version="1.0" encoding="utf-8"?>
<sst xmlns="http://schemas.openxmlformats.org/spreadsheetml/2006/main" count="735" uniqueCount="348">
  <si>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</si>
  <si>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</si>
  <si>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</si>
  <si>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</si>
  <si>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</si>
  <si>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</si>
  <si>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</si>
  <si>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</si>
  <si>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</si>
  <si>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</si>
  <si>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</si>
  <si>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</si>
  <si>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</si>
  <si>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</si>
  <si>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</si>
  <si>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</si>
  <si>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</si>
  <si>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Прочие безвозмездные поступления в бюджеты городских округов</t>
  </si>
  <si>
    <t>2 18 04020 04 0000 180</t>
  </si>
  <si>
    <t>2 19 04000 04 0000 151</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</si>
  <si>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</si>
  <si>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</si>
  <si>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</si>
  <si>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</si>
  <si>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</si>
  <si>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</si>
  <si>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</si>
  <si>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</si>
  <si>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</si>
  <si>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</si>
  <si>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</si>
  <si>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</si>
  <si>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</si>
  <si>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</si>
  <si>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</si>
  <si>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</si>
  <si>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</si>
  <si>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</si>
  <si>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</si>
  <si>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</si>
  <si>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</si>
  <si>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</si>
  <si>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</si>
  <si>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</si>
  <si>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</si>
  <si>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</si>
  <si>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</si>
  <si>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</si>
  <si>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</si>
  <si>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</si>
  <si>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</si>
  <si>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</si>
  <si>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</si>
  <si>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</si>
  <si>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</si>
  <si>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</si>
  <si>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</si>
  <si>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</si>
  <si>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</si>
  <si>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</si>
  <si>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</si>
  <si>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</si>
  <si>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</si>
  <si>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</si>
  <si>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</si>
  <si>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</si>
  <si>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Субсидии бюджетам городских округов на реализацию федеральных целевых программ</t>
  </si>
  <si>
    <t>2 02 02051 04 0000 151</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</si>
  <si>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</si>
  <si>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</si>
  <si>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</si>
  <si>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</si>
  <si>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</si>
  <si>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</si>
  <si>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</si>
  <si>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</si>
  <si>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</si>
  <si>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</si>
  <si>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</si>
  <si>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</si>
  <si>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</si>
  <si>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</si>
  <si>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</si>
  <si>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</si>
  <si>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</si>
  <si>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</si>
  <si>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</si>
  <si>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</si>
  <si>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</si>
  <si>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</si>
  <si>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</si>
  <si>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</si>
  <si>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</si>
  <si>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</si>
  <si>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</si>
  <si>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</si>
  <si>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</si>
  <si>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</si>
  <si>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</si>
  <si>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</si>
  <si>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</si>
  <si>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</si>
  <si>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</si>
  <si>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</si>
  <si>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</si>
  <si>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</si>
  <si>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</si>
  <si>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1 05 03010 01 1000 110</t>
  </si>
  <si>
    <t>1 05 03010 01 2100 110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</si>
  <si>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</si>
  <si>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</si>
  <si>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</si>
  <si>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</si>
  <si>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</si>
  <si>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</si>
  <si>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</si>
  <si>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</si>
  <si>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</si>
  <si>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</si>
  <si>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</si>
  <si>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</si>
  <si>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</si>
  <si>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</si>
  <si>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</si>
  <si>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</si>
  <si>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</si>
  <si>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</si>
  <si>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</si>
  <si>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</si>
  <si>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</si>
  <si>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</si>
  <si>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</si>
  <si>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</si>
  <si>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</si>
  <si>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</si>
  <si>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</si>
  <si>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</si>
  <si>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</si>
  <si>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</si>
  <si>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</si>
  <si>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</si>
  <si>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</si>
  <si>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</si>
  <si>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</si>
  <si>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</si>
  <si>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</si>
  <si>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</si>
  <si>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</si>
  <si>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</si>
  <si>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</si>
  <si>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</si>
  <si>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</si>
  <si>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</si>
  <si>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</si>
  <si>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</si>
  <si>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</si>
  <si>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</si>
  <si>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</si>
  <si>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</si>
  <si>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</si>
  <si>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</si>
  <si>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</si>
  <si>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</si>
  <si>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</si>
  <si>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</si>
  <si>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1 16 21040 04 6000 140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</si>
  <si>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</si>
  <si>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</si>
  <si>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</si>
  <si>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</si>
  <si>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</si>
  <si>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</si>
  <si>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</si>
  <si>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</si>
  <si>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</si>
  <si>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</si>
  <si>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</si>
  <si>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</si>
  <si>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</si>
  <si>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</si>
  <si>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</si>
  <si>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</si>
  <si>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городских округов на ежемесячное денежное вознаграждение за классное руководство</t>
  </si>
  <si>
    <t>Субсидии бюджетам городских округов на софинансирование капитальных вложений в объекты муниципальной собственности</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</si>
  <si>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</si>
  <si>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</si>
  <si>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</si>
  <si>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</si>
  <si>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</si>
  <si>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</si>
  <si>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</si>
  <si>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</si>
  <si>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</si>
  <si>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</si>
  <si>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</si>
  <si>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</si>
  <si>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</si>
  <si>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</si>
  <si>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</si>
  <si>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</si>
  <si>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</si>
  <si>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</si>
  <si>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квартир, находящихся в собственности городских округов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</si>
  <si>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</si>
  <si>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</si>
  <si>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</si>
  <si>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</si>
  <si>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</si>
  <si>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</si>
  <si>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</si>
  <si>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Финансовое управление администрации города Березники</t>
  </si>
  <si>
    <t>1 08 07130 01 1000 110</t>
  </si>
  <si>
    <t>1 11 05324 04 0000 120</t>
  </si>
  <si>
    <t>1 14 06024 04 0000 430</t>
  </si>
  <si>
    <t>1 14 06312 04 0000 430</t>
  </si>
  <si>
    <t>1 16 90040 04 7000 140</t>
  </si>
  <si>
    <t>1 16 25030 01 0000 140</t>
  </si>
  <si>
    <t>1 16 35020 04 0000 140</t>
  </si>
  <si>
    <t>1 16 35020 04 6000 140</t>
  </si>
  <si>
    <t/>
  </si>
  <si>
    <t>948</t>
  </si>
  <si>
    <t>Управление благоустройства администрации города Березники</t>
  </si>
  <si>
    <t>936</t>
  </si>
  <si>
    <t>Контрольно-счетная палата муниципального  образования 
"Город Березники"</t>
  </si>
  <si>
    <t>935</t>
  </si>
  <si>
    <t>Березниковская городская Дума</t>
  </si>
  <si>
    <t>934</t>
  </si>
  <si>
    <t>Доходы, поступающие в порядке возмещения  расходов, понесенных  в связи  эксплуатацией  имущества городских округов</t>
  </si>
  <si>
    <t>1 12 05040 04 0000 120</t>
  </si>
  <si>
    <t>Администрация города Березники</t>
  </si>
  <si>
    <t>929</t>
  </si>
  <si>
    <t>Комитет по физической культуре и спорту администрации города Березники</t>
  </si>
  <si>
    <t>928</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</si>
  <si>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</si>
  <si>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</si>
  <si>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</si>
  <si>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Управление имущественных и земельных отношений
администрации города Березники</t>
  </si>
  <si>
    <t>924</t>
  </si>
  <si>
    <t>923</t>
  </si>
  <si>
    <t>921</t>
  </si>
  <si>
    <t>878</t>
  </si>
  <si>
    <t>Избирительная комиссия Пермского края</t>
  </si>
  <si>
    <t>844</t>
  </si>
  <si>
    <t>Инспекция государственного технического надзора Пермского края</t>
  </si>
  <si>
    <t>843</t>
  </si>
  <si>
    <t>Инспекция государственного жилищного надзора Пермского края</t>
  </si>
  <si>
    <t>816</t>
  </si>
  <si>
    <t>Министерство природных ресурсов, лесного хозяйства и экологии Пермского края</t>
  </si>
  <si>
    <t>815</t>
  </si>
  <si>
    <t>Государственная инспекция по экологии и природопользованию Пермского края</t>
  </si>
  <si>
    <t>498</t>
  </si>
  <si>
    <t>Федеральная служба по экологическому, технологическому
 и атомному надзору</t>
  </si>
  <si>
    <t>321</t>
  </si>
  <si>
    <t>Федеральная служба государственной регистрации, кадастра и картографии</t>
  </si>
  <si>
    <t>192</t>
  </si>
  <si>
    <t>Федеральная миграционная служба</t>
  </si>
  <si>
    <t>188</t>
  </si>
  <si>
    <t>Министерство внутренних дел Российской Федерации</t>
  </si>
  <si>
    <t>182</t>
  </si>
  <si>
    <t>1 16 03030 01 6000 140</t>
  </si>
  <si>
    <t>Транспортный налог с организаций (прочие поступления)</t>
  </si>
  <si>
    <t>1 06 04011 02 4000 110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</si>
  <si>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</si>
  <si>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1 05 04010 02 4000 110</t>
  </si>
  <si>
    <t>Федеральная налоговая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</si>
  <si>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</si>
  <si>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</si>
  <si>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161</t>
  </si>
  <si>
    <t>Федеральная антимонопольная служба</t>
  </si>
  <si>
    <t>150</t>
  </si>
  <si>
    <t>Федеральная служба по труду и занятости</t>
  </si>
  <si>
    <t>141</t>
  </si>
  <si>
    <t>Федеральная служба по надзору в сфере защиты прав потребителей и благополучия человека</t>
  </si>
  <si>
    <t>106</t>
  </si>
  <si>
    <t>Федеральная служба по надзору в сфере транспорта</t>
  </si>
  <si>
    <t>100</t>
  </si>
  <si>
    <t>Федеральное казначейство</t>
  </si>
  <si>
    <t>096</t>
  </si>
  <si>
    <t>Федеральная служба по надзору в сфере связи, информационных технологий и массовых коммуникаций</t>
  </si>
  <si>
    <t>076</t>
  </si>
  <si>
    <t>Федеральное агентство по рыболовству</t>
  </si>
  <si>
    <t>048</t>
  </si>
  <si>
    <t xml:space="preserve">1 12 01020 01 6000 120 </t>
  </si>
  <si>
    <t>Федеральная служба по надзору в сфере природопользования</t>
  </si>
  <si>
    <t>7</t>
  </si>
  <si>
    <t>6</t>
  </si>
  <si>
    <t>5</t>
  </si>
  <si>
    <t>4</t>
  </si>
  <si>
    <t>3</t>
  </si>
  <si>
    <t>2</t>
  </si>
  <si>
    <t>1</t>
  </si>
  <si>
    <t>Код доходов</t>
  </si>
  <si>
    <t>Код главного админи-стратора доходов</t>
  </si>
  <si>
    <t>Ожидаемое исполнение 
за год по состоянию 
на отчетную дату</t>
  </si>
  <si>
    <t>% исполнения от уточненного плана</t>
  </si>
  <si>
    <t>Наименование показателя</t>
  </si>
  <si>
    <t>Код классификации доходов</t>
  </si>
  <si>
    <t>Управление образования администрации города Березники</t>
  </si>
  <si>
    <t>Управление культуры администрации города Березники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</si>
  <si>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</si>
  <si>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</si>
  <si>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</si>
  <si>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</si>
  <si>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</si>
  <si>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</si>
  <si>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</si>
  <si>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</si>
  <si>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</si>
  <si>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</si>
  <si>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</si>
  <si>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</si>
  <si>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2 02 39999 04 0000 151</t>
  </si>
  <si>
    <t>Приложение  1</t>
  </si>
  <si>
    <t>к постановлению</t>
  </si>
  <si>
    <t>администрации города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</si>
  <si>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</si>
  <si>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</si>
  <si>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</si>
  <si>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</si>
  <si>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</si>
  <si>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</si>
  <si>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</si>
  <si>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</si>
  <si>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</si>
  <si>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</si>
  <si>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</si>
  <si>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</si>
  <si>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</si>
  <si>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</si>
  <si>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</si>
  <si>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1 01 02020 01 4000 110</t>
  </si>
  <si>
    <t>1 05 03010 01 3000 110</t>
  </si>
  <si>
    <t>1 05 04010 02 2100 110</t>
  </si>
  <si>
    <t>1 16 30013 01 6000 140</t>
  </si>
  <si>
    <t>2 02 25558 04 0000 151</t>
  </si>
  <si>
    <t>1 16 43000 01 0000 140</t>
  </si>
  <si>
    <t>2 02 25519 04 0000 151</t>
  </si>
  <si>
    <t>Субсидия бюджетам городских округов на поддержку отрасли культуры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</si>
  <si>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</si>
  <si>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</si>
  <si>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ФОРМА К-1</t>
  </si>
  <si>
    <t>в тыс.руб.</t>
  </si>
  <si>
    <t>Исполнение бюджета города Березники по кодам классификации доходов бюджета за 9 месяцев 2017 г.
и ожидаемое исполнение бюджета города за 2017 год</t>
  </si>
  <si>
    <t>Исполнение за 9 месяцев 2017 г.</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</si>
  <si>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</si>
  <si>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1 16 25040 01 0000 140</t>
  </si>
  <si>
    <t xml:space="preserve">Денежные взыскания (штрафы) за нарушение законодательства об экологической экспертизе </t>
  </si>
  <si>
    <r>
      <t xml:space="preserve">от </t>
    </r>
    <r>
      <rPr>
        <u val="single"/>
        <sz val="14"/>
        <rFont val="Times New Roman"/>
        <family val="1"/>
      </rPr>
      <t>09.11.2017 № 2876</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</si>
</sst>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1">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sz val="7"/>
      <name val="Times New Roman"/>
      <family val="1"/>
    </font>
    <font>
      <b/>
      <sz val="14"/>
      <name val="Times New Roman"/>
      <family val="1"/>
    </font>
    <font>
      <sz val="14"/>
      <name val="Times New Roman"/>
      <family val="1"/>
    </font>
    <font>
      <u val="single"/>
      <sz val="14"/>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5" tint="0.3999800086021423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6">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56">
    <xf numFmtId="0" fontId="0" fillId="0" borderId="0" xfId="0" applyAlignment="1">
      <alignment/>
    </xf>
    <xf numFmtId="0" fontId="22" fillId="0" borderId="10" xfId="0" applyFont="1" applyFill="1" applyBorder="1" applyAlignment="1">
      <alignment vertical="top" wrapText="1"/>
    </xf>
    <xf numFmtId="0" fontId="22" fillId="0" borderId="10" xfId="0" applyFont="1" applyFill="1" applyBorder="1" applyAlignment="1">
      <alignment horizontal="left" vertical="top" wrapText="1"/>
    </xf>
    <xf numFmtId="0" fontId="8" fillId="0" borderId="0" xfId="64">
      <alignment/>
      <protection/>
    </xf>
    <xf numFmtId="0" fontId="8" fillId="0" borderId="0" xfId="64" applyFill="1">
      <alignment/>
      <protection/>
    </xf>
    <xf numFmtId="0" fontId="8" fillId="0" borderId="0" xfId="64" applyAlignment="1">
      <alignment horizontal="center"/>
      <protection/>
    </xf>
    <xf numFmtId="173" fontId="8" fillId="0" borderId="0" xfId="64" applyNumberFormat="1">
      <alignment/>
      <protection/>
    </xf>
    <xf numFmtId="173" fontId="22" fillId="0" borderId="10" xfId="0" applyNumberFormat="1" applyFont="1" applyFill="1" applyBorder="1" applyAlignment="1">
      <alignment horizontal="right" vertical="top" wrapText="1"/>
    </xf>
    <xf numFmtId="0" fontId="19" fillId="0" borderId="0" xfId="64" applyFont="1">
      <alignment/>
      <protection/>
    </xf>
    <xf numFmtId="173" fontId="24" fillId="0" borderId="10" xfId="0" applyNumberFormat="1" applyFont="1" applyFill="1" applyBorder="1" applyAlignment="1">
      <alignment horizontal="right" vertical="top" wrapText="1"/>
    </xf>
    <xf numFmtId="0" fontId="8" fillId="0" borderId="0" xfId="64" applyFont="1">
      <alignment/>
      <protection/>
    </xf>
    <xf numFmtId="173" fontId="24" fillId="0" borderId="10" xfId="0" applyNumberFormat="1" applyFont="1" applyFill="1" applyBorder="1" applyAlignment="1">
      <alignment horizontal="right" vertical="top" wrapText="1"/>
    </xf>
    <xf numFmtId="0" fontId="24" fillId="0" borderId="10" xfId="0" applyFont="1" applyFill="1" applyBorder="1" applyAlignment="1">
      <alignment horizontal="center" vertical="top" wrapText="1"/>
    </xf>
    <xf numFmtId="0" fontId="25" fillId="0" borderId="10" xfId="65" applyFont="1" applyFill="1" applyBorder="1" applyAlignment="1">
      <alignment horizontal="left" vertical="top"/>
      <protection/>
    </xf>
    <xf numFmtId="49" fontId="24"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173" fontId="22" fillId="0" borderId="10" xfId="0" applyNumberFormat="1" applyFont="1" applyFill="1" applyBorder="1" applyAlignment="1">
      <alignment horizontal="right" vertical="top" wrapText="1"/>
    </xf>
    <xf numFmtId="49" fontId="27" fillId="0"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top" wrapText="1"/>
    </xf>
    <xf numFmtId="3" fontId="25" fillId="0" borderId="10" xfId="65" applyNumberFormat="1" applyFont="1" applyFill="1" applyBorder="1" applyAlignment="1">
      <alignment horizontal="left" vertical="top"/>
      <protection/>
    </xf>
    <xf numFmtId="0" fontId="22" fillId="0" borderId="10" xfId="0" applyFont="1" applyFill="1" applyBorder="1" applyAlignment="1">
      <alignment horizontal="left" vertical="top" wrapText="1"/>
    </xf>
    <xf numFmtId="0" fontId="26" fillId="0" borderId="10" xfId="65" applyFont="1" applyFill="1" applyBorder="1" applyAlignment="1">
      <alignment horizontal="left" vertical="top"/>
      <protection/>
    </xf>
    <xf numFmtId="49" fontId="22" fillId="0" borderId="10" xfId="0" applyNumberFormat="1" applyFont="1" applyFill="1" applyBorder="1" applyAlignment="1">
      <alignment horizontal="center" vertical="top" wrapText="1"/>
    </xf>
    <xf numFmtId="0" fontId="22" fillId="0" borderId="10" xfId="0" applyFont="1" applyFill="1" applyBorder="1" applyAlignment="1">
      <alignment vertical="top" wrapText="1"/>
    </xf>
    <xf numFmtId="49" fontId="24" fillId="0" borderId="10" xfId="0" applyNumberFormat="1" applyFont="1" applyFill="1" applyBorder="1" applyAlignment="1">
      <alignment horizontal="center" vertical="top" wrapText="1"/>
    </xf>
    <xf numFmtId="3" fontId="25" fillId="0" borderId="10" xfId="65" applyNumberFormat="1" applyFont="1" applyFill="1" applyBorder="1" applyAlignment="1">
      <alignment horizontal="left" vertical="top"/>
      <protection/>
    </xf>
    <xf numFmtId="0" fontId="25" fillId="0" borderId="10" xfId="65" applyFont="1" applyFill="1" applyBorder="1" applyAlignment="1">
      <alignment horizontal="left" vertical="top"/>
      <protection/>
    </xf>
    <xf numFmtId="0" fontId="24" fillId="0" borderId="10" xfId="0" applyFont="1" applyFill="1" applyBorder="1" applyAlignment="1">
      <alignment horizontal="left" vertical="top" wrapText="1"/>
    </xf>
    <xf numFmtId="0" fontId="22" fillId="0" borderId="10" xfId="56" applyFont="1" applyBorder="1" applyAlignment="1">
      <alignment horizontal="left" vertical="top" wrapText="1"/>
      <protection/>
    </xf>
    <xf numFmtId="173" fontId="22" fillId="18" borderId="10" xfId="0" applyNumberFormat="1" applyFont="1" applyFill="1" applyBorder="1" applyAlignment="1">
      <alignment horizontal="right" vertical="top" wrapText="1"/>
    </xf>
    <xf numFmtId="0" fontId="29" fillId="0" borderId="0" xfId="64" applyFont="1">
      <alignment/>
      <protection/>
    </xf>
    <xf numFmtId="0" fontId="29" fillId="0" borderId="0" xfId="65" applyFont="1" applyFill="1" applyAlignment="1">
      <alignment horizontal="left"/>
      <protection/>
    </xf>
    <xf numFmtId="0" fontId="29" fillId="0" borderId="0" xfId="0" applyFont="1" applyAlignment="1">
      <alignment/>
    </xf>
    <xf numFmtId="0" fontId="29" fillId="0" borderId="0" xfId="65" applyFont="1" applyFill="1" applyAlignment="1">
      <alignment horizontal="right"/>
      <protection/>
    </xf>
    <xf numFmtId="49" fontId="23" fillId="0" borderId="11"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8" fillId="0" borderId="0" xfId="64" applyFont="1" applyAlignment="1">
      <alignment horizontal="center" wrapText="1"/>
      <protection/>
    </xf>
    <xf numFmtId="49" fontId="23" fillId="0" borderId="13"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17" xfId="0" applyNumberFormat="1" applyFont="1" applyFill="1" applyBorder="1" applyAlignment="1">
      <alignment horizontal="center" vertical="center" wrapText="1"/>
    </xf>
    <xf numFmtId="3" fontId="23" fillId="0" borderId="18" xfId="63" applyNumberFormat="1" applyFont="1" applyFill="1" applyBorder="1" applyAlignment="1">
      <alignment horizontal="center" vertical="top" wrapText="1"/>
      <protection/>
    </xf>
    <xf numFmtId="3" fontId="23" fillId="0" borderId="19" xfId="63" applyNumberFormat="1" applyFont="1" applyFill="1" applyBorder="1" applyAlignment="1">
      <alignment horizontal="center" vertical="top" wrapText="1"/>
      <protection/>
    </xf>
    <xf numFmtId="3" fontId="23" fillId="0" borderId="20" xfId="63" applyNumberFormat="1" applyFont="1" applyFill="1" applyBorder="1" applyAlignment="1">
      <alignment horizontal="center" vertical="top" wrapText="1"/>
      <protection/>
    </xf>
    <xf numFmtId="0" fontId="23" fillId="0" borderId="10" xfId="65" applyFont="1" applyFill="1" applyBorder="1" applyAlignment="1">
      <alignment horizontal="center" vertical="top" wrapText="1"/>
      <protection/>
    </xf>
    <xf numFmtId="0" fontId="23" fillId="0" borderId="11" xfId="65" applyFont="1" applyFill="1" applyBorder="1" applyAlignment="1">
      <alignment horizontal="center" vertical="center" wrapText="1"/>
      <protection/>
    </xf>
    <xf numFmtId="0" fontId="23" fillId="0" borderId="17" xfId="65" applyFont="1" applyFill="1" applyBorder="1" applyAlignment="1">
      <alignment horizontal="center" vertical="center" wrapText="1"/>
      <protection/>
    </xf>
    <xf numFmtId="0" fontId="23" fillId="0" borderId="12" xfId="65" applyFont="1" applyFill="1" applyBorder="1" applyAlignment="1">
      <alignment horizontal="center" vertical="center" wrapText="1"/>
      <protection/>
    </xf>
    <xf numFmtId="0" fontId="29" fillId="0" borderId="0" xfId="65" applyFont="1" applyFill="1" applyAlignment="1">
      <alignment wrapText="1"/>
      <protection/>
    </xf>
    <xf numFmtId="0" fontId="29" fillId="0" borderId="0" xfId="0" applyFont="1" applyAlignment="1">
      <alignment wrapText="1"/>
    </xf>
    <xf numFmtId="0" fontId="29" fillId="0" borderId="0" xfId="65" applyFont="1" applyFill="1" applyAlignment="1">
      <alignment horizontal="left"/>
      <protection/>
    </xf>
    <xf numFmtId="0" fontId="29" fillId="0" borderId="0" xfId="0" applyFont="1" applyAlignment="1">
      <alignment horizontal="left"/>
    </xf>
    <xf numFmtId="0" fontId="22" fillId="0" borderId="21" xfId="64" applyFont="1" applyFill="1" applyBorder="1" applyAlignment="1">
      <alignment horizontal="center"/>
      <protection/>
    </xf>
    <xf numFmtId="0" fontId="22" fillId="0" borderId="21" xfId="0" applyFont="1" applyBorder="1" applyAlignment="1">
      <alignment horizontal="center"/>
    </xf>
  </cellXfs>
  <cellStyles count="65">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2" xfId="55"/>
    <cellStyle name="Обычный 3" xfId="56"/>
    <cellStyle name="Обычный 4" xfId="57"/>
    <cellStyle name="Обычный 5" xfId="58"/>
    <cellStyle name="Обычный 6" xfId="59"/>
    <cellStyle name="Обычный 7" xfId="60"/>
    <cellStyle name="Обычный 8" xfId="61"/>
    <cellStyle name="Обычный 9" xfId="62"/>
    <cellStyle name="Обычный_Исп9м-в2005г." xfId="63"/>
    <cellStyle name="Обычный_Книга3" xfId="64"/>
    <cellStyle name="Обычный_Покварталь."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T1\fuag1$\Users\2903.BERKAZ\Documents\&#1051;&#1077;&#1085;&#1072;\&#1044;&#1054;&#1061;&#1054;&#1044;&#1067;%202016\&#1048;&#1089;&#1087;&#1086;&#1083;_%201%20&#1087;&#1086;&#1083;-&#1077;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2"/>
      <sheetName val="Приложение1"/>
      <sheetName val="ДохПредпр "/>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7"/>
  <sheetViews>
    <sheetView tabSelected="1" zoomScale="70" zoomScaleNormal="70" zoomScalePageLayoutView="0" workbookViewId="0" topLeftCell="A1">
      <pane xSplit="3" ySplit="12" topLeftCell="D13" activePane="bottomRight" state="frozen"/>
      <selection pane="topLeft" activeCell="A1" sqref="A1"/>
      <selection pane="topRight" activeCell="D1" sqref="D1"/>
      <selection pane="bottomLeft" activeCell="A11" sqref="A11"/>
      <selection pane="bottomRight" activeCell="A7" sqref="A7:I7"/>
    </sheetView>
  </sheetViews>
  <sheetFormatPr defaultColWidth="9.140625" defaultRowHeight="12.75"/>
  <cols>
    <col min="1" max="1" width="8.28125" style="3" customWidth="1"/>
    <col min="2" max="2" width="18.7109375" style="3" customWidth="1"/>
    <col min="3" max="3" width="68.57421875" style="3" customWidth="1"/>
    <col min="4" max="4" width="10.421875" style="3" customWidth="1"/>
    <col min="5" max="5" width="10.8515625" style="3" customWidth="1"/>
    <col min="6" max="6" width="11.421875" style="3" customWidth="1"/>
    <col min="7" max="7" width="12.28125" style="3" customWidth="1"/>
    <col min="8" max="8" width="12.28125" style="4" hidden="1" customWidth="1"/>
    <col min="9" max="9" width="13.28125" style="3" customWidth="1"/>
    <col min="10" max="16384" width="9.140625" style="3" customWidth="1"/>
  </cols>
  <sheetData>
    <row r="1" spans="4:9" ht="18">
      <c r="D1" s="50" t="s">
        <v>312</v>
      </c>
      <c r="E1" s="51"/>
      <c r="F1" s="51"/>
      <c r="G1" s="51"/>
      <c r="H1" s="51"/>
      <c r="I1" s="51"/>
    </row>
    <row r="2" spans="4:9" ht="18">
      <c r="D2" s="50" t="s">
        <v>313</v>
      </c>
      <c r="E2" s="51"/>
      <c r="F2" s="51"/>
      <c r="G2" s="51"/>
      <c r="H2" s="51"/>
      <c r="I2" s="51"/>
    </row>
    <row r="3" spans="4:9" ht="18">
      <c r="D3" s="50" t="s">
        <v>314</v>
      </c>
      <c r="E3" s="51"/>
      <c r="F3" s="51"/>
      <c r="G3" s="51"/>
      <c r="H3" s="51"/>
      <c r="I3" s="51"/>
    </row>
    <row r="4" spans="4:9" ht="18">
      <c r="D4" s="50" t="s">
        <v>347</v>
      </c>
      <c r="E4" s="51"/>
      <c r="F4" s="51"/>
      <c r="G4" s="51"/>
      <c r="H4" s="51"/>
      <c r="I4" s="51"/>
    </row>
    <row r="5" spans="4:9" ht="17.25" customHeight="1">
      <c r="D5" s="31"/>
      <c r="E5" s="32"/>
      <c r="F5" s="33"/>
      <c r="G5" s="33"/>
      <c r="H5" s="33"/>
      <c r="I5" s="34"/>
    </row>
    <row r="6" spans="4:9" ht="18">
      <c r="D6" s="52" t="s">
        <v>340</v>
      </c>
      <c r="E6" s="53"/>
      <c r="F6" s="53"/>
      <c r="G6" s="53"/>
      <c r="H6" s="34"/>
      <c r="I6" s="31"/>
    </row>
    <row r="7" spans="1:9" ht="48.75" customHeight="1">
      <c r="A7" s="37" t="s">
        <v>342</v>
      </c>
      <c r="B7" s="37"/>
      <c r="C7" s="37"/>
      <c r="D7" s="37"/>
      <c r="E7" s="37"/>
      <c r="F7" s="37"/>
      <c r="G7" s="37"/>
      <c r="H7" s="37"/>
      <c r="I7" s="37"/>
    </row>
    <row r="8" spans="5:9" ht="12.75" customHeight="1">
      <c r="E8" s="54" t="s">
        <v>341</v>
      </c>
      <c r="F8" s="55"/>
      <c r="G8" s="55"/>
      <c r="H8" s="55"/>
      <c r="I8" s="55"/>
    </row>
    <row r="9" spans="1:9" ht="12.75" customHeight="1">
      <c r="A9" s="38" t="s">
        <v>296</v>
      </c>
      <c r="B9" s="39"/>
      <c r="C9" s="35" t="s">
        <v>295</v>
      </c>
      <c r="D9" s="43" t="s">
        <v>343</v>
      </c>
      <c r="E9" s="44"/>
      <c r="F9" s="44"/>
      <c r="G9" s="45"/>
      <c r="H9" s="46" t="s">
        <v>293</v>
      </c>
      <c r="I9" s="47" t="s">
        <v>293</v>
      </c>
    </row>
    <row r="10" spans="1:9" s="4" customFormat="1" ht="4.5" customHeight="1">
      <c r="A10" s="40"/>
      <c r="B10" s="41"/>
      <c r="C10" s="42"/>
      <c r="D10" s="35" t="s">
        <v>36</v>
      </c>
      <c r="E10" s="35" t="s">
        <v>53</v>
      </c>
      <c r="F10" s="35" t="s">
        <v>52</v>
      </c>
      <c r="G10" s="35" t="s">
        <v>294</v>
      </c>
      <c r="H10" s="46"/>
      <c r="I10" s="48"/>
    </row>
    <row r="11" spans="1:9" s="4" customFormat="1" ht="54" customHeight="1">
      <c r="A11" s="18" t="s">
        <v>292</v>
      </c>
      <c r="B11" s="18" t="s">
        <v>291</v>
      </c>
      <c r="C11" s="36"/>
      <c r="D11" s="36"/>
      <c r="E11" s="36"/>
      <c r="F11" s="36"/>
      <c r="G11" s="36"/>
      <c r="H11" s="46"/>
      <c r="I11" s="49"/>
    </row>
    <row r="12" spans="1:9" s="4" customFormat="1" ht="9" customHeight="1">
      <c r="A12" s="17" t="s">
        <v>290</v>
      </c>
      <c r="B12" s="17" t="s">
        <v>289</v>
      </c>
      <c r="C12" s="17" t="s">
        <v>288</v>
      </c>
      <c r="D12" s="17" t="s">
        <v>287</v>
      </c>
      <c r="E12" s="17" t="s">
        <v>286</v>
      </c>
      <c r="F12" s="17" t="s">
        <v>285</v>
      </c>
      <c r="G12" s="17" t="s">
        <v>284</v>
      </c>
      <c r="H12" s="17">
        <v>8</v>
      </c>
      <c r="I12" s="17">
        <v>8</v>
      </c>
    </row>
    <row r="13" spans="1:9" s="8" customFormat="1" ht="12.75" customHeight="1">
      <c r="A13" s="14" t="s">
        <v>281</v>
      </c>
      <c r="B13" s="19" t="s">
        <v>219</v>
      </c>
      <c r="C13" s="12" t="s">
        <v>283</v>
      </c>
      <c r="D13" s="9">
        <f>SUM(D14:D18)</f>
        <v>19669.7</v>
      </c>
      <c r="E13" s="9">
        <f>SUM(E14:E18)</f>
        <v>16743.999999999996</v>
      </c>
      <c r="F13" s="9">
        <f>SUM(F14:F18)</f>
        <v>14562.300000000001</v>
      </c>
      <c r="G13" s="9">
        <f>F13/E13*100</f>
        <v>86.97025800286673</v>
      </c>
      <c r="H13" s="9">
        <f>SUM(H14:H18)</f>
        <v>0</v>
      </c>
      <c r="I13" s="9">
        <f>SUM(I14:I18)</f>
        <v>16481.6</v>
      </c>
    </row>
    <row r="14" spans="1:9" ht="41.25" customHeight="1">
      <c r="A14" s="15" t="s">
        <v>281</v>
      </c>
      <c r="B14" s="13" t="s">
        <v>152</v>
      </c>
      <c r="C14" s="2" t="s">
        <v>171</v>
      </c>
      <c r="D14" s="7">
        <v>989</v>
      </c>
      <c r="E14" s="7">
        <v>473.1</v>
      </c>
      <c r="F14" s="7">
        <v>373.5</v>
      </c>
      <c r="G14" s="7">
        <f aca="true" t="shared" si="0" ref="G14:G76">F14/E14*100</f>
        <v>78.94736842105263</v>
      </c>
      <c r="H14" s="7"/>
      <c r="I14" s="7">
        <v>505.8</v>
      </c>
    </row>
    <row r="15" spans="1:9" ht="39" customHeight="1">
      <c r="A15" s="15" t="s">
        <v>281</v>
      </c>
      <c r="B15" s="13" t="s">
        <v>282</v>
      </c>
      <c r="C15" s="2" t="s">
        <v>172</v>
      </c>
      <c r="D15" s="7">
        <v>0</v>
      </c>
      <c r="E15" s="7">
        <v>0</v>
      </c>
      <c r="F15" s="7">
        <v>-38.7</v>
      </c>
      <c r="G15" s="7"/>
      <c r="H15" s="7"/>
      <c r="I15" s="7">
        <v>-37.7</v>
      </c>
    </row>
    <row r="16" spans="1:9" ht="39" customHeight="1">
      <c r="A16" s="15" t="s">
        <v>281</v>
      </c>
      <c r="B16" s="13" t="s">
        <v>153</v>
      </c>
      <c r="C16" s="2" t="s">
        <v>203</v>
      </c>
      <c r="D16" s="7">
        <v>5443</v>
      </c>
      <c r="E16" s="7">
        <v>7986.7</v>
      </c>
      <c r="F16" s="7">
        <v>5428.2</v>
      </c>
      <c r="G16" s="7">
        <f t="shared" si="0"/>
        <v>67.96549263149987</v>
      </c>
      <c r="H16" s="7"/>
      <c r="I16" s="7">
        <v>5769.6</v>
      </c>
    </row>
    <row r="17" spans="1:9" ht="39" customHeight="1">
      <c r="A17" s="15" t="s">
        <v>281</v>
      </c>
      <c r="B17" s="13" t="s">
        <v>154</v>
      </c>
      <c r="C17" s="2" t="s">
        <v>173</v>
      </c>
      <c r="D17" s="7">
        <v>13231</v>
      </c>
      <c r="E17" s="7">
        <v>8278.9</v>
      </c>
      <c r="F17" s="7">
        <v>8794.1</v>
      </c>
      <c r="G17" s="7">
        <f t="shared" si="0"/>
        <v>106.22304895577916</v>
      </c>
      <c r="H17" s="7"/>
      <c r="I17" s="7">
        <v>10236.3</v>
      </c>
    </row>
    <row r="18" spans="1:9" ht="52.5" customHeight="1">
      <c r="A18" s="15" t="s">
        <v>281</v>
      </c>
      <c r="B18" s="13" t="s">
        <v>155</v>
      </c>
      <c r="C18" s="1" t="s">
        <v>174</v>
      </c>
      <c r="D18" s="7">
        <v>6.7</v>
      </c>
      <c r="E18" s="7">
        <v>5.3</v>
      </c>
      <c r="F18" s="7">
        <v>5.2</v>
      </c>
      <c r="G18" s="7">
        <f t="shared" si="0"/>
        <v>98.11320754716982</v>
      </c>
      <c r="H18" s="7"/>
      <c r="I18" s="7">
        <v>7.6</v>
      </c>
    </row>
    <row r="19" spans="1:9" s="8" customFormat="1" ht="18" customHeight="1">
      <c r="A19" s="14" t="s">
        <v>279</v>
      </c>
      <c r="B19" s="13"/>
      <c r="C19" s="12" t="s">
        <v>280</v>
      </c>
      <c r="D19" s="9">
        <f aca="true" t="shared" si="1" ref="D19:I19">D20+D21+D22</f>
        <v>3.9000000000000004</v>
      </c>
      <c r="E19" s="9">
        <f t="shared" si="1"/>
        <v>3.9000000000000004</v>
      </c>
      <c r="F19" s="9">
        <f t="shared" si="1"/>
        <v>9.799999999999999</v>
      </c>
      <c r="G19" s="9">
        <f t="shared" si="0"/>
        <v>251.28205128205124</v>
      </c>
      <c r="H19" s="9">
        <f t="shared" si="1"/>
        <v>0</v>
      </c>
      <c r="I19" s="9">
        <f t="shared" si="1"/>
        <v>158.6</v>
      </c>
    </row>
    <row r="20" spans="1:9" s="8" customFormat="1" ht="54.75" customHeight="1">
      <c r="A20" s="15" t="s">
        <v>279</v>
      </c>
      <c r="B20" s="13" t="s">
        <v>166</v>
      </c>
      <c r="C20" s="2" t="s">
        <v>195</v>
      </c>
      <c r="D20" s="16">
        <v>0</v>
      </c>
      <c r="E20" s="16">
        <v>0</v>
      </c>
      <c r="F20" s="16">
        <v>8</v>
      </c>
      <c r="G20" s="9"/>
      <c r="H20" s="16"/>
      <c r="I20" s="16">
        <v>8.5</v>
      </c>
    </row>
    <row r="21" spans="1:9" s="8" customFormat="1" ht="57" customHeight="1">
      <c r="A21" s="15" t="s">
        <v>279</v>
      </c>
      <c r="B21" s="20" t="s">
        <v>218</v>
      </c>
      <c r="C21" s="21" t="s">
        <v>190</v>
      </c>
      <c r="D21" s="16">
        <v>0.2</v>
      </c>
      <c r="E21" s="16">
        <v>0.2</v>
      </c>
      <c r="F21" s="16">
        <v>0.2</v>
      </c>
      <c r="G21" s="16">
        <f t="shared" si="0"/>
        <v>100</v>
      </c>
      <c r="H21" s="16"/>
      <c r="I21" s="16">
        <v>148.1</v>
      </c>
    </row>
    <row r="22" spans="1:9" ht="57" customHeight="1">
      <c r="A22" s="15" t="s">
        <v>279</v>
      </c>
      <c r="B22" s="13" t="s">
        <v>175</v>
      </c>
      <c r="C22" s="2" t="s">
        <v>187</v>
      </c>
      <c r="D22" s="16">
        <v>3.7</v>
      </c>
      <c r="E22" s="16">
        <v>3.7</v>
      </c>
      <c r="F22" s="16">
        <v>1.6</v>
      </c>
      <c r="G22" s="16">
        <f t="shared" si="0"/>
        <v>43.24324324324324</v>
      </c>
      <c r="H22" s="16"/>
      <c r="I22" s="16">
        <v>2</v>
      </c>
    </row>
    <row r="23" spans="1:9" s="8" customFormat="1" ht="30" customHeight="1">
      <c r="A23" s="14" t="s">
        <v>277</v>
      </c>
      <c r="B23" s="22"/>
      <c r="C23" s="12" t="s">
        <v>278</v>
      </c>
      <c r="D23" s="11">
        <f aca="true" t="shared" si="2" ref="D23:I23">D24</f>
        <v>0</v>
      </c>
      <c r="E23" s="11">
        <f t="shared" si="2"/>
        <v>0</v>
      </c>
      <c r="F23" s="11">
        <f t="shared" si="2"/>
        <v>-17.5</v>
      </c>
      <c r="G23" s="11"/>
      <c r="H23" s="11">
        <f t="shared" si="2"/>
        <v>0</v>
      </c>
      <c r="I23" s="11">
        <f t="shared" si="2"/>
        <v>-17.5</v>
      </c>
    </row>
    <row r="24" spans="1:9" ht="76.5" customHeight="1">
      <c r="A24" s="15" t="s">
        <v>277</v>
      </c>
      <c r="B24" s="13" t="s">
        <v>211</v>
      </c>
      <c r="C24" s="2" t="s">
        <v>208</v>
      </c>
      <c r="D24" s="16">
        <v>0</v>
      </c>
      <c r="E24" s="16">
        <v>0</v>
      </c>
      <c r="F24" s="16">
        <v>-17.5</v>
      </c>
      <c r="G24" s="16"/>
      <c r="H24" s="16"/>
      <c r="I24" s="16">
        <v>-17.5</v>
      </c>
    </row>
    <row r="25" spans="1:9" s="8" customFormat="1" ht="22.5" customHeight="1">
      <c r="A25" s="14" t="s">
        <v>275</v>
      </c>
      <c r="B25" s="13"/>
      <c r="C25" s="12" t="s">
        <v>276</v>
      </c>
      <c r="D25" s="9">
        <f aca="true" t="shared" si="3" ref="D25:I25">D26+D27+D28+D29</f>
        <v>4359.099999999999</v>
      </c>
      <c r="E25" s="9">
        <f t="shared" si="3"/>
        <v>4359.099999999999</v>
      </c>
      <c r="F25" s="9">
        <f t="shared" si="3"/>
        <v>4114.5</v>
      </c>
      <c r="G25" s="9">
        <f t="shared" si="0"/>
        <v>94.38874997132437</v>
      </c>
      <c r="H25" s="9">
        <f t="shared" si="3"/>
        <v>0</v>
      </c>
      <c r="I25" s="9">
        <f t="shared" si="3"/>
        <v>5629.2</v>
      </c>
    </row>
    <row r="26" spans="1:9" ht="45" customHeight="1">
      <c r="A26" s="15" t="s">
        <v>275</v>
      </c>
      <c r="B26" s="13" t="s">
        <v>8</v>
      </c>
      <c r="C26" s="2" t="s">
        <v>9</v>
      </c>
      <c r="D26" s="7">
        <v>1696.2</v>
      </c>
      <c r="E26" s="7">
        <v>1696.2</v>
      </c>
      <c r="F26" s="7">
        <v>1663.7</v>
      </c>
      <c r="G26" s="7">
        <f t="shared" si="0"/>
        <v>98.083952364108</v>
      </c>
      <c r="H26" s="7"/>
      <c r="I26" s="7">
        <v>2300.7</v>
      </c>
    </row>
    <row r="27" spans="1:9" ht="52.5" customHeight="1">
      <c r="A27" s="15" t="s">
        <v>275</v>
      </c>
      <c r="B27" s="13" t="s">
        <v>10</v>
      </c>
      <c r="C27" s="2" t="s">
        <v>11</v>
      </c>
      <c r="D27" s="7">
        <v>18.6</v>
      </c>
      <c r="E27" s="7">
        <v>18.6</v>
      </c>
      <c r="F27" s="7">
        <v>17.7</v>
      </c>
      <c r="G27" s="7">
        <f t="shared" si="0"/>
        <v>95.16129032258064</v>
      </c>
      <c r="H27" s="7"/>
      <c r="I27" s="7">
        <v>24</v>
      </c>
    </row>
    <row r="28" spans="1:9" ht="53.25" customHeight="1">
      <c r="A28" s="15" t="s">
        <v>275</v>
      </c>
      <c r="B28" s="13" t="s">
        <v>12</v>
      </c>
      <c r="C28" s="2" t="s">
        <v>13</v>
      </c>
      <c r="D28" s="7">
        <v>2836.1</v>
      </c>
      <c r="E28" s="7">
        <v>2836.1</v>
      </c>
      <c r="F28" s="7">
        <v>2777.4</v>
      </c>
      <c r="G28" s="7">
        <f t="shared" si="0"/>
        <v>97.93025633792885</v>
      </c>
      <c r="H28" s="7"/>
      <c r="I28" s="7">
        <v>3784.8</v>
      </c>
    </row>
    <row r="29" spans="1:9" ht="54.75" customHeight="1">
      <c r="A29" s="15" t="s">
        <v>275</v>
      </c>
      <c r="B29" s="13" t="s">
        <v>14</v>
      </c>
      <c r="C29" s="2" t="s">
        <v>15</v>
      </c>
      <c r="D29" s="7">
        <v>-191.8</v>
      </c>
      <c r="E29" s="7">
        <v>-191.8</v>
      </c>
      <c r="F29" s="7">
        <v>-344.3</v>
      </c>
      <c r="G29" s="7">
        <f t="shared" si="0"/>
        <v>179.5099061522419</v>
      </c>
      <c r="H29" s="7"/>
      <c r="I29" s="7">
        <v>-480.3</v>
      </c>
    </row>
    <row r="30" spans="1:9" s="8" customFormat="1" ht="12.75" customHeight="1">
      <c r="A30" s="14" t="s">
        <v>273</v>
      </c>
      <c r="B30" s="13" t="s">
        <v>219</v>
      </c>
      <c r="C30" s="12" t="s">
        <v>274</v>
      </c>
      <c r="D30" s="9">
        <f>D33+D32</f>
        <v>563.4</v>
      </c>
      <c r="E30" s="9">
        <f>E33+E32</f>
        <v>563.4</v>
      </c>
      <c r="F30" s="9">
        <f>F33+F32+F31</f>
        <v>437.2</v>
      </c>
      <c r="G30" s="9">
        <f t="shared" si="0"/>
        <v>77.60028399006035</v>
      </c>
      <c r="H30" s="9">
        <f>H33+H32</f>
        <v>0</v>
      </c>
      <c r="I30" s="9">
        <f>I33+I32+I31</f>
        <v>502</v>
      </c>
    </row>
    <row r="31" spans="1:9" s="8" customFormat="1" ht="44.25" customHeight="1">
      <c r="A31" s="15" t="s">
        <v>273</v>
      </c>
      <c r="B31" s="13" t="s">
        <v>300</v>
      </c>
      <c r="C31" s="2" t="s">
        <v>299</v>
      </c>
      <c r="D31" s="7">
        <v>0</v>
      </c>
      <c r="E31" s="7">
        <v>0</v>
      </c>
      <c r="F31" s="7">
        <v>2</v>
      </c>
      <c r="G31" s="7"/>
      <c r="H31" s="9"/>
      <c r="I31" s="7">
        <v>2</v>
      </c>
    </row>
    <row r="32" spans="1:9" s="10" customFormat="1" ht="45" customHeight="1">
      <c r="A32" s="15" t="s">
        <v>273</v>
      </c>
      <c r="B32" s="13" t="s">
        <v>169</v>
      </c>
      <c r="C32" s="2" t="s">
        <v>193</v>
      </c>
      <c r="D32" s="7">
        <v>376</v>
      </c>
      <c r="E32" s="7">
        <v>376</v>
      </c>
      <c r="F32" s="7">
        <v>155.7</v>
      </c>
      <c r="G32" s="7">
        <f t="shared" si="0"/>
        <v>41.409574468085104</v>
      </c>
      <c r="H32" s="7"/>
      <c r="I32" s="7">
        <v>200</v>
      </c>
    </row>
    <row r="33" spans="1:9" ht="54" customHeight="1">
      <c r="A33" s="15" t="s">
        <v>273</v>
      </c>
      <c r="B33" s="13" t="s">
        <v>175</v>
      </c>
      <c r="C33" s="2" t="s">
        <v>187</v>
      </c>
      <c r="D33" s="7">
        <v>187.4</v>
      </c>
      <c r="E33" s="7">
        <v>187.4</v>
      </c>
      <c r="F33" s="7">
        <v>279.5</v>
      </c>
      <c r="G33" s="7">
        <f t="shared" si="0"/>
        <v>149.1462113127001</v>
      </c>
      <c r="H33" s="7"/>
      <c r="I33" s="7">
        <v>300</v>
      </c>
    </row>
    <row r="34" spans="1:9" s="8" customFormat="1" ht="26.25" customHeight="1">
      <c r="A34" s="14" t="s">
        <v>271</v>
      </c>
      <c r="B34" s="13" t="s">
        <v>219</v>
      </c>
      <c r="C34" s="12" t="s">
        <v>272</v>
      </c>
      <c r="D34" s="9">
        <f aca="true" t="shared" si="4" ref="D34:I34">SUM(D35:D38)</f>
        <v>198</v>
      </c>
      <c r="E34" s="9">
        <f t="shared" si="4"/>
        <v>198</v>
      </c>
      <c r="F34" s="9">
        <f t="shared" si="4"/>
        <v>73</v>
      </c>
      <c r="G34" s="9">
        <f t="shared" si="0"/>
        <v>36.868686868686865</v>
      </c>
      <c r="H34" s="9">
        <f t="shared" si="4"/>
        <v>0</v>
      </c>
      <c r="I34" s="9">
        <f t="shared" si="4"/>
        <v>105</v>
      </c>
    </row>
    <row r="35" spans="1:9" s="10" customFormat="1" ht="66" customHeight="1">
      <c r="A35" s="23" t="s">
        <v>271</v>
      </c>
      <c r="B35" s="20" t="s">
        <v>164</v>
      </c>
      <c r="C35" s="21" t="s">
        <v>176</v>
      </c>
      <c r="D35" s="7">
        <v>160</v>
      </c>
      <c r="E35" s="7">
        <v>160</v>
      </c>
      <c r="F35" s="7">
        <v>0</v>
      </c>
      <c r="G35" s="7"/>
      <c r="H35" s="7"/>
      <c r="I35" s="7">
        <v>20</v>
      </c>
    </row>
    <row r="36" spans="1:9" ht="66" customHeight="1">
      <c r="A36" s="15" t="s">
        <v>271</v>
      </c>
      <c r="B36" s="13" t="s">
        <v>168</v>
      </c>
      <c r="C36" s="2" t="s">
        <v>194</v>
      </c>
      <c r="D36" s="7">
        <v>28</v>
      </c>
      <c r="E36" s="7">
        <v>28</v>
      </c>
      <c r="F36" s="7">
        <v>63</v>
      </c>
      <c r="G36" s="7">
        <f t="shared" si="0"/>
        <v>225</v>
      </c>
      <c r="H36" s="7"/>
      <c r="I36" s="7">
        <v>70</v>
      </c>
    </row>
    <row r="37" spans="1:9" ht="66" customHeight="1">
      <c r="A37" s="15" t="s">
        <v>271</v>
      </c>
      <c r="B37" s="13" t="s">
        <v>178</v>
      </c>
      <c r="C37" s="2" t="s">
        <v>177</v>
      </c>
      <c r="D37" s="7">
        <v>3</v>
      </c>
      <c r="E37" s="7">
        <v>3</v>
      </c>
      <c r="F37" s="7">
        <v>1</v>
      </c>
      <c r="G37" s="7">
        <f t="shared" si="0"/>
        <v>33.33333333333333</v>
      </c>
      <c r="H37" s="7"/>
      <c r="I37" s="7">
        <v>1</v>
      </c>
    </row>
    <row r="38" spans="1:9" ht="52.5" customHeight="1">
      <c r="A38" s="15" t="s">
        <v>271</v>
      </c>
      <c r="B38" s="13" t="s">
        <v>175</v>
      </c>
      <c r="C38" s="2" t="s">
        <v>187</v>
      </c>
      <c r="D38" s="7">
        <v>7</v>
      </c>
      <c r="E38" s="7">
        <v>7</v>
      </c>
      <c r="F38" s="7">
        <v>9</v>
      </c>
      <c r="G38" s="7">
        <f t="shared" si="0"/>
        <v>128.57142857142858</v>
      </c>
      <c r="H38" s="7"/>
      <c r="I38" s="7">
        <v>14</v>
      </c>
    </row>
    <row r="39" spans="1:9" s="8" customFormat="1" ht="13.5" customHeight="1" hidden="1">
      <c r="A39" s="14" t="s">
        <v>269</v>
      </c>
      <c r="B39" s="13" t="s">
        <v>219</v>
      </c>
      <c r="C39" s="12" t="s">
        <v>270</v>
      </c>
      <c r="D39" s="9">
        <f aca="true" t="shared" si="5" ref="D39:I39">D40+D41</f>
        <v>0</v>
      </c>
      <c r="E39" s="9">
        <f t="shared" si="5"/>
        <v>0</v>
      </c>
      <c r="F39" s="9">
        <f t="shared" si="5"/>
        <v>0</v>
      </c>
      <c r="G39" s="9" t="e">
        <f t="shared" si="0"/>
        <v>#DIV/0!</v>
      </c>
      <c r="H39" s="9">
        <f t="shared" si="5"/>
        <v>0</v>
      </c>
      <c r="I39" s="9">
        <f t="shared" si="5"/>
        <v>0</v>
      </c>
    </row>
    <row r="40" spans="1:9" ht="45" customHeight="1" hidden="1">
      <c r="A40" s="15" t="s">
        <v>269</v>
      </c>
      <c r="B40" s="13" t="s">
        <v>178</v>
      </c>
      <c r="C40" s="2" t="s">
        <v>189</v>
      </c>
      <c r="D40" s="7">
        <v>0</v>
      </c>
      <c r="E40" s="7">
        <v>0</v>
      </c>
      <c r="F40" s="7">
        <v>0</v>
      </c>
      <c r="G40" s="7" t="e">
        <f t="shared" si="0"/>
        <v>#DIV/0!</v>
      </c>
      <c r="H40" s="7"/>
      <c r="I40" s="7">
        <v>0</v>
      </c>
    </row>
    <row r="41" spans="1:9" ht="52.5" hidden="1">
      <c r="A41" s="15" t="s">
        <v>269</v>
      </c>
      <c r="B41" s="13" t="s">
        <v>175</v>
      </c>
      <c r="C41" s="2" t="s">
        <v>187</v>
      </c>
      <c r="D41" s="7">
        <v>0</v>
      </c>
      <c r="E41" s="7">
        <v>0</v>
      </c>
      <c r="F41" s="7">
        <v>0</v>
      </c>
      <c r="G41" s="7" t="e">
        <f t="shared" si="0"/>
        <v>#DIV/0!</v>
      </c>
      <c r="H41" s="7"/>
      <c r="I41" s="7">
        <v>0</v>
      </c>
    </row>
    <row r="42" spans="1:9" s="8" customFormat="1" ht="12.75" customHeight="1">
      <c r="A42" s="14" t="s">
        <v>267</v>
      </c>
      <c r="B42" s="13" t="s">
        <v>219</v>
      </c>
      <c r="C42" s="12" t="s">
        <v>268</v>
      </c>
      <c r="D42" s="9">
        <f aca="true" t="shared" si="6" ref="D42:I42">D43</f>
        <v>0</v>
      </c>
      <c r="E42" s="9">
        <f t="shared" si="6"/>
        <v>0</v>
      </c>
      <c r="F42" s="9">
        <f t="shared" si="6"/>
        <v>8</v>
      </c>
      <c r="G42" s="9"/>
      <c r="H42" s="9">
        <f t="shared" si="6"/>
        <v>0</v>
      </c>
      <c r="I42" s="9">
        <f t="shared" si="6"/>
        <v>13</v>
      </c>
    </row>
    <row r="43" spans="1:9" ht="66">
      <c r="A43" s="15" t="s">
        <v>267</v>
      </c>
      <c r="B43" s="13" t="s">
        <v>170</v>
      </c>
      <c r="C43" s="2" t="s">
        <v>344</v>
      </c>
      <c r="D43" s="7">
        <v>0</v>
      </c>
      <c r="E43" s="7">
        <v>0</v>
      </c>
      <c r="F43" s="7">
        <v>8</v>
      </c>
      <c r="G43" s="7"/>
      <c r="H43" s="7"/>
      <c r="I43" s="7">
        <v>13</v>
      </c>
    </row>
    <row r="44" spans="1:9" ht="26.25" customHeight="1" hidden="1">
      <c r="A44" s="14" t="s">
        <v>265</v>
      </c>
      <c r="B44" s="13" t="s">
        <v>219</v>
      </c>
      <c r="C44" s="12" t="s">
        <v>266</v>
      </c>
      <c r="D44" s="9">
        <f>D46</f>
        <v>0</v>
      </c>
      <c r="E44" s="9">
        <f>E46</f>
        <v>0</v>
      </c>
      <c r="F44" s="9">
        <f>F46+F45</f>
        <v>0</v>
      </c>
      <c r="G44" s="9" t="e">
        <f t="shared" si="0"/>
        <v>#DIV/0!</v>
      </c>
      <c r="H44" s="9">
        <f>H46</f>
        <v>0</v>
      </c>
      <c r="I44" s="9">
        <f>I46</f>
        <v>0</v>
      </c>
    </row>
    <row r="45" spans="1:9" s="10" customFormat="1" ht="68.25" customHeight="1" hidden="1">
      <c r="A45" s="15" t="s">
        <v>265</v>
      </c>
      <c r="B45" s="13" t="s">
        <v>178</v>
      </c>
      <c r="C45" s="2" t="s">
        <v>177</v>
      </c>
      <c r="D45" s="7">
        <v>0</v>
      </c>
      <c r="E45" s="7">
        <v>0</v>
      </c>
      <c r="F45" s="7">
        <v>0</v>
      </c>
      <c r="G45" s="7" t="e">
        <f t="shared" si="0"/>
        <v>#DIV/0!</v>
      </c>
      <c r="H45" s="7"/>
      <c r="I45" s="7">
        <v>0</v>
      </c>
    </row>
    <row r="46" spans="1:9" ht="39" hidden="1">
      <c r="A46" s="15" t="s">
        <v>265</v>
      </c>
      <c r="B46" s="13" t="s">
        <v>215</v>
      </c>
      <c r="C46" s="2" t="s">
        <v>186</v>
      </c>
      <c r="D46" s="7">
        <v>0</v>
      </c>
      <c r="E46" s="7">
        <v>0</v>
      </c>
      <c r="F46" s="7">
        <v>0</v>
      </c>
      <c r="G46" s="7" t="e">
        <f t="shared" si="0"/>
        <v>#DIV/0!</v>
      </c>
      <c r="H46" s="7"/>
      <c r="I46" s="7">
        <v>0</v>
      </c>
    </row>
    <row r="47" spans="1:9" s="8" customFormat="1" ht="12.75" customHeight="1">
      <c r="A47" s="14" t="s">
        <v>258</v>
      </c>
      <c r="B47" s="13" t="s">
        <v>219</v>
      </c>
      <c r="C47" s="12" t="s">
        <v>264</v>
      </c>
      <c r="D47" s="9">
        <f>SUM(D48:D96)</f>
        <v>1110014</v>
      </c>
      <c r="E47" s="9">
        <f>SUM(E48:E96)</f>
        <v>1105892.2</v>
      </c>
      <c r="F47" s="9">
        <f>SUM(F48:F98)</f>
        <v>1148264.1</v>
      </c>
      <c r="G47" s="9">
        <f t="shared" si="0"/>
        <v>103.83146747938001</v>
      </c>
      <c r="H47" s="9">
        <f>SUM(H48:H96)</f>
        <v>0</v>
      </c>
      <c r="I47" s="9">
        <f>SUM(I48:I98)</f>
        <v>1668367.1</v>
      </c>
    </row>
    <row r="48" spans="1:9" ht="72" customHeight="1">
      <c r="A48" s="15" t="s">
        <v>258</v>
      </c>
      <c r="B48" s="13" t="s">
        <v>74</v>
      </c>
      <c r="C48" s="2" t="s">
        <v>70</v>
      </c>
      <c r="D48" s="7">
        <v>787273</v>
      </c>
      <c r="E48" s="7">
        <v>750419.5</v>
      </c>
      <c r="F48" s="7">
        <v>742002.4</v>
      </c>
      <c r="G48" s="7">
        <f t="shared" si="0"/>
        <v>98.87834737770007</v>
      </c>
      <c r="H48" s="7"/>
      <c r="I48" s="7">
        <v>1043208.3</v>
      </c>
    </row>
    <row r="49" spans="1:9" ht="52.5" customHeight="1">
      <c r="A49" s="15" t="s">
        <v>258</v>
      </c>
      <c r="B49" s="13" t="s">
        <v>83</v>
      </c>
      <c r="C49" s="2" t="s">
        <v>71</v>
      </c>
      <c r="D49" s="7"/>
      <c r="E49" s="7"/>
      <c r="F49" s="7">
        <v>889.2</v>
      </c>
      <c r="G49" s="7"/>
      <c r="H49" s="7"/>
      <c r="I49" s="7"/>
    </row>
    <row r="50" spans="1:9" ht="69" customHeight="1">
      <c r="A50" s="15" t="s">
        <v>258</v>
      </c>
      <c r="B50" s="13" t="s">
        <v>75</v>
      </c>
      <c r="C50" s="2" t="s">
        <v>72</v>
      </c>
      <c r="D50" s="7"/>
      <c r="E50" s="7"/>
      <c r="F50" s="7">
        <v>834.4</v>
      </c>
      <c r="G50" s="7"/>
      <c r="H50" s="7"/>
      <c r="I50" s="7"/>
    </row>
    <row r="51" spans="1:9" ht="52.5" customHeight="1">
      <c r="A51" s="15" t="s">
        <v>258</v>
      </c>
      <c r="B51" s="13" t="s">
        <v>76</v>
      </c>
      <c r="C51" s="2" t="s">
        <v>73</v>
      </c>
      <c r="D51" s="7"/>
      <c r="E51" s="7"/>
      <c r="F51" s="7">
        <v>-4</v>
      </c>
      <c r="G51" s="7"/>
      <c r="H51" s="7"/>
      <c r="I51" s="7"/>
    </row>
    <row r="52" spans="1:9" ht="94.5" customHeight="1">
      <c r="A52" s="15" t="s">
        <v>258</v>
      </c>
      <c r="B52" s="13" t="s">
        <v>80</v>
      </c>
      <c r="C52" s="2" t="s">
        <v>77</v>
      </c>
      <c r="D52" s="7">
        <v>2352</v>
      </c>
      <c r="E52" s="7">
        <v>2352</v>
      </c>
      <c r="F52" s="7">
        <v>2242.8</v>
      </c>
      <c r="G52" s="7">
        <f t="shared" si="0"/>
        <v>95.35714285714286</v>
      </c>
      <c r="H52" s="7"/>
      <c r="I52" s="7">
        <v>2370</v>
      </c>
    </row>
    <row r="53" spans="1:9" ht="83.25" customHeight="1">
      <c r="A53" s="15" t="s">
        <v>258</v>
      </c>
      <c r="B53" s="13" t="s">
        <v>81</v>
      </c>
      <c r="C53" s="2" t="s">
        <v>78</v>
      </c>
      <c r="D53" s="7"/>
      <c r="E53" s="7"/>
      <c r="F53" s="7">
        <v>32.3</v>
      </c>
      <c r="G53" s="7"/>
      <c r="H53" s="7"/>
      <c r="I53" s="7"/>
    </row>
    <row r="54" spans="1:9" ht="96" customHeight="1">
      <c r="A54" s="15" t="s">
        <v>258</v>
      </c>
      <c r="B54" s="13" t="s">
        <v>82</v>
      </c>
      <c r="C54" s="2" t="s">
        <v>79</v>
      </c>
      <c r="D54" s="7"/>
      <c r="E54" s="7"/>
      <c r="F54" s="7">
        <v>31.4</v>
      </c>
      <c r="G54" s="7"/>
      <c r="H54" s="7"/>
      <c r="I54" s="7"/>
    </row>
    <row r="55" spans="1:9" ht="78" customHeight="1" hidden="1">
      <c r="A55" s="15"/>
      <c r="B55" s="13" t="s">
        <v>330</v>
      </c>
      <c r="C55" s="2" t="s">
        <v>329</v>
      </c>
      <c r="D55" s="7"/>
      <c r="E55" s="7"/>
      <c r="F55" s="7">
        <v>0</v>
      </c>
      <c r="G55" s="7"/>
      <c r="H55" s="7"/>
      <c r="I55" s="7"/>
    </row>
    <row r="56" spans="1:9" ht="52.5" customHeight="1">
      <c r="A56" s="15" t="s">
        <v>258</v>
      </c>
      <c r="B56" s="13" t="s">
        <v>88</v>
      </c>
      <c r="C56" s="2" t="s">
        <v>84</v>
      </c>
      <c r="D56" s="7">
        <v>18483</v>
      </c>
      <c r="E56" s="7">
        <v>69506.7</v>
      </c>
      <c r="F56" s="7">
        <v>127150.3</v>
      </c>
      <c r="G56" s="7">
        <f t="shared" si="0"/>
        <v>182.9324367291211</v>
      </c>
      <c r="H56" s="7"/>
      <c r="I56" s="7">
        <v>127625.6</v>
      </c>
    </row>
    <row r="57" spans="1:9" ht="39" customHeight="1">
      <c r="A57" s="15" t="s">
        <v>258</v>
      </c>
      <c r="B57" s="13" t="s">
        <v>89</v>
      </c>
      <c r="C57" s="2" t="s">
        <v>85</v>
      </c>
      <c r="D57" s="7"/>
      <c r="E57" s="7"/>
      <c r="F57" s="7">
        <v>154.6</v>
      </c>
      <c r="G57" s="7"/>
      <c r="H57" s="7"/>
      <c r="I57" s="7"/>
    </row>
    <row r="58" spans="1:9" ht="52.5" customHeight="1">
      <c r="A58" s="15" t="s">
        <v>258</v>
      </c>
      <c r="B58" s="13" t="s">
        <v>90</v>
      </c>
      <c r="C58" s="2" t="s">
        <v>86</v>
      </c>
      <c r="D58" s="7"/>
      <c r="E58" s="7"/>
      <c r="F58" s="7">
        <v>167.9</v>
      </c>
      <c r="G58" s="7"/>
      <c r="H58" s="7"/>
      <c r="I58" s="7"/>
    </row>
    <row r="59" spans="1:9" ht="39" customHeight="1" hidden="1">
      <c r="A59" s="15" t="s">
        <v>258</v>
      </c>
      <c r="B59" s="13" t="s">
        <v>91</v>
      </c>
      <c r="C59" s="2" t="s">
        <v>87</v>
      </c>
      <c r="D59" s="7"/>
      <c r="E59" s="7"/>
      <c r="F59" s="7">
        <v>0</v>
      </c>
      <c r="G59" s="7"/>
      <c r="H59" s="7"/>
      <c r="I59" s="7"/>
    </row>
    <row r="60" spans="1:9" ht="83.25" customHeight="1">
      <c r="A60" s="15" t="s">
        <v>258</v>
      </c>
      <c r="B60" s="13" t="s">
        <v>92</v>
      </c>
      <c r="C60" s="2" t="s">
        <v>93</v>
      </c>
      <c r="D60" s="7">
        <v>720</v>
      </c>
      <c r="E60" s="7">
        <v>950</v>
      </c>
      <c r="F60" s="7">
        <v>933.5</v>
      </c>
      <c r="G60" s="7">
        <f t="shared" si="0"/>
        <v>98.26315789473684</v>
      </c>
      <c r="H60" s="7"/>
      <c r="I60" s="7">
        <v>1250</v>
      </c>
    </row>
    <row r="61" spans="1:9" ht="39" customHeight="1">
      <c r="A61" s="15" t="s">
        <v>258</v>
      </c>
      <c r="B61" s="13" t="s">
        <v>97</v>
      </c>
      <c r="C61" s="2" t="s">
        <v>94</v>
      </c>
      <c r="D61" s="7">
        <v>69452</v>
      </c>
      <c r="E61" s="7">
        <v>62152</v>
      </c>
      <c r="F61" s="7">
        <v>61125.6</v>
      </c>
      <c r="G61" s="7">
        <f t="shared" si="0"/>
        <v>98.34856480885571</v>
      </c>
      <c r="H61" s="7"/>
      <c r="I61" s="7">
        <v>82633.2</v>
      </c>
    </row>
    <row r="62" spans="1:9" ht="26.25" customHeight="1">
      <c r="A62" s="15" t="s">
        <v>258</v>
      </c>
      <c r="B62" s="13" t="s">
        <v>98</v>
      </c>
      <c r="C62" s="2" t="s">
        <v>95</v>
      </c>
      <c r="D62" s="7"/>
      <c r="E62" s="7"/>
      <c r="F62" s="7">
        <v>219.5</v>
      </c>
      <c r="G62" s="7"/>
      <c r="H62" s="7"/>
      <c r="I62" s="7"/>
    </row>
    <row r="63" spans="1:9" ht="39" customHeight="1">
      <c r="A63" s="15" t="s">
        <v>258</v>
      </c>
      <c r="B63" s="13" t="s">
        <v>99</v>
      </c>
      <c r="C63" s="2" t="s">
        <v>96</v>
      </c>
      <c r="D63" s="7"/>
      <c r="E63" s="7"/>
      <c r="F63" s="7">
        <v>213.1</v>
      </c>
      <c r="G63" s="7"/>
      <c r="H63" s="7"/>
      <c r="I63" s="7"/>
    </row>
    <row r="64" spans="1:9" ht="45" customHeight="1">
      <c r="A64" s="15" t="s">
        <v>258</v>
      </c>
      <c r="B64" s="13" t="s">
        <v>102</v>
      </c>
      <c r="C64" s="2" t="s">
        <v>100</v>
      </c>
      <c r="D64" s="7"/>
      <c r="E64" s="7"/>
      <c r="F64" s="7">
        <v>5.5</v>
      </c>
      <c r="G64" s="7"/>
      <c r="H64" s="7"/>
      <c r="I64" s="7">
        <v>1.3</v>
      </c>
    </row>
    <row r="65" spans="1:9" ht="32.25" customHeight="1">
      <c r="A65" s="15" t="s">
        <v>258</v>
      </c>
      <c r="B65" s="13" t="s">
        <v>103</v>
      </c>
      <c r="C65" s="2" t="s">
        <v>101</v>
      </c>
      <c r="D65" s="7"/>
      <c r="E65" s="7"/>
      <c r="F65" s="7">
        <v>1.3</v>
      </c>
      <c r="G65" s="7"/>
      <c r="H65" s="7"/>
      <c r="I65" s="7">
        <v>0</v>
      </c>
    </row>
    <row r="66" spans="1:9" ht="42" customHeight="1" hidden="1">
      <c r="A66" s="15" t="s">
        <v>258</v>
      </c>
      <c r="B66" s="13" t="s">
        <v>104</v>
      </c>
      <c r="C66" s="2" t="s">
        <v>96</v>
      </c>
      <c r="D66" s="7"/>
      <c r="E66" s="7"/>
      <c r="F66" s="7">
        <v>0</v>
      </c>
      <c r="G66" s="7"/>
      <c r="H66" s="7"/>
      <c r="I66" s="7">
        <v>0</v>
      </c>
    </row>
    <row r="67" spans="1:9" ht="27.75" customHeight="1">
      <c r="A67" s="15" t="s">
        <v>258</v>
      </c>
      <c r="B67" s="13" t="s">
        <v>107</v>
      </c>
      <c r="C67" s="2" t="s">
        <v>105</v>
      </c>
      <c r="D67" s="7">
        <v>2</v>
      </c>
      <c r="E67" s="7">
        <v>2</v>
      </c>
      <c r="F67" s="7">
        <v>0</v>
      </c>
      <c r="G67" s="7"/>
      <c r="H67" s="7"/>
      <c r="I67" s="7">
        <v>2</v>
      </c>
    </row>
    <row r="68" spans="1:9" s="4" customFormat="1" ht="12.75" customHeight="1" hidden="1">
      <c r="A68" s="15" t="s">
        <v>258</v>
      </c>
      <c r="B68" s="13" t="s">
        <v>108</v>
      </c>
      <c r="C68" s="2" t="s">
        <v>106</v>
      </c>
      <c r="D68" s="7"/>
      <c r="E68" s="7"/>
      <c r="F68" s="7">
        <v>0</v>
      </c>
      <c r="G68" s="7"/>
      <c r="H68" s="7"/>
      <c r="I68" s="7"/>
    </row>
    <row r="69" spans="1:9" s="4" customFormat="1" ht="33.75" customHeight="1">
      <c r="A69" s="15" t="s">
        <v>258</v>
      </c>
      <c r="B69" s="13" t="s">
        <v>331</v>
      </c>
      <c r="C69" s="2" t="s">
        <v>328</v>
      </c>
      <c r="D69" s="7"/>
      <c r="E69" s="7"/>
      <c r="F69" s="7">
        <v>0.6</v>
      </c>
      <c r="G69" s="7"/>
      <c r="H69" s="7"/>
      <c r="I69" s="7"/>
    </row>
    <row r="70" spans="1:9" ht="54.75" customHeight="1">
      <c r="A70" s="15" t="s">
        <v>258</v>
      </c>
      <c r="B70" s="13" t="s">
        <v>110</v>
      </c>
      <c r="C70" s="24" t="s">
        <v>109</v>
      </c>
      <c r="D70" s="7">
        <v>2500</v>
      </c>
      <c r="E70" s="7">
        <v>5048</v>
      </c>
      <c r="F70" s="7">
        <v>4593.2</v>
      </c>
      <c r="G70" s="7">
        <f t="shared" si="0"/>
        <v>90.9904912836767</v>
      </c>
      <c r="H70" s="7"/>
      <c r="I70" s="7">
        <v>8900</v>
      </c>
    </row>
    <row r="71" spans="1:9" ht="30" customHeight="1">
      <c r="A71" s="15" t="s">
        <v>258</v>
      </c>
      <c r="B71" s="13" t="s">
        <v>332</v>
      </c>
      <c r="C71" s="24" t="s">
        <v>327</v>
      </c>
      <c r="D71" s="7"/>
      <c r="E71" s="7"/>
      <c r="F71" s="7">
        <v>1.1</v>
      </c>
      <c r="G71" s="7"/>
      <c r="H71" s="7"/>
      <c r="I71" s="7"/>
    </row>
    <row r="72" spans="1:9" ht="26.25" customHeight="1" hidden="1">
      <c r="A72" s="15" t="s">
        <v>258</v>
      </c>
      <c r="B72" s="13" t="s">
        <v>263</v>
      </c>
      <c r="C72" s="24" t="s">
        <v>262</v>
      </c>
      <c r="D72" s="7"/>
      <c r="E72" s="7"/>
      <c r="F72" s="7"/>
      <c r="G72" s="7"/>
      <c r="H72" s="7"/>
      <c r="I72" s="7"/>
    </row>
    <row r="73" spans="1:9" ht="52.5" customHeight="1">
      <c r="A73" s="15" t="s">
        <v>258</v>
      </c>
      <c r="B73" s="13" t="s">
        <v>114</v>
      </c>
      <c r="C73" s="2" t="s">
        <v>111</v>
      </c>
      <c r="D73" s="7">
        <v>8818</v>
      </c>
      <c r="E73" s="7">
        <v>7218</v>
      </c>
      <c r="F73" s="7">
        <v>5864.2</v>
      </c>
      <c r="G73" s="7">
        <f t="shared" si="0"/>
        <v>81.2441119423663</v>
      </c>
      <c r="H73" s="7"/>
      <c r="I73" s="7">
        <v>30778</v>
      </c>
    </row>
    <row r="74" spans="1:9" ht="39" customHeight="1">
      <c r="A74" s="15" t="s">
        <v>258</v>
      </c>
      <c r="B74" s="13" t="s">
        <v>115</v>
      </c>
      <c r="C74" s="2" t="s">
        <v>112</v>
      </c>
      <c r="D74" s="7"/>
      <c r="E74" s="7"/>
      <c r="F74" s="7">
        <v>280.5</v>
      </c>
      <c r="G74" s="7"/>
      <c r="H74" s="7"/>
      <c r="I74" s="7"/>
    </row>
    <row r="75" spans="1:9" ht="27" customHeight="1" hidden="1">
      <c r="A75" s="15" t="s">
        <v>258</v>
      </c>
      <c r="B75" s="13" t="s">
        <v>116</v>
      </c>
      <c r="C75" s="2" t="s">
        <v>113</v>
      </c>
      <c r="D75" s="7"/>
      <c r="E75" s="7"/>
      <c r="F75" s="7">
        <v>0</v>
      </c>
      <c r="G75" s="7"/>
      <c r="H75" s="7"/>
      <c r="I75" s="7"/>
    </row>
    <row r="76" spans="1:9" ht="26.25" customHeight="1">
      <c r="A76" s="15" t="s">
        <v>258</v>
      </c>
      <c r="B76" s="13" t="s">
        <v>120</v>
      </c>
      <c r="C76" s="2" t="s">
        <v>117</v>
      </c>
      <c r="D76" s="7">
        <v>22575</v>
      </c>
      <c r="E76" s="7">
        <v>22575</v>
      </c>
      <c r="F76" s="7">
        <v>21959.3</v>
      </c>
      <c r="G76" s="7">
        <f t="shared" si="0"/>
        <v>97.27264673311184</v>
      </c>
      <c r="H76" s="7"/>
      <c r="I76" s="7">
        <v>30074</v>
      </c>
    </row>
    <row r="77" spans="1:9" ht="12.75" customHeight="1">
      <c r="A77" s="15" t="s">
        <v>258</v>
      </c>
      <c r="B77" s="13" t="s">
        <v>121</v>
      </c>
      <c r="C77" s="2" t="s">
        <v>118</v>
      </c>
      <c r="D77" s="7"/>
      <c r="E77" s="7"/>
      <c r="F77" s="7">
        <v>361.4</v>
      </c>
      <c r="G77" s="7"/>
      <c r="H77" s="7"/>
      <c r="I77" s="7"/>
    </row>
    <row r="78" spans="1:9" ht="26.25" customHeight="1">
      <c r="A78" s="15" t="s">
        <v>258</v>
      </c>
      <c r="B78" s="13" t="s">
        <v>122</v>
      </c>
      <c r="C78" s="2" t="s">
        <v>119</v>
      </c>
      <c r="D78" s="7"/>
      <c r="E78" s="7"/>
      <c r="F78" s="7">
        <v>7.3</v>
      </c>
      <c r="G78" s="7"/>
      <c r="H78" s="7"/>
      <c r="I78" s="7"/>
    </row>
    <row r="79" spans="1:9" ht="12.75" customHeight="1" hidden="1">
      <c r="A79" s="15" t="s">
        <v>258</v>
      </c>
      <c r="B79" s="13" t="s">
        <v>261</v>
      </c>
      <c r="C79" s="2" t="s">
        <v>260</v>
      </c>
      <c r="D79" s="7"/>
      <c r="E79" s="7"/>
      <c r="F79" s="7"/>
      <c r="G79" s="7"/>
      <c r="H79" s="7"/>
      <c r="I79" s="7"/>
    </row>
    <row r="80" spans="1:9" ht="26.25" customHeight="1">
      <c r="A80" s="15" t="s">
        <v>258</v>
      </c>
      <c r="B80" s="13" t="s">
        <v>127</v>
      </c>
      <c r="C80" s="2" t="s">
        <v>123</v>
      </c>
      <c r="D80" s="7">
        <v>27690</v>
      </c>
      <c r="E80" s="7">
        <v>23240</v>
      </c>
      <c r="F80" s="7">
        <v>21475.5</v>
      </c>
      <c r="G80" s="7">
        <f aca="true" t="shared" si="7" ref="G80:G144">F80/E80*100</f>
        <v>92.40748709122202</v>
      </c>
      <c r="H80" s="7"/>
      <c r="I80" s="7">
        <v>108735</v>
      </c>
    </row>
    <row r="81" spans="1:9" ht="12.75" customHeight="1">
      <c r="A81" s="15" t="s">
        <v>258</v>
      </c>
      <c r="B81" s="13" t="s">
        <v>128</v>
      </c>
      <c r="C81" s="2" t="s">
        <v>124</v>
      </c>
      <c r="D81" s="7"/>
      <c r="E81" s="7"/>
      <c r="F81" s="7">
        <v>1420.2</v>
      </c>
      <c r="G81" s="7"/>
      <c r="H81" s="7"/>
      <c r="I81" s="7"/>
    </row>
    <row r="82" spans="1:9" ht="26.25" customHeight="1">
      <c r="A82" s="15" t="s">
        <v>258</v>
      </c>
      <c r="B82" s="13" t="s">
        <v>129</v>
      </c>
      <c r="C82" s="2" t="s">
        <v>125</v>
      </c>
      <c r="D82" s="7"/>
      <c r="E82" s="7"/>
      <c r="F82" s="7">
        <v>-3.6</v>
      </c>
      <c r="G82" s="7"/>
      <c r="H82" s="7"/>
      <c r="I82" s="7"/>
    </row>
    <row r="83" spans="1:9" ht="12.75" customHeight="1">
      <c r="A83" s="15" t="s">
        <v>258</v>
      </c>
      <c r="B83" s="13" t="s">
        <v>130</v>
      </c>
      <c r="C83" s="2" t="s">
        <v>126</v>
      </c>
      <c r="D83" s="7"/>
      <c r="E83" s="7"/>
      <c r="F83" s="7">
        <v>-0.7</v>
      </c>
      <c r="G83" s="7"/>
      <c r="H83" s="7"/>
      <c r="I83" s="7"/>
    </row>
    <row r="84" spans="1:9" ht="43.5" customHeight="1">
      <c r="A84" s="15" t="s">
        <v>258</v>
      </c>
      <c r="B84" s="13" t="s">
        <v>136</v>
      </c>
      <c r="C84" s="1" t="s">
        <v>131</v>
      </c>
      <c r="D84" s="7">
        <v>147037</v>
      </c>
      <c r="E84" s="7">
        <v>141637</v>
      </c>
      <c r="F84" s="7">
        <v>137505</v>
      </c>
      <c r="G84" s="7">
        <f t="shared" si="7"/>
        <v>97.08268319718718</v>
      </c>
      <c r="H84" s="7"/>
      <c r="I84" s="7">
        <v>183574.7</v>
      </c>
    </row>
    <row r="85" spans="1:9" ht="30" customHeight="1">
      <c r="A85" s="15" t="s">
        <v>258</v>
      </c>
      <c r="B85" s="13" t="s">
        <v>137</v>
      </c>
      <c r="C85" s="1" t="s">
        <v>132</v>
      </c>
      <c r="D85" s="7"/>
      <c r="E85" s="7"/>
      <c r="F85" s="7">
        <v>631.4</v>
      </c>
      <c r="G85" s="7"/>
      <c r="H85" s="7"/>
      <c r="I85" s="7"/>
    </row>
    <row r="86" spans="1:9" ht="29.25" customHeight="1" hidden="1">
      <c r="A86" s="15" t="s">
        <v>258</v>
      </c>
      <c r="B86" s="13" t="s">
        <v>138</v>
      </c>
      <c r="C86" s="1" t="s">
        <v>133</v>
      </c>
      <c r="D86" s="7"/>
      <c r="E86" s="7"/>
      <c r="F86" s="7">
        <v>0</v>
      </c>
      <c r="G86" s="7"/>
      <c r="H86" s="7"/>
      <c r="I86" s="7"/>
    </row>
    <row r="87" spans="1:9" ht="43.5" customHeight="1">
      <c r="A87" s="15" t="s">
        <v>258</v>
      </c>
      <c r="B87" s="13" t="s">
        <v>139</v>
      </c>
      <c r="C87" s="1" t="s">
        <v>134</v>
      </c>
      <c r="D87" s="7"/>
      <c r="E87" s="7"/>
      <c r="F87" s="7">
        <v>134.6</v>
      </c>
      <c r="G87" s="7"/>
      <c r="H87" s="7"/>
      <c r="I87" s="7"/>
    </row>
    <row r="88" spans="1:9" ht="26.25" customHeight="1" hidden="1">
      <c r="A88" s="15" t="s">
        <v>258</v>
      </c>
      <c r="B88" s="13" t="s">
        <v>140</v>
      </c>
      <c r="C88" s="1" t="s">
        <v>135</v>
      </c>
      <c r="D88" s="7"/>
      <c r="E88" s="7"/>
      <c r="F88" s="7">
        <v>0</v>
      </c>
      <c r="G88" s="7"/>
      <c r="H88" s="7"/>
      <c r="I88" s="7"/>
    </row>
    <row r="89" spans="1:9" ht="42.75" customHeight="1">
      <c r="A89" s="15" t="s">
        <v>258</v>
      </c>
      <c r="B89" s="13" t="s">
        <v>145</v>
      </c>
      <c r="C89" s="1" t="s">
        <v>141</v>
      </c>
      <c r="D89" s="7">
        <v>6850</v>
      </c>
      <c r="E89" s="7">
        <v>4530</v>
      </c>
      <c r="F89" s="7">
        <v>3965.2</v>
      </c>
      <c r="G89" s="7">
        <f t="shared" si="7"/>
        <v>87.53200883002206</v>
      </c>
      <c r="H89" s="7"/>
      <c r="I89" s="7">
        <v>26037</v>
      </c>
    </row>
    <row r="90" spans="1:9" ht="30" customHeight="1">
      <c r="A90" s="15" t="s">
        <v>258</v>
      </c>
      <c r="B90" s="13" t="s">
        <v>146</v>
      </c>
      <c r="C90" s="1" t="s">
        <v>142</v>
      </c>
      <c r="D90" s="7"/>
      <c r="E90" s="7"/>
      <c r="F90" s="7">
        <v>277.1</v>
      </c>
      <c r="G90" s="7"/>
      <c r="H90" s="7"/>
      <c r="I90" s="7"/>
    </row>
    <row r="91" spans="1:9" ht="42" customHeight="1">
      <c r="A91" s="15" t="s">
        <v>258</v>
      </c>
      <c r="B91" s="13" t="s">
        <v>147</v>
      </c>
      <c r="C91" s="1" t="s">
        <v>143</v>
      </c>
      <c r="D91" s="7"/>
      <c r="E91" s="7"/>
      <c r="F91" s="7">
        <v>-4.3</v>
      </c>
      <c r="G91" s="7"/>
      <c r="H91" s="7"/>
      <c r="I91" s="7"/>
    </row>
    <row r="92" spans="1:9" ht="26.25" customHeight="1" hidden="1">
      <c r="A92" s="15" t="s">
        <v>258</v>
      </c>
      <c r="B92" s="13" t="s">
        <v>148</v>
      </c>
      <c r="C92" s="1" t="s">
        <v>144</v>
      </c>
      <c r="D92" s="7"/>
      <c r="E92" s="7"/>
      <c r="F92" s="7">
        <v>0</v>
      </c>
      <c r="G92" s="7"/>
      <c r="H92" s="7"/>
      <c r="I92" s="7"/>
    </row>
    <row r="93" spans="1:9" ht="52.5" customHeight="1">
      <c r="A93" s="15" t="s">
        <v>258</v>
      </c>
      <c r="B93" s="13" t="s">
        <v>149</v>
      </c>
      <c r="C93" s="2" t="s">
        <v>209</v>
      </c>
      <c r="D93" s="7">
        <v>15550</v>
      </c>
      <c r="E93" s="7">
        <v>15550</v>
      </c>
      <c r="F93" s="7">
        <v>13211.9</v>
      </c>
      <c r="G93" s="7">
        <f t="shared" si="7"/>
        <v>84.96398713826366</v>
      </c>
      <c r="H93" s="7"/>
      <c r="I93" s="7">
        <v>22380</v>
      </c>
    </row>
    <row r="94" spans="1:9" s="4" customFormat="1" ht="81.75" customHeight="1">
      <c r="A94" s="15" t="s">
        <v>258</v>
      </c>
      <c r="B94" s="13" t="s">
        <v>162</v>
      </c>
      <c r="C94" s="2" t="s">
        <v>320</v>
      </c>
      <c r="D94" s="7">
        <v>325</v>
      </c>
      <c r="E94" s="7">
        <v>325</v>
      </c>
      <c r="F94" s="7">
        <v>309.5</v>
      </c>
      <c r="G94" s="7">
        <f t="shared" si="7"/>
        <v>95.23076923076923</v>
      </c>
      <c r="H94" s="7"/>
      <c r="I94" s="7">
        <v>435</v>
      </c>
    </row>
    <row r="95" spans="1:9" ht="66" customHeight="1">
      <c r="A95" s="15" t="s">
        <v>258</v>
      </c>
      <c r="B95" s="13" t="s">
        <v>259</v>
      </c>
      <c r="C95" s="2" t="s">
        <v>199</v>
      </c>
      <c r="D95" s="7">
        <v>27</v>
      </c>
      <c r="E95" s="7">
        <v>27</v>
      </c>
      <c r="F95" s="7">
        <v>41.4</v>
      </c>
      <c r="G95" s="7">
        <f t="shared" si="7"/>
        <v>153.33333333333331</v>
      </c>
      <c r="H95" s="7"/>
      <c r="I95" s="7">
        <v>50</v>
      </c>
    </row>
    <row r="96" spans="1:9" ht="66" customHeight="1">
      <c r="A96" s="15" t="s">
        <v>258</v>
      </c>
      <c r="B96" s="13" t="s">
        <v>163</v>
      </c>
      <c r="C96" s="2" t="s">
        <v>198</v>
      </c>
      <c r="D96" s="7">
        <v>360</v>
      </c>
      <c r="E96" s="7">
        <v>360</v>
      </c>
      <c r="F96" s="7">
        <v>101</v>
      </c>
      <c r="G96" s="7">
        <f t="shared" si="7"/>
        <v>28.055555555555557</v>
      </c>
      <c r="H96" s="7"/>
      <c r="I96" s="7">
        <v>120</v>
      </c>
    </row>
    <row r="97" spans="1:9" ht="69" customHeight="1">
      <c r="A97" s="15" t="s">
        <v>258</v>
      </c>
      <c r="B97" s="13" t="s">
        <v>178</v>
      </c>
      <c r="C97" s="2" t="s">
        <v>177</v>
      </c>
      <c r="D97" s="7">
        <v>0</v>
      </c>
      <c r="E97" s="7">
        <v>0</v>
      </c>
      <c r="F97" s="7">
        <v>100</v>
      </c>
      <c r="G97" s="7"/>
      <c r="H97" s="7"/>
      <c r="I97" s="7">
        <v>160</v>
      </c>
    </row>
    <row r="98" spans="1:9" ht="57" customHeight="1">
      <c r="A98" s="15" t="s">
        <v>258</v>
      </c>
      <c r="B98" s="13" t="s">
        <v>175</v>
      </c>
      <c r="C98" s="2" t="s">
        <v>187</v>
      </c>
      <c r="D98" s="7">
        <v>0</v>
      </c>
      <c r="E98" s="7">
        <v>0</v>
      </c>
      <c r="F98" s="7">
        <v>32.5</v>
      </c>
      <c r="G98" s="7"/>
      <c r="H98" s="7"/>
      <c r="I98" s="7">
        <v>33</v>
      </c>
    </row>
    <row r="99" spans="1:9" s="8" customFormat="1" ht="12.75" customHeight="1">
      <c r="A99" s="14" t="s">
        <v>256</v>
      </c>
      <c r="B99" s="13" t="s">
        <v>219</v>
      </c>
      <c r="C99" s="12" t="s">
        <v>257</v>
      </c>
      <c r="D99" s="9">
        <f aca="true" t="shared" si="8" ref="D99:I99">SUM(D100:D106)</f>
        <v>2034.5</v>
      </c>
      <c r="E99" s="9">
        <f t="shared" si="8"/>
        <v>2034.5</v>
      </c>
      <c r="F99" s="9">
        <f t="shared" si="8"/>
        <v>3550.9</v>
      </c>
      <c r="G99" s="9">
        <f t="shared" si="7"/>
        <v>174.53428360776604</v>
      </c>
      <c r="H99" s="9">
        <f t="shared" si="8"/>
        <v>0</v>
      </c>
      <c r="I99" s="9">
        <f t="shared" si="8"/>
        <v>4076.6</v>
      </c>
    </row>
    <row r="100" spans="1:9" s="10" customFormat="1" ht="66" customHeight="1">
      <c r="A100" s="15" t="s">
        <v>256</v>
      </c>
      <c r="B100" s="20" t="s">
        <v>164</v>
      </c>
      <c r="C100" s="21" t="s">
        <v>176</v>
      </c>
      <c r="D100" s="7">
        <v>130.5</v>
      </c>
      <c r="E100" s="7">
        <v>130.5</v>
      </c>
      <c r="F100" s="16">
        <v>127.5</v>
      </c>
      <c r="G100" s="16">
        <f t="shared" si="7"/>
        <v>97.70114942528735</v>
      </c>
      <c r="H100" s="16"/>
      <c r="I100" s="7">
        <v>172.5</v>
      </c>
    </row>
    <row r="101" spans="1:9" s="10" customFormat="1" ht="69" customHeight="1" hidden="1">
      <c r="A101" s="15" t="s">
        <v>256</v>
      </c>
      <c r="B101" s="20" t="s">
        <v>165</v>
      </c>
      <c r="C101" s="21" t="s">
        <v>197</v>
      </c>
      <c r="D101" s="7">
        <v>0</v>
      </c>
      <c r="E101" s="7">
        <v>0</v>
      </c>
      <c r="F101" s="16">
        <v>0</v>
      </c>
      <c r="G101" s="16"/>
      <c r="H101" s="16"/>
      <c r="I101" s="7">
        <v>0</v>
      </c>
    </row>
    <row r="102" spans="1:9" s="10" customFormat="1" ht="66" customHeight="1">
      <c r="A102" s="15" t="s">
        <v>256</v>
      </c>
      <c r="B102" s="13" t="s">
        <v>168</v>
      </c>
      <c r="C102" s="2" t="s">
        <v>194</v>
      </c>
      <c r="D102" s="7">
        <v>22.5</v>
      </c>
      <c r="E102" s="7">
        <v>22.5</v>
      </c>
      <c r="F102" s="16">
        <v>18</v>
      </c>
      <c r="G102" s="16">
        <f t="shared" si="7"/>
        <v>80</v>
      </c>
      <c r="H102" s="16"/>
      <c r="I102" s="7">
        <v>36.4</v>
      </c>
    </row>
    <row r="103" spans="1:9" s="10" customFormat="1" ht="72" customHeight="1">
      <c r="A103" s="15" t="s">
        <v>256</v>
      </c>
      <c r="B103" s="13" t="s">
        <v>333</v>
      </c>
      <c r="C103" s="2" t="s">
        <v>326</v>
      </c>
      <c r="D103" s="7">
        <v>0</v>
      </c>
      <c r="E103" s="7">
        <v>0</v>
      </c>
      <c r="F103" s="16">
        <v>62.5</v>
      </c>
      <c r="G103" s="16"/>
      <c r="H103" s="16"/>
      <c r="I103" s="7">
        <v>62.5</v>
      </c>
    </row>
    <row r="104" spans="1:9" s="10" customFormat="1" ht="39" customHeight="1">
      <c r="A104" s="15" t="s">
        <v>256</v>
      </c>
      <c r="B104" s="13" t="s">
        <v>169</v>
      </c>
      <c r="C104" s="2" t="s">
        <v>193</v>
      </c>
      <c r="D104" s="7">
        <v>0</v>
      </c>
      <c r="E104" s="7">
        <v>0</v>
      </c>
      <c r="F104" s="16">
        <v>618.5</v>
      </c>
      <c r="G104" s="16"/>
      <c r="H104" s="16"/>
      <c r="I104" s="7">
        <v>819.1</v>
      </c>
    </row>
    <row r="105" spans="1:9" ht="66" customHeight="1">
      <c r="A105" s="15" t="s">
        <v>256</v>
      </c>
      <c r="B105" s="13" t="s">
        <v>178</v>
      </c>
      <c r="C105" s="2" t="s">
        <v>177</v>
      </c>
      <c r="D105" s="7">
        <v>80.5</v>
      </c>
      <c r="E105" s="7">
        <v>80.5</v>
      </c>
      <c r="F105" s="7">
        <v>310.4</v>
      </c>
      <c r="G105" s="7">
        <f t="shared" si="7"/>
        <v>385.5900621118012</v>
      </c>
      <c r="H105" s="7"/>
      <c r="I105" s="7">
        <v>318.1</v>
      </c>
    </row>
    <row r="106" spans="1:9" ht="52.5" customHeight="1">
      <c r="A106" s="15" t="s">
        <v>256</v>
      </c>
      <c r="B106" s="13" t="s">
        <v>175</v>
      </c>
      <c r="C106" s="2" t="s">
        <v>187</v>
      </c>
      <c r="D106" s="7">
        <v>1801</v>
      </c>
      <c r="E106" s="7">
        <v>1801</v>
      </c>
      <c r="F106" s="7">
        <v>2414</v>
      </c>
      <c r="G106" s="7">
        <f t="shared" si="7"/>
        <v>134.03664630760687</v>
      </c>
      <c r="H106" s="7"/>
      <c r="I106" s="7">
        <v>2668</v>
      </c>
    </row>
    <row r="107" spans="1:9" s="8" customFormat="1" ht="12.75" customHeight="1" hidden="1">
      <c r="A107" s="14" t="s">
        <v>254</v>
      </c>
      <c r="B107" s="13" t="s">
        <v>219</v>
      </c>
      <c r="C107" s="12" t="s">
        <v>255</v>
      </c>
      <c r="D107" s="9">
        <f aca="true" t="shared" si="9" ref="D107:I107">SUM(D108:D109)</f>
        <v>0</v>
      </c>
      <c r="E107" s="9">
        <f t="shared" si="9"/>
        <v>0</v>
      </c>
      <c r="F107" s="9">
        <f t="shared" si="9"/>
        <v>0</v>
      </c>
      <c r="G107" s="9" t="e">
        <f t="shared" si="7"/>
        <v>#DIV/0!</v>
      </c>
      <c r="H107" s="9">
        <f t="shared" si="9"/>
        <v>0</v>
      </c>
      <c r="I107" s="9">
        <f t="shared" si="9"/>
        <v>0</v>
      </c>
    </row>
    <row r="108" spans="1:9" ht="69.75" customHeight="1" hidden="1">
      <c r="A108" s="15" t="s">
        <v>254</v>
      </c>
      <c r="B108" s="13" t="s">
        <v>178</v>
      </c>
      <c r="C108" s="2" t="s">
        <v>177</v>
      </c>
      <c r="D108" s="7">
        <v>0</v>
      </c>
      <c r="E108" s="7">
        <v>0</v>
      </c>
      <c r="F108" s="7">
        <v>0</v>
      </c>
      <c r="G108" s="7" t="e">
        <f t="shared" si="7"/>
        <v>#DIV/0!</v>
      </c>
      <c r="H108" s="7">
        <v>0</v>
      </c>
      <c r="I108" s="7">
        <v>0</v>
      </c>
    </row>
    <row r="109" spans="1:9" ht="26.25" customHeight="1" hidden="1">
      <c r="A109" s="15" t="s">
        <v>254</v>
      </c>
      <c r="B109" s="13" t="s">
        <v>4</v>
      </c>
      <c r="C109" s="2" t="s">
        <v>45</v>
      </c>
      <c r="D109" s="7">
        <v>0</v>
      </c>
      <c r="E109" s="7">
        <v>0</v>
      </c>
      <c r="F109" s="7"/>
      <c r="G109" s="7" t="e">
        <f t="shared" si="7"/>
        <v>#DIV/0!</v>
      </c>
      <c r="H109" s="7">
        <v>0</v>
      </c>
      <c r="I109" s="7">
        <v>0</v>
      </c>
    </row>
    <row r="110" spans="1:9" s="8" customFormat="1" ht="12.75" customHeight="1">
      <c r="A110" s="14" t="s">
        <v>252</v>
      </c>
      <c r="B110" s="13" t="s">
        <v>219</v>
      </c>
      <c r="C110" s="12" t="s">
        <v>253</v>
      </c>
      <c r="D110" s="9">
        <f aca="true" t="shared" si="10" ref="D110:I110">SUM(D111:D113)</f>
        <v>73.3</v>
      </c>
      <c r="E110" s="9">
        <f t="shared" si="10"/>
        <v>73.3</v>
      </c>
      <c r="F110" s="9">
        <f t="shared" si="10"/>
        <v>20</v>
      </c>
      <c r="G110" s="9">
        <f t="shared" si="7"/>
        <v>27.285129604365622</v>
      </c>
      <c r="H110" s="9">
        <f t="shared" si="10"/>
        <v>0</v>
      </c>
      <c r="I110" s="9">
        <f t="shared" si="10"/>
        <v>30</v>
      </c>
    </row>
    <row r="111" spans="1:9" ht="39" customHeight="1">
      <c r="A111" s="15" t="s">
        <v>252</v>
      </c>
      <c r="B111" s="13" t="s">
        <v>167</v>
      </c>
      <c r="C111" s="2" t="s">
        <v>179</v>
      </c>
      <c r="D111" s="7">
        <v>72.3</v>
      </c>
      <c r="E111" s="7">
        <v>72.3</v>
      </c>
      <c r="F111" s="7">
        <v>10</v>
      </c>
      <c r="G111" s="7">
        <f t="shared" si="7"/>
        <v>13.831258644536653</v>
      </c>
      <c r="H111" s="7"/>
      <c r="I111" s="7">
        <v>20</v>
      </c>
    </row>
    <row r="112" spans="1:9" ht="66" customHeight="1">
      <c r="A112" s="15" t="s">
        <v>252</v>
      </c>
      <c r="B112" s="13" t="s">
        <v>178</v>
      </c>
      <c r="C112" s="2" t="s">
        <v>177</v>
      </c>
      <c r="D112" s="7">
        <v>1</v>
      </c>
      <c r="E112" s="7">
        <v>1</v>
      </c>
      <c r="F112" s="7">
        <v>10</v>
      </c>
      <c r="G112" s="7">
        <f t="shared" si="7"/>
        <v>1000</v>
      </c>
      <c r="H112" s="7"/>
      <c r="I112" s="7">
        <v>10</v>
      </c>
    </row>
    <row r="113" spans="1:9" ht="26.25" customHeight="1" hidden="1">
      <c r="A113" s="15" t="s">
        <v>252</v>
      </c>
      <c r="B113" s="13" t="s">
        <v>4</v>
      </c>
      <c r="C113" s="2" t="s">
        <v>45</v>
      </c>
      <c r="D113" s="7"/>
      <c r="E113" s="7"/>
      <c r="F113" s="7"/>
      <c r="G113" s="7"/>
      <c r="H113" s="7"/>
      <c r="I113" s="7"/>
    </row>
    <row r="114" spans="1:9" s="8" customFormat="1" ht="26.25" customHeight="1">
      <c r="A114" s="14" t="s">
        <v>250</v>
      </c>
      <c r="B114" s="13" t="s">
        <v>219</v>
      </c>
      <c r="C114" s="12" t="s">
        <v>251</v>
      </c>
      <c r="D114" s="9">
        <f aca="true" t="shared" si="11" ref="D114:I114">SUM(D115:D116)</f>
        <v>1458</v>
      </c>
      <c r="E114" s="9">
        <f t="shared" si="11"/>
        <v>1458</v>
      </c>
      <c r="F114" s="9">
        <f t="shared" si="11"/>
        <v>1719.5</v>
      </c>
      <c r="G114" s="9">
        <f t="shared" si="7"/>
        <v>117.9355281207133</v>
      </c>
      <c r="H114" s="9">
        <f t="shared" si="11"/>
        <v>0</v>
      </c>
      <c r="I114" s="9">
        <f t="shared" si="11"/>
        <v>2117</v>
      </c>
    </row>
    <row r="115" spans="1:9" ht="52.5" customHeight="1">
      <c r="A115" s="15" t="s">
        <v>250</v>
      </c>
      <c r="B115" s="13" t="s">
        <v>180</v>
      </c>
      <c r="C115" s="2" t="s">
        <v>188</v>
      </c>
      <c r="D115" s="7">
        <v>1458</v>
      </c>
      <c r="E115" s="7">
        <v>1458</v>
      </c>
      <c r="F115" s="7">
        <v>1719.5</v>
      </c>
      <c r="G115" s="7">
        <f t="shared" si="7"/>
        <v>117.9355281207133</v>
      </c>
      <c r="H115" s="7"/>
      <c r="I115" s="7">
        <v>2117</v>
      </c>
    </row>
    <row r="116" spans="1:9" ht="26.25" customHeight="1" hidden="1">
      <c r="A116" s="15" t="s">
        <v>250</v>
      </c>
      <c r="B116" s="13" t="s">
        <v>4</v>
      </c>
      <c r="C116" s="2" t="s">
        <v>45</v>
      </c>
      <c r="D116" s="7">
        <v>0</v>
      </c>
      <c r="E116" s="7">
        <v>0</v>
      </c>
      <c r="F116" s="7"/>
      <c r="G116" s="7" t="e">
        <f t="shared" si="7"/>
        <v>#DIV/0!</v>
      </c>
      <c r="H116" s="7"/>
      <c r="I116" s="7">
        <v>0</v>
      </c>
    </row>
    <row r="117" spans="1:9" s="8" customFormat="1" ht="26.25" customHeight="1">
      <c r="A117" s="14" t="s">
        <v>248</v>
      </c>
      <c r="B117" s="13"/>
      <c r="C117" s="12" t="s">
        <v>249</v>
      </c>
      <c r="D117" s="9">
        <f>D119</f>
        <v>0</v>
      </c>
      <c r="E117" s="9">
        <f>E119</f>
        <v>0</v>
      </c>
      <c r="F117" s="9">
        <f>F119</f>
        <v>200</v>
      </c>
      <c r="G117" s="7"/>
      <c r="H117" s="9">
        <f>H119</f>
        <v>0</v>
      </c>
      <c r="I117" s="9">
        <f>I119+I118</f>
        <v>200</v>
      </c>
    </row>
    <row r="118" spans="1:9" s="8" customFormat="1" ht="30.75" customHeight="1" hidden="1">
      <c r="A118" s="15" t="s">
        <v>248</v>
      </c>
      <c r="B118" s="13" t="s">
        <v>345</v>
      </c>
      <c r="C118" s="29" t="s">
        <v>346</v>
      </c>
      <c r="D118" s="16">
        <v>0</v>
      </c>
      <c r="E118" s="16">
        <v>0</v>
      </c>
      <c r="F118" s="16">
        <v>0</v>
      </c>
      <c r="G118" s="16"/>
      <c r="H118" s="16"/>
      <c r="I118" s="16">
        <v>0</v>
      </c>
    </row>
    <row r="119" spans="1:9" ht="26.25" customHeight="1">
      <c r="A119" s="15" t="s">
        <v>248</v>
      </c>
      <c r="B119" s="13" t="s">
        <v>4</v>
      </c>
      <c r="C119" s="2" t="s">
        <v>45</v>
      </c>
      <c r="D119" s="7">
        <v>0</v>
      </c>
      <c r="E119" s="7">
        <v>0</v>
      </c>
      <c r="F119" s="7">
        <v>200</v>
      </c>
      <c r="G119" s="7"/>
      <c r="H119" s="7">
        <v>0</v>
      </c>
      <c r="I119" s="7">
        <v>200</v>
      </c>
    </row>
    <row r="120" spans="1:9" ht="26.25" customHeight="1" hidden="1">
      <c r="A120" s="14" t="s">
        <v>246</v>
      </c>
      <c r="B120" s="13"/>
      <c r="C120" s="12" t="s">
        <v>247</v>
      </c>
      <c r="D120" s="9">
        <f>D121</f>
        <v>0</v>
      </c>
      <c r="E120" s="9">
        <f>E121</f>
        <v>0</v>
      </c>
      <c r="F120" s="9">
        <f>F121</f>
        <v>0</v>
      </c>
      <c r="G120" s="7" t="e">
        <f t="shared" si="7"/>
        <v>#DIV/0!</v>
      </c>
      <c r="H120" s="9"/>
      <c r="I120" s="9">
        <f>I121</f>
        <v>0</v>
      </c>
    </row>
    <row r="121" spans="1:9" ht="26.25" customHeight="1" hidden="1">
      <c r="A121" s="15" t="s">
        <v>246</v>
      </c>
      <c r="B121" s="13" t="s">
        <v>216</v>
      </c>
      <c r="C121" s="2" t="s">
        <v>196</v>
      </c>
      <c r="D121" s="7">
        <v>0</v>
      </c>
      <c r="E121" s="7">
        <v>0</v>
      </c>
      <c r="F121" s="7">
        <v>0</v>
      </c>
      <c r="G121" s="7"/>
      <c r="H121" s="7"/>
      <c r="I121" s="7">
        <v>0</v>
      </c>
    </row>
    <row r="122" spans="1:9" ht="18.75" customHeight="1">
      <c r="A122" s="14" t="s">
        <v>244</v>
      </c>
      <c r="B122" s="13"/>
      <c r="C122" s="12" t="s">
        <v>245</v>
      </c>
      <c r="D122" s="9">
        <f>D123</f>
        <v>0</v>
      </c>
      <c r="E122" s="9">
        <f>E123</f>
        <v>0</v>
      </c>
      <c r="F122" s="9">
        <f>F123</f>
        <v>13</v>
      </c>
      <c r="G122" s="7"/>
      <c r="H122" s="9"/>
      <c r="I122" s="9">
        <f>I123</f>
        <v>13</v>
      </c>
    </row>
    <row r="123" spans="1:9" ht="26.25" customHeight="1">
      <c r="A123" s="15" t="s">
        <v>244</v>
      </c>
      <c r="B123" s="13" t="s">
        <v>4</v>
      </c>
      <c r="C123" s="2" t="s">
        <v>45</v>
      </c>
      <c r="D123" s="7">
        <v>0</v>
      </c>
      <c r="E123" s="7">
        <v>0</v>
      </c>
      <c r="F123" s="7">
        <v>13</v>
      </c>
      <c r="G123" s="7"/>
      <c r="H123" s="7"/>
      <c r="I123" s="7">
        <v>13</v>
      </c>
    </row>
    <row r="124" spans="1:9" s="8" customFormat="1" ht="12.75" customHeight="1">
      <c r="A124" s="14" t="s">
        <v>242</v>
      </c>
      <c r="B124" s="13" t="s">
        <v>219</v>
      </c>
      <c r="C124" s="12" t="s">
        <v>243</v>
      </c>
      <c r="D124" s="9">
        <f aca="true" t="shared" si="12" ref="D124:I124">D125</f>
        <v>18</v>
      </c>
      <c r="E124" s="9">
        <f t="shared" si="12"/>
        <v>18</v>
      </c>
      <c r="F124" s="9">
        <f t="shared" si="12"/>
        <v>3.2</v>
      </c>
      <c r="G124" s="11">
        <f t="shared" si="7"/>
        <v>17.77777777777778</v>
      </c>
      <c r="H124" s="9">
        <f t="shared" si="12"/>
        <v>0</v>
      </c>
      <c r="I124" s="9">
        <f t="shared" si="12"/>
        <v>42.4</v>
      </c>
    </row>
    <row r="125" spans="1:9" ht="27" customHeight="1">
      <c r="A125" s="15" t="s">
        <v>242</v>
      </c>
      <c r="B125" s="13" t="s">
        <v>4</v>
      </c>
      <c r="C125" s="2" t="s">
        <v>45</v>
      </c>
      <c r="D125" s="7">
        <v>18</v>
      </c>
      <c r="E125" s="7">
        <v>18</v>
      </c>
      <c r="F125" s="7">
        <v>3.2</v>
      </c>
      <c r="G125" s="7">
        <f t="shared" si="7"/>
        <v>17.77777777777778</v>
      </c>
      <c r="H125" s="7"/>
      <c r="I125" s="7">
        <v>42.4</v>
      </c>
    </row>
    <row r="126" spans="1:9" ht="12.75" customHeight="1" hidden="1">
      <c r="A126" s="25" t="s">
        <v>240</v>
      </c>
      <c r="B126" s="13"/>
      <c r="C126" s="12" t="s">
        <v>241</v>
      </c>
      <c r="D126" s="11">
        <f aca="true" t="shared" si="13" ref="D126:I126">D127</f>
        <v>0</v>
      </c>
      <c r="E126" s="11">
        <f t="shared" si="13"/>
        <v>0</v>
      </c>
      <c r="F126" s="11">
        <f t="shared" si="13"/>
        <v>0</v>
      </c>
      <c r="G126" s="11" t="e">
        <f t="shared" si="7"/>
        <v>#DIV/0!</v>
      </c>
      <c r="H126" s="11">
        <f t="shared" si="13"/>
        <v>0</v>
      </c>
      <c r="I126" s="11">
        <f t="shared" si="13"/>
        <v>0</v>
      </c>
    </row>
    <row r="127" spans="1:9" ht="26.25" customHeight="1" hidden="1">
      <c r="A127" s="15" t="s">
        <v>240</v>
      </c>
      <c r="B127" s="13" t="s">
        <v>4</v>
      </c>
      <c r="C127" s="2" t="s">
        <v>45</v>
      </c>
      <c r="D127" s="7">
        <v>0</v>
      </c>
      <c r="E127" s="7">
        <v>0</v>
      </c>
      <c r="F127" s="7">
        <v>0</v>
      </c>
      <c r="G127" s="7" t="e">
        <f t="shared" si="7"/>
        <v>#DIV/0!</v>
      </c>
      <c r="H127" s="7"/>
      <c r="I127" s="7">
        <v>0</v>
      </c>
    </row>
    <row r="128" spans="1:9" s="8" customFormat="1" ht="12.75">
      <c r="A128" s="14" t="s">
        <v>239</v>
      </c>
      <c r="B128" s="13" t="s">
        <v>219</v>
      </c>
      <c r="C128" s="12" t="s">
        <v>298</v>
      </c>
      <c r="D128" s="9">
        <f>SUM(D129:D135)</f>
        <v>66.8</v>
      </c>
      <c r="E128" s="9">
        <f>SUM(E129:E135)</f>
        <v>13521.6</v>
      </c>
      <c r="F128" s="9">
        <f>SUM(F129:F135)</f>
        <v>13521.6</v>
      </c>
      <c r="G128" s="9">
        <f t="shared" si="7"/>
        <v>100</v>
      </c>
      <c r="H128" s="9">
        <f>SUM(H129:H135)</f>
        <v>0</v>
      </c>
      <c r="I128" s="9">
        <f>SUM(I129:I135)</f>
        <v>13545.4</v>
      </c>
    </row>
    <row r="129" spans="1:9" ht="12.75" customHeight="1">
      <c r="A129" s="15" t="s">
        <v>239</v>
      </c>
      <c r="B129" s="13" t="s">
        <v>61</v>
      </c>
      <c r="C129" s="2" t="s">
        <v>42</v>
      </c>
      <c r="D129" s="7">
        <v>0</v>
      </c>
      <c r="E129" s="7">
        <v>701</v>
      </c>
      <c r="F129" s="7">
        <v>701</v>
      </c>
      <c r="G129" s="7">
        <f t="shared" si="7"/>
        <v>100</v>
      </c>
      <c r="H129" s="7"/>
      <c r="I129" s="7">
        <v>701</v>
      </c>
    </row>
    <row r="130" spans="1:9" ht="12.75" customHeight="1">
      <c r="A130" s="15" t="s">
        <v>239</v>
      </c>
      <c r="B130" s="13" t="s">
        <v>336</v>
      </c>
      <c r="C130" s="2" t="s">
        <v>337</v>
      </c>
      <c r="D130" s="7">
        <v>0</v>
      </c>
      <c r="E130" s="7">
        <v>30</v>
      </c>
      <c r="F130" s="7">
        <v>30</v>
      </c>
      <c r="G130" s="7">
        <f t="shared" si="7"/>
        <v>100</v>
      </c>
      <c r="H130" s="7"/>
      <c r="I130" s="7">
        <v>30</v>
      </c>
    </row>
    <row r="131" spans="1:9" ht="55.5" customHeight="1">
      <c r="A131" s="15" t="s">
        <v>239</v>
      </c>
      <c r="B131" s="13" t="s">
        <v>334</v>
      </c>
      <c r="C131" s="2" t="s">
        <v>325</v>
      </c>
      <c r="D131" s="7">
        <v>0</v>
      </c>
      <c r="E131" s="7">
        <v>12690</v>
      </c>
      <c r="F131" s="7">
        <v>12690</v>
      </c>
      <c r="G131" s="7">
        <f t="shared" si="7"/>
        <v>100</v>
      </c>
      <c r="H131" s="7"/>
      <c r="I131" s="7">
        <v>12690</v>
      </c>
    </row>
    <row r="132" spans="1:9" ht="15" customHeight="1">
      <c r="A132" s="15" t="s">
        <v>239</v>
      </c>
      <c r="B132" s="13" t="s">
        <v>302</v>
      </c>
      <c r="C132" s="2" t="s">
        <v>47</v>
      </c>
      <c r="D132" s="7">
        <v>66.8</v>
      </c>
      <c r="E132" s="7">
        <v>56.7</v>
      </c>
      <c r="F132" s="7">
        <v>56.7</v>
      </c>
      <c r="G132" s="7">
        <f t="shared" si="7"/>
        <v>100</v>
      </c>
      <c r="H132" s="7"/>
      <c r="I132" s="7">
        <v>56.7</v>
      </c>
    </row>
    <row r="133" spans="1:9" ht="12.75" customHeight="1" hidden="1">
      <c r="A133" s="15" t="s">
        <v>239</v>
      </c>
      <c r="B133" s="13" t="s">
        <v>301</v>
      </c>
      <c r="C133" s="2" t="s">
        <v>50</v>
      </c>
      <c r="D133" s="7"/>
      <c r="E133" s="7"/>
      <c r="F133" s="7"/>
      <c r="G133" s="7" t="e">
        <f t="shared" si="7"/>
        <v>#DIV/0!</v>
      </c>
      <c r="H133" s="7"/>
      <c r="I133" s="7"/>
    </row>
    <row r="134" spans="1:9" ht="26.25" customHeight="1">
      <c r="A134" s="15" t="s">
        <v>239</v>
      </c>
      <c r="B134" s="13" t="s">
        <v>38</v>
      </c>
      <c r="C134" s="2" t="s">
        <v>39</v>
      </c>
      <c r="D134" s="7">
        <v>0</v>
      </c>
      <c r="E134" s="7">
        <v>43.1</v>
      </c>
      <c r="F134" s="7">
        <v>43.1</v>
      </c>
      <c r="G134" s="7">
        <f t="shared" si="7"/>
        <v>100</v>
      </c>
      <c r="H134" s="7"/>
      <c r="I134" s="7">
        <v>66.9</v>
      </c>
    </row>
    <row r="135" spans="1:9" ht="26.25" customHeight="1">
      <c r="A135" s="15" t="s">
        <v>239</v>
      </c>
      <c r="B135" s="13" t="s">
        <v>18</v>
      </c>
      <c r="C135" s="2" t="s">
        <v>51</v>
      </c>
      <c r="D135" s="7">
        <v>0</v>
      </c>
      <c r="E135" s="7">
        <v>0.8</v>
      </c>
      <c r="F135" s="7">
        <v>0.8</v>
      </c>
      <c r="G135" s="7">
        <f t="shared" si="7"/>
        <v>100</v>
      </c>
      <c r="H135" s="7"/>
      <c r="I135" s="7">
        <v>0.8</v>
      </c>
    </row>
    <row r="136" spans="1:9" s="8" customFormat="1" ht="12.75" customHeight="1">
      <c r="A136" s="14" t="s">
        <v>238</v>
      </c>
      <c r="B136" s="13" t="s">
        <v>219</v>
      </c>
      <c r="C136" s="12" t="s">
        <v>297</v>
      </c>
      <c r="D136" s="9">
        <f>SUM(D137:D148)</f>
        <v>1131504.7</v>
      </c>
      <c r="E136" s="9">
        <f>SUM(E137:E148)</f>
        <v>1137675.2999999998</v>
      </c>
      <c r="F136" s="9">
        <f>SUM(F137:F148)</f>
        <v>1137686.5999999999</v>
      </c>
      <c r="G136" s="9">
        <f t="shared" si="7"/>
        <v>100.00099325352323</v>
      </c>
      <c r="H136" s="9">
        <f>SUM(H137:H148)</f>
        <v>0</v>
      </c>
      <c r="I136" s="9">
        <f>SUM(I137:I148)</f>
        <v>1434103.3999999997</v>
      </c>
    </row>
    <row r="137" spans="1:9" ht="15" customHeight="1">
      <c r="A137" s="15" t="s">
        <v>238</v>
      </c>
      <c r="B137" s="13" t="s">
        <v>61</v>
      </c>
      <c r="C137" s="2" t="s">
        <v>42</v>
      </c>
      <c r="D137" s="7">
        <v>0</v>
      </c>
      <c r="E137" s="7">
        <v>10056.3</v>
      </c>
      <c r="F137" s="7">
        <v>10091.7</v>
      </c>
      <c r="G137" s="7">
        <f t="shared" si="7"/>
        <v>100.35201813788373</v>
      </c>
      <c r="H137" s="7"/>
      <c r="I137" s="7">
        <v>10095.6</v>
      </c>
    </row>
    <row r="138" spans="1:9" ht="60" customHeight="1">
      <c r="A138" s="15" t="s">
        <v>238</v>
      </c>
      <c r="B138" s="13" t="s">
        <v>63</v>
      </c>
      <c r="C138" s="2" t="s">
        <v>324</v>
      </c>
      <c r="D138" s="7">
        <v>0</v>
      </c>
      <c r="E138" s="7">
        <v>0</v>
      </c>
      <c r="F138" s="7">
        <v>4.1</v>
      </c>
      <c r="G138" s="7"/>
      <c r="H138" s="7"/>
      <c r="I138" s="7">
        <v>4.1</v>
      </c>
    </row>
    <row r="139" spans="1:9" ht="26.25" customHeight="1" hidden="1">
      <c r="A139" s="15" t="s">
        <v>238</v>
      </c>
      <c r="B139" s="13" t="s">
        <v>4</v>
      </c>
      <c r="C139" s="2" t="s">
        <v>45</v>
      </c>
      <c r="D139" s="7">
        <v>0</v>
      </c>
      <c r="E139" s="7"/>
      <c r="F139" s="7"/>
      <c r="G139" s="7" t="e">
        <f t="shared" si="7"/>
        <v>#DIV/0!</v>
      </c>
      <c r="H139" s="7"/>
      <c r="I139" s="7"/>
    </row>
    <row r="140" spans="1:9" ht="12.75" customHeight="1">
      <c r="A140" s="15" t="s">
        <v>238</v>
      </c>
      <c r="B140" s="13" t="s">
        <v>302</v>
      </c>
      <c r="C140" s="2" t="s">
        <v>47</v>
      </c>
      <c r="D140" s="7">
        <v>14471.7</v>
      </c>
      <c r="E140" s="7">
        <v>14480.9</v>
      </c>
      <c r="F140" s="7">
        <v>14480.9</v>
      </c>
      <c r="G140" s="7">
        <f t="shared" si="7"/>
        <v>100</v>
      </c>
      <c r="H140" s="7"/>
      <c r="I140" s="7">
        <v>20070.2</v>
      </c>
    </row>
    <row r="141" spans="1:9" ht="26.25" customHeight="1">
      <c r="A141" s="15" t="s">
        <v>238</v>
      </c>
      <c r="B141" s="13" t="s">
        <v>303</v>
      </c>
      <c r="C141" s="2" t="s">
        <v>182</v>
      </c>
      <c r="D141" s="7">
        <v>14070.4</v>
      </c>
      <c r="E141" s="7">
        <v>14070.4</v>
      </c>
      <c r="F141" s="7">
        <v>14070.4</v>
      </c>
      <c r="G141" s="7">
        <f t="shared" si="7"/>
        <v>100</v>
      </c>
      <c r="H141" s="7"/>
      <c r="I141" s="7">
        <v>20310</v>
      </c>
    </row>
    <row r="142" spans="1:9" ht="26.25" customHeight="1">
      <c r="A142" s="15" t="s">
        <v>238</v>
      </c>
      <c r="B142" s="13" t="s">
        <v>304</v>
      </c>
      <c r="C142" s="2" t="s">
        <v>49</v>
      </c>
      <c r="D142" s="7">
        <v>1063224.2</v>
      </c>
      <c r="E142" s="7">
        <v>1063865.3</v>
      </c>
      <c r="F142" s="7">
        <v>1063865.3</v>
      </c>
      <c r="G142" s="7">
        <f t="shared" si="7"/>
        <v>100</v>
      </c>
      <c r="H142" s="7"/>
      <c r="I142" s="7">
        <v>1335706.9</v>
      </c>
    </row>
    <row r="143" spans="1:9" ht="57" customHeight="1">
      <c r="A143" s="15" t="s">
        <v>238</v>
      </c>
      <c r="B143" s="13" t="s">
        <v>305</v>
      </c>
      <c r="C143" s="2" t="s">
        <v>21</v>
      </c>
      <c r="D143" s="7">
        <v>39738.4</v>
      </c>
      <c r="E143" s="7">
        <v>36738.4</v>
      </c>
      <c r="F143" s="7">
        <v>36738.4</v>
      </c>
      <c r="G143" s="7">
        <f t="shared" si="7"/>
        <v>100</v>
      </c>
      <c r="H143" s="7"/>
      <c r="I143" s="7">
        <v>49180</v>
      </c>
    </row>
    <row r="144" spans="1:9" ht="12.75" customHeight="1" hidden="1">
      <c r="A144" s="15" t="s">
        <v>238</v>
      </c>
      <c r="B144" s="13" t="s">
        <v>301</v>
      </c>
      <c r="C144" s="2" t="s">
        <v>50</v>
      </c>
      <c r="D144" s="7">
        <v>0</v>
      </c>
      <c r="E144" s="7"/>
      <c r="F144" s="7"/>
      <c r="G144" s="7" t="e">
        <f t="shared" si="7"/>
        <v>#DIV/0!</v>
      </c>
      <c r="H144" s="7"/>
      <c r="I144" s="7"/>
    </row>
    <row r="145" spans="1:9" ht="12.75" customHeight="1">
      <c r="A145" s="15" t="s">
        <v>238</v>
      </c>
      <c r="B145" s="13" t="s">
        <v>35</v>
      </c>
      <c r="C145" s="2" t="s">
        <v>17</v>
      </c>
      <c r="D145" s="7">
        <v>0</v>
      </c>
      <c r="E145" s="7">
        <v>372.4</v>
      </c>
      <c r="F145" s="7">
        <v>372.4</v>
      </c>
      <c r="G145" s="7">
        <f>F145/E145*100</f>
        <v>100</v>
      </c>
      <c r="H145" s="7"/>
      <c r="I145" s="7">
        <v>682.8</v>
      </c>
    </row>
    <row r="146" spans="1:9" ht="26.25" customHeight="1">
      <c r="A146" s="15" t="s">
        <v>238</v>
      </c>
      <c r="B146" s="13" t="s">
        <v>38</v>
      </c>
      <c r="C146" s="2" t="s">
        <v>39</v>
      </c>
      <c r="D146" s="7">
        <v>0</v>
      </c>
      <c r="E146" s="7">
        <v>68.2</v>
      </c>
      <c r="F146" s="7">
        <v>68.2</v>
      </c>
      <c r="G146" s="7">
        <f aca="true" t="shared" si="14" ref="G146:G209">F146/E146*100</f>
        <v>100</v>
      </c>
      <c r="H146" s="7"/>
      <c r="I146" s="7">
        <v>68.2</v>
      </c>
    </row>
    <row r="147" spans="1:9" ht="26.25" customHeight="1">
      <c r="A147" s="15" t="s">
        <v>238</v>
      </c>
      <c r="B147" s="13" t="s">
        <v>18</v>
      </c>
      <c r="C147" s="2" t="s">
        <v>51</v>
      </c>
      <c r="D147" s="7">
        <v>0</v>
      </c>
      <c r="E147" s="7">
        <v>1152.7</v>
      </c>
      <c r="F147" s="7">
        <v>1159.9</v>
      </c>
      <c r="G147" s="7">
        <f t="shared" si="14"/>
        <v>100.62462045631995</v>
      </c>
      <c r="H147" s="7"/>
      <c r="I147" s="7">
        <v>1152.7</v>
      </c>
    </row>
    <row r="148" spans="1:9" ht="26.25" customHeight="1">
      <c r="A148" s="15" t="s">
        <v>238</v>
      </c>
      <c r="B148" s="13" t="s">
        <v>309</v>
      </c>
      <c r="C148" s="2" t="s">
        <v>181</v>
      </c>
      <c r="D148" s="7">
        <v>0</v>
      </c>
      <c r="E148" s="7">
        <v>-3129.3</v>
      </c>
      <c r="F148" s="7">
        <v>-3164.7</v>
      </c>
      <c r="G148" s="7">
        <f t="shared" si="14"/>
        <v>101.13124340906911</v>
      </c>
      <c r="H148" s="7"/>
      <c r="I148" s="7">
        <f>-3129.3-37.8</f>
        <v>-3167.1000000000004</v>
      </c>
    </row>
    <row r="149" spans="1:9" s="8" customFormat="1" ht="12.75" customHeight="1">
      <c r="A149" s="14" t="s">
        <v>237</v>
      </c>
      <c r="B149" s="13" t="s">
        <v>219</v>
      </c>
      <c r="C149" s="12" t="s">
        <v>210</v>
      </c>
      <c r="D149" s="9">
        <f>SUM(D150:D159)</f>
        <v>50565.8</v>
      </c>
      <c r="E149" s="9">
        <f>SUM(E150:E159)</f>
        <v>50315.299999999996</v>
      </c>
      <c r="F149" s="9">
        <f>SUM(F150:F159)</f>
        <v>50318.299999999996</v>
      </c>
      <c r="G149" s="9">
        <f t="shared" si="14"/>
        <v>100.00596240109867</v>
      </c>
      <c r="H149" s="9">
        <f>SUM(H150:H159)</f>
        <v>0</v>
      </c>
      <c r="I149" s="9">
        <f>SUM(I150:I159)</f>
        <v>70145.90000000001</v>
      </c>
    </row>
    <row r="150" spans="1:9" s="10" customFormat="1" ht="26.25" customHeight="1">
      <c r="A150" s="15" t="s">
        <v>237</v>
      </c>
      <c r="B150" s="13" t="s">
        <v>60</v>
      </c>
      <c r="C150" s="2" t="s">
        <v>41</v>
      </c>
      <c r="D150" s="7">
        <v>18798.4</v>
      </c>
      <c r="E150" s="7">
        <v>18478.4</v>
      </c>
      <c r="F150" s="7">
        <v>18478.3</v>
      </c>
      <c r="G150" s="7">
        <f t="shared" si="14"/>
        <v>99.99945882760412</v>
      </c>
      <c r="H150" s="7"/>
      <c r="I150" s="7">
        <v>27717.5</v>
      </c>
    </row>
    <row r="151" spans="1:9" ht="12.75" customHeight="1">
      <c r="A151" s="15" t="s">
        <v>237</v>
      </c>
      <c r="B151" s="13" t="s">
        <v>61</v>
      </c>
      <c r="C151" s="2" t="s">
        <v>42</v>
      </c>
      <c r="D151" s="7">
        <v>0</v>
      </c>
      <c r="E151" s="7">
        <v>72.2</v>
      </c>
      <c r="F151" s="7">
        <v>72.2</v>
      </c>
      <c r="G151" s="7">
        <f t="shared" si="14"/>
        <v>100</v>
      </c>
      <c r="H151" s="7"/>
      <c r="I151" s="7">
        <v>72.2</v>
      </c>
    </row>
    <row r="152" spans="1:9" ht="55.5" customHeight="1">
      <c r="A152" s="15" t="s">
        <v>237</v>
      </c>
      <c r="B152" s="13" t="s">
        <v>34</v>
      </c>
      <c r="C152" s="2" t="s">
        <v>192</v>
      </c>
      <c r="D152" s="7">
        <v>0</v>
      </c>
      <c r="E152" s="7">
        <v>0</v>
      </c>
      <c r="F152" s="7">
        <v>3.1</v>
      </c>
      <c r="G152" s="7"/>
      <c r="H152" s="7"/>
      <c r="I152" s="7">
        <v>3.1</v>
      </c>
    </row>
    <row r="153" spans="1:9" ht="26.25" customHeight="1" hidden="1">
      <c r="A153" s="15" t="s">
        <v>237</v>
      </c>
      <c r="B153" s="13" t="s">
        <v>4</v>
      </c>
      <c r="C153" s="2" t="s">
        <v>45</v>
      </c>
      <c r="D153" s="7"/>
      <c r="E153" s="7"/>
      <c r="F153" s="7"/>
      <c r="G153" s="7" t="e">
        <f t="shared" si="14"/>
        <v>#DIV/0!</v>
      </c>
      <c r="H153" s="7"/>
      <c r="I153" s="7"/>
    </row>
    <row r="154" spans="1:9" ht="12.75" customHeight="1" hidden="1">
      <c r="A154" s="15" t="s">
        <v>237</v>
      </c>
      <c r="B154" s="13" t="s">
        <v>5</v>
      </c>
      <c r="C154" s="2" t="s">
        <v>46</v>
      </c>
      <c r="D154" s="7"/>
      <c r="E154" s="7"/>
      <c r="F154" s="7"/>
      <c r="G154" s="7" t="e">
        <f t="shared" si="14"/>
        <v>#DIV/0!</v>
      </c>
      <c r="H154" s="7"/>
      <c r="I154" s="7"/>
    </row>
    <row r="155" spans="1:9" ht="12.75" customHeight="1" hidden="1">
      <c r="A155" s="15" t="s">
        <v>237</v>
      </c>
      <c r="B155" s="13" t="s">
        <v>6</v>
      </c>
      <c r="C155" s="2" t="s">
        <v>185</v>
      </c>
      <c r="D155" s="7"/>
      <c r="E155" s="7"/>
      <c r="F155" s="7"/>
      <c r="G155" s="7" t="e">
        <f t="shared" si="14"/>
        <v>#DIV/0!</v>
      </c>
      <c r="H155" s="7"/>
      <c r="I155" s="7"/>
    </row>
    <row r="156" spans="1:9" ht="30.75" customHeight="1">
      <c r="A156" s="15" t="s">
        <v>237</v>
      </c>
      <c r="B156" s="13" t="s">
        <v>306</v>
      </c>
      <c r="C156" s="2" t="s">
        <v>184</v>
      </c>
      <c r="D156" s="7">
        <v>31753.1</v>
      </c>
      <c r="E156" s="7">
        <v>31753.1</v>
      </c>
      <c r="F156" s="7">
        <v>31753.1</v>
      </c>
      <c r="G156" s="7">
        <f t="shared" si="14"/>
        <v>100</v>
      </c>
      <c r="H156" s="7"/>
      <c r="I156" s="7">
        <v>42337.5</v>
      </c>
    </row>
    <row r="157" spans="1:9" ht="12.75" customHeight="1" hidden="1">
      <c r="A157" s="15" t="s">
        <v>237</v>
      </c>
      <c r="B157" s="13" t="s">
        <v>302</v>
      </c>
      <c r="C157" s="2" t="s">
        <v>47</v>
      </c>
      <c r="D157" s="7"/>
      <c r="E157" s="7"/>
      <c r="F157" s="7"/>
      <c r="G157" s="7" t="e">
        <f t="shared" si="14"/>
        <v>#DIV/0!</v>
      </c>
      <c r="H157" s="7"/>
      <c r="I157" s="7"/>
    </row>
    <row r="158" spans="1:9" ht="26.25" customHeight="1">
      <c r="A158" s="15" t="s">
        <v>237</v>
      </c>
      <c r="B158" s="13" t="s">
        <v>304</v>
      </c>
      <c r="C158" s="2" t="s">
        <v>49</v>
      </c>
      <c r="D158" s="7">
        <v>14.3</v>
      </c>
      <c r="E158" s="7">
        <v>11.6</v>
      </c>
      <c r="F158" s="7">
        <v>11.6</v>
      </c>
      <c r="G158" s="7">
        <f t="shared" si="14"/>
        <v>100</v>
      </c>
      <c r="H158" s="7"/>
      <c r="I158" s="7">
        <v>15.6</v>
      </c>
    </row>
    <row r="159" spans="1:9" ht="12.75" customHeight="1" hidden="1">
      <c r="A159" s="15" t="s">
        <v>237</v>
      </c>
      <c r="B159" s="13" t="s">
        <v>35</v>
      </c>
      <c r="C159" s="2" t="s">
        <v>17</v>
      </c>
      <c r="D159" s="7"/>
      <c r="E159" s="7"/>
      <c r="F159" s="7"/>
      <c r="G159" s="7" t="e">
        <f t="shared" si="14"/>
        <v>#DIV/0!</v>
      </c>
      <c r="H159" s="7"/>
      <c r="I159" s="7"/>
    </row>
    <row r="160" spans="1:9" s="8" customFormat="1" ht="26.25" customHeight="1">
      <c r="A160" s="14" t="s">
        <v>232</v>
      </c>
      <c r="B160" s="13" t="s">
        <v>219</v>
      </c>
      <c r="C160" s="12" t="s">
        <v>236</v>
      </c>
      <c r="D160" s="9">
        <f>SUM(D161:D196)</f>
        <v>1210514.3</v>
      </c>
      <c r="E160" s="9">
        <f>SUM(E161:E196)</f>
        <v>3091426.1</v>
      </c>
      <c r="F160" s="9">
        <f>SUM(F161:F197)</f>
        <v>2102537</v>
      </c>
      <c r="G160" s="9">
        <f t="shared" si="14"/>
        <v>68.01187969526427</v>
      </c>
      <c r="H160" s="9">
        <f>SUM(H161:H196)</f>
        <v>0</v>
      </c>
      <c r="I160" s="9">
        <f>SUM(I161:I197)</f>
        <v>3506230.9</v>
      </c>
    </row>
    <row r="161" spans="1:9" ht="39" customHeight="1">
      <c r="A161" s="15" t="s">
        <v>232</v>
      </c>
      <c r="B161" s="13" t="s">
        <v>30</v>
      </c>
      <c r="C161" s="2" t="s">
        <v>54</v>
      </c>
      <c r="D161" s="7">
        <v>0</v>
      </c>
      <c r="E161" s="7">
        <v>0</v>
      </c>
      <c r="F161" s="7">
        <v>0</v>
      </c>
      <c r="G161" s="7"/>
      <c r="H161" s="7">
        <v>0</v>
      </c>
      <c r="I161" s="7">
        <v>95</v>
      </c>
    </row>
    <row r="162" spans="1:9" ht="52.5" customHeight="1">
      <c r="A162" s="15" t="s">
        <v>232</v>
      </c>
      <c r="B162" s="13" t="s">
        <v>55</v>
      </c>
      <c r="C162" s="2" t="s">
        <v>235</v>
      </c>
      <c r="D162" s="7">
        <v>120700</v>
      </c>
      <c r="E162" s="7">
        <v>112500</v>
      </c>
      <c r="F162" s="7">
        <v>103761.4</v>
      </c>
      <c r="G162" s="7">
        <f t="shared" si="14"/>
        <v>92.23235555555554</v>
      </c>
      <c r="H162" s="7"/>
      <c r="I162" s="7">
        <v>154106</v>
      </c>
    </row>
    <row r="163" spans="1:9" ht="52.5" customHeight="1">
      <c r="A163" s="15" t="s">
        <v>232</v>
      </c>
      <c r="B163" s="13" t="s">
        <v>56</v>
      </c>
      <c r="C163" s="2" t="s">
        <v>31</v>
      </c>
      <c r="D163" s="7">
        <v>9210.1</v>
      </c>
      <c r="E163" s="7">
        <v>4099.9</v>
      </c>
      <c r="F163" s="7">
        <v>5461.3</v>
      </c>
      <c r="G163" s="7">
        <f t="shared" si="14"/>
        <v>133.20568794360838</v>
      </c>
      <c r="H163" s="7"/>
      <c r="I163" s="7">
        <v>14610</v>
      </c>
    </row>
    <row r="164" spans="1:9" ht="39" customHeight="1">
      <c r="A164" s="15" t="s">
        <v>232</v>
      </c>
      <c r="B164" s="13" t="s">
        <v>57</v>
      </c>
      <c r="C164" s="2" t="s">
        <v>32</v>
      </c>
      <c r="D164" s="7">
        <v>787.5</v>
      </c>
      <c r="E164" s="7">
        <v>787.5</v>
      </c>
      <c r="F164" s="7">
        <v>833.1</v>
      </c>
      <c r="G164" s="7">
        <f t="shared" si="14"/>
        <v>105.79047619047618</v>
      </c>
      <c r="H164" s="7"/>
      <c r="I164" s="7">
        <v>1113</v>
      </c>
    </row>
    <row r="165" spans="1:9" ht="26.25" customHeight="1">
      <c r="A165" s="15" t="s">
        <v>232</v>
      </c>
      <c r="B165" s="26" t="s">
        <v>24</v>
      </c>
      <c r="C165" s="24" t="s">
        <v>25</v>
      </c>
      <c r="D165" s="7">
        <v>34164.1</v>
      </c>
      <c r="E165" s="7">
        <v>30155</v>
      </c>
      <c r="F165" s="7">
        <v>28151.2</v>
      </c>
      <c r="G165" s="7">
        <f t="shared" si="14"/>
        <v>93.3549991709501</v>
      </c>
      <c r="H165" s="7"/>
      <c r="I165" s="7">
        <v>41077.6</v>
      </c>
    </row>
    <row r="166" spans="1:9" ht="66" customHeight="1">
      <c r="A166" s="15" t="s">
        <v>232</v>
      </c>
      <c r="B166" s="26" t="s">
        <v>68</v>
      </c>
      <c r="C166" s="24" t="s">
        <v>69</v>
      </c>
      <c r="D166" s="7">
        <v>1101.3</v>
      </c>
      <c r="E166" s="7">
        <v>2527</v>
      </c>
      <c r="F166" s="7">
        <v>2460.6</v>
      </c>
      <c r="G166" s="7">
        <f t="shared" si="14"/>
        <v>97.37237831420657</v>
      </c>
      <c r="H166" s="7"/>
      <c r="I166" s="7">
        <v>3825</v>
      </c>
    </row>
    <row r="167" spans="1:9" ht="66" customHeight="1">
      <c r="A167" s="15" t="s">
        <v>232</v>
      </c>
      <c r="B167" s="26" t="s">
        <v>212</v>
      </c>
      <c r="C167" s="24" t="s">
        <v>205</v>
      </c>
      <c r="D167" s="7">
        <v>33.3</v>
      </c>
      <c r="E167" s="7">
        <v>111.3</v>
      </c>
      <c r="F167" s="7">
        <v>109.1</v>
      </c>
      <c r="G167" s="7">
        <f t="shared" si="14"/>
        <v>98.02336028751122</v>
      </c>
      <c r="H167" s="7"/>
      <c r="I167" s="7">
        <v>158</v>
      </c>
    </row>
    <row r="168" spans="1:9" ht="39" customHeight="1">
      <c r="A168" s="15" t="s">
        <v>232</v>
      </c>
      <c r="B168" s="13" t="s">
        <v>58</v>
      </c>
      <c r="C168" s="2" t="s">
        <v>204</v>
      </c>
      <c r="D168" s="7">
        <v>0</v>
      </c>
      <c r="E168" s="7">
        <v>0</v>
      </c>
      <c r="F168" s="7">
        <v>0</v>
      </c>
      <c r="G168" s="7"/>
      <c r="H168" s="7"/>
      <c r="I168" s="7">
        <v>2805.5</v>
      </c>
    </row>
    <row r="169" spans="1:9" ht="52.5" customHeight="1">
      <c r="A169" s="15" t="s">
        <v>232</v>
      </c>
      <c r="B169" s="13" t="s">
        <v>59</v>
      </c>
      <c r="C169" s="2" t="s">
        <v>33</v>
      </c>
      <c r="D169" s="7">
        <v>8687.8</v>
      </c>
      <c r="E169" s="7">
        <v>8687.8</v>
      </c>
      <c r="F169" s="7">
        <v>7304.2</v>
      </c>
      <c r="G169" s="7">
        <f t="shared" si="14"/>
        <v>84.07421901977486</v>
      </c>
      <c r="H169" s="7"/>
      <c r="I169" s="7">
        <v>11584</v>
      </c>
    </row>
    <row r="170" spans="1:9" ht="26.25" customHeight="1">
      <c r="A170" s="15" t="s">
        <v>232</v>
      </c>
      <c r="B170" s="13" t="s">
        <v>60</v>
      </c>
      <c r="C170" s="2" t="s">
        <v>41</v>
      </c>
      <c r="D170" s="7">
        <v>1882.8</v>
      </c>
      <c r="E170" s="7">
        <v>1882.8</v>
      </c>
      <c r="F170" s="7">
        <v>649.7</v>
      </c>
      <c r="G170" s="7">
        <f t="shared" si="14"/>
        <v>34.507117059698324</v>
      </c>
      <c r="H170" s="7"/>
      <c r="I170" s="7">
        <v>1053.4</v>
      </c>
    </row>
    <row r="171" spans="1:9" ht="26.25" customHeight="1">
      <c r="A171" s="15" t="s">
        <v>232</v>
      </c>
      <c r="B171" s="13" t="s">
        <v>37</v>
      </c>
      <c r="C171" s="24" t="s">
        <v>227</v>
      </c>
      <c r="D171" s="7">
        <v>344.4</v>
      </c>
      <c r="E171" s="7">
        <v>344.4</v>
      </c>
      <c r="F171" s="7">
        <v>306.4</v>
      </c>
      <c r="G171" s="7">
        <f t="shared" si="14"/>
        <v>88.96631823461092</v>
      </c>
      <c r="H171" s="7"/>
      <c r="I171" s="7">
        <v>459</v>
      </c>
    </row>
    <row r="172" spans="1:9" ht="12.75" customHeight="1">
      <c r="A172" s="15" t="s">
        <v>232</v>
      </c>
      <c r="B172" s="13" t="s">
        <v>61</v>
      </c>
      <c r="C172" s="2" t="s">
        <v>42</v>
      </c>
      <c r="D172" s="7">
        <v>0</v>
      </c>
      <c r="E172" s="7">
        <v>55.1</v>
      </c>
      <c r="F172" s="7">
        <v>579</v>
      </c>
      <c r="G172" s="7">
        <f t="shared" si="14"/>
        <v>1050.8166969147005</v>
      </c>
      <c r="H172" s="7"/>
      <c r="I172" s="7">
        <v>579.8</v>
      </c>
    </row>
    <row r="173" spans="1:9" ht="12.75" customHeight="1">
      <c r="A173" s="15" t="s">
        <v>232</v>
      </c>
      <c r="B173" s="13" t="s">
        <v>62</v>
      </c>
      <c r="C173" s="2" t="s">
        <v>202</v>
      </c>
      <c r="D173" s="7">
        <v>0</v>
      </c>
      <c r="E173" s="7">
        <v>0</v>
      </c>
      <c r="F173" s="7">
        <v>1248.9</v>
      </c>
      <c r="G173" s="7"/>
      <c r="H173" s="7"/>
      <c r="I173" s="7">
        <v>1248.9</v>
      </c>
    </row>
    <row r="174" spans="1:9" ht="52.5" customHeight="1">
      <c r="A174" s="15" t="s">
        <v>232</v>
      </c>
      <c r="B174" s="13" t="s">
        <v>23</v>
      </c>
      <c r="C174" s="2" t="s">
        <v>234</v>
      </c>
      <c r="D174" s="7">
        <v>0</v>
      </c>
      <c r="E174" s="7">
        <v>0</v>
      </c>
      <c r="F174" s="7">
        <v>154.2</v>
      </c>
      <c r="G174" s="7"/>
      <c r="H174" s="7"/>
      <c r="I174" s="7">
        <v>154.2</v>
      </c>
    </row>
    <row r="175" spans="1:9" ht="84" customHeight="1">
      <c r="A175" s="15" t="s">
        <v>232</v>
      </c>
      <c r="B175" s="27" t="s">
        <v>159</v>
      </c>
      <c r="C175" s="2" t="s">
        <v>156</v>
      </c>
      <c r="D175" s="7">
        <v>724.7</v>
      </c>
      <c r="E175" s="7">
        <v>9282</v>
      </c>
      <c r="F175" s="7">
        <v>11502.9</v>
      </c>
      <c r="G175" s="7">
        <f t="shared" si="14"/>
        <v>123.92695539754364</v>
      </c>
      <c r="H175" s="7"/>
      <c r="I175" s="7">
        <v>15790.3</v>
      </c>
    </row>
    <row r="176" spans="1:9" ht="82.5" customHeight="1">
      <c r="A176" s="15" t="s">
        <v>232</v>
      </c>
      <c r="B176" s="27" t="s">
        <v>160</v>
      </c>
      <c r="C176" s="2" t="s">
        <v>157</v>
      </c>
      <c r="D176" s="7">
        <v>130.5</v>
      </c>
      <c r="E176" s="7">
        <v>764.3</v>
      </c>
      <c r="F176" s="7">
        <v>1090.2</v>
      </c>
      <c r="G176" s="7">
        <f t="shared" si="14"/>
        <v>142.64032447991627</v>
      </c>
      <c r="H176" s="7"/>
      <c r="I176" s="7">
        <v>1621</v>
      </c>
    </row>
    <row r="177" spans="1:9" ht="81.75" customHeight="1">
      <c r="A177" s="15" t="s">
        <v>232</v>
      </c>
      <c r="B177" s="27" t="s">
        <v>161</v>
      </c>
      <c r="C177" s="2" t="s">
        <v>158</v>
      </c>
      <c r="D177" s="7">
        <v>16102</v>
      </c>
      <c r="E177" s="7">
        <v>19590.3</v>
      </c>
      <c r="F177" s="7">
        <v>19146.7</v>
      </c>
      <c r="G177" s="7">
        <f t="shared" si="14"/>
        <v>97.73561405389403</v>
      </c>
      <c r="H177" s="7"/>
      <c r="I177" s="7">
        <v>26822.1</v>
      </c>
    </row>
    <row r="178" spans="1:9" ht="57" customHeight="1">
      <c r="A178" s="15" t="s">
        <v>232</v>
      </c>
      <c r="B178" s="13" t="s">
        <v>63</v>
      </c>
      <c r="C178" s="2" t="s">
        <v>233</v>
      </c>
      <c r="D178" s="7">
        <v>0</v>
      </c>
      <c r="E178" s="7">
        <v>34.7</v>
      </c>
      <c r="F178" s="7">
        <v>56.8</v>
      </c>
      <c r="G178" s="7">
        <f t="shared" si="14"/>
        <v>163.6887608069164</v>
      </c>
      <c r="H178" s="7"/>
      <c r="I178" s="7">
        <v>56.2</v>
      </c>
    </row>
    <row r="179" spans="1:9" ht="26.25" customHeight="1">
      <c r="A179" s="15" t="s">
        <v>232</v>
      </c>
      <c r="B179" s="13" t="s">
        <v>64</v>
      </c>
      <c r="C179" s="2" t="s">
        <v>43</v>
      </c>
      <c r="D179" s="7">
        <v>2718.9</v>
      </c>
      <c r="E179" s="7">
        <v>6011.5</v>
      </c>
      <c r="F179" s="7">
        <v>4548</v>
      </c>
      <c r="G179" s="7">
        <f t="shared" si="14"/>
        <v>75.6549945936954</v>
      </c>
      <c r="H179" s="7"/>
      <c r="I179" s="7">
        <v>7825.5</v>
      </c>
    </row>
    <row r="180" spans="1:9" ht="42.75" customHeight="1">
      <c r="A180" s="15" t="s">
        <v>232</v>
      </c>
      <c r="B180" s="13" t="s">
        <v>213</v>
      </c>
      <c r="C180" s="2" t="s">
        <v>201</v>
      </c>
      <c r="D180" s="7">
        <v>0</v>
      </c>
      <c r="E180" s="7">
        <v>0</v>
      </c>
      <c r="F180" s="7">
        <v>0.4</v>
      </c>
      <c r="G180" s="7"/>
      <c r="H180" s="7"/>
      <c r="I180" s="7">
        <v>0.4</v>
      </c>
    </row>
    <row r="181" spans="1:9" ht="58.5" customHeight="1">
      <c r="A181" s="15" t="s">
        <v>232</v>
      </c>
      <c r="B181" s="13" t="s">
        <v>214</v>
      </c>
      <c r="C181" s="2" t="s">
        <v>200</v>
      </c>
      <c r="D181" s="7">
        <v>0</v>
      </c>
      <c r="E181" s="7">
        <v>204.7</v>
      </c>
      <c r="F181" s="7">
        <v>741.8</v>
      </c>
      <c r="G181" s="7">
        <f t="shared" si="14"/>
        <v>362.3839765510503</v>
      </c>
      <c r="H181" s="7"/>
      <c r="I181" s="7">
        <v>805.7</v>
      </c>
    </row>
    <row r="182" spans="1:9" ht="52.5" customHeight="1" hidden="1">
      <c r="A182" s="15" t="s">
        <v>232</v>
      </c>
      <c r="B182" s="13" t="s">
        <v>3</v>
      </c>
      <c r="C182" s="2" t="s">
        <v>2</v>
      </c>
      <c r="D182" s="7"/>
      <c r="E182" s="7"/>
      <c r="F182" s="7"/>
      <c r="G182" s="7" t="e">
        <f t="shared" si="14"/>
        <v>#DIV/0!</v>
      </c>
      <c r="H182" s="7"/>
      <c r="I182" s="7"/>
    </row>
    <row r="183" spans="1:9" ht="54.75" customHeight="1">
      <c r="A183" s="15" t="s">
        <v>232</v>
      </c>
      <c r="B183" s="13" t="s">
        <v>34</v>
      </c>
      <c r="C183" s="2" t="s">
        <v>192</v>
      </c>
      <c r="D183" s="7">
        <v>0</v>
      </c>
      <c r="E183" s="7">
        <v>0</v>
      </c>
      <c r="F183" s="7">
        <v>3.6</v>
      </c>
      <c r="G183" s="7"/>
      <c r="H183" s="7"/>
      <c r="I183" s="7">
        <v>3.6</v>
      </c>
    </row>
    <row r="184" spans="1:9" ht="26.25" customHeight="1">
      <c r="A184" s="15" t="s">
        <v>232</v>
      </c>
      <c r="B184" s="13" t="s">
        <v>4</v>
      </c>
      <c r="C184" s="2" t="s">
        <v>45</v>
      </c>
      <c r="D184" s="7">
        <v>0</v>
      </c>
      <c r="E184" s="7">
        <v>11.2</v>
      </c>
      <c r="F184" s="7">
        <v>11.2</v>
      </c>
      <c r="G184" s="7">
        <f t="shared" si="14"/>
        <v>100</v>
      </c>
      <c r="H184" s="7"/>
      <c r="I184" s="7">
        <v>11.2</v>
      </c>
    </row>
    <row r="185" spans="1:9" ht="12.75" customHeight="1">
      <c r="A185" s="15" t="s">
        <v>232</v>
      </c>
      <c r="B185" s="13" t="s">
        <v>5</v>
      </c>
      <c r="C185" s="2" t="s">
        <v>46</v>
      </c>
      <c r="D185" s="7">
        <v>0</v>
      </c>
      <c r="E185" s="7">
        <v>0</v>
      </c>
      <c r="F185" s="7">
        <v>-0.1</v>
      </c>
      <c r="G185" s="7"/>
      <c r="H185" s="7"/>
      <c r="I185" s="7">
        <v>0</v>
      </c>
    </row>
    <row r="186" spans="1:9" ht="12.75" customHeight="1" hidden="1">
      <c r="A186" s="15" t="s">
        <v>232</v>
      </c>
      <c r="B186" s="13" t="s">
        <v>6</v>
      </c>
      <c r="C186" s="2" t="s">
        <v>185</v>
      </c>
      <c r="D186" s="7">
        <v>0</v>
      </c>
      <c r="E186" s="7">
        <v>0</v>
      </c>
      <c r="F186" s="7">
        <v>0</v>
      </c>
      <c r="G186" s="7"/>
      <c r="H186" s="7"/>
      <c r="I186" s="7">
        <v>0</v>
      </c>
    </row>
    <row r="187" spans="1:9" ht="26.25" customHeight="1" hidden="1">
      <c r="A187" s="15" t="s">
        <v>232</v>
      </c>
      <c r="B187" s="13" t="s">
        <v>67</v>
      </c>
      <c r="C187" s="21" t="s">
        <v>66</v>
      </c>
      <c r="D187" s="7">
        <v>0</v>
      </c>
      <c r="E187" s="7">
        <v>0</v>
      </c>
      <c r="F187" s="7">
        <v>0</v>
      </c>
      <c r="G187" s="7"/>
      <c r="H187" s="7"/>
      <c r="I187" s="7">
        <v>0</v>
      </c>
    </row>
    <row r="188" spans="1:9" ht="12.75" customHeight="1">
      <c r="A188" s="15" t="s">
        <v>232</v>
      </c>
      <c r="B188" s="13" t="s">
        <v>302</v>
      </c>
      <c r="C188" s="2" t="s">
        <v>47</v>
      </c>
      <c r="D188" s="7">
        <v>0</v>
      </c>
      <c r="E188" s="7">
        <v>27482.1</v>
      </c>
      <c r="F188" s="7">
        <v>24595.6</v>
      </c>
      <c r="G188" s="7">
        <f t="shared" si="14"/>
        <v>89.4967997351003</v>
      </c>
      <c r="H188" s="7"/>
      <c r="I188" s="7">
        <v>38300</v>
      </c>
    </row>
    <row r="189" spans="1:9" ht="26.25" customHeight="1">
      <c r="A189" s="15" t="s">
        <v>232</v>
      </c>
      <c r="B189" s="13" t="s">
        <v>304</v>
      </c>
      <c r="C189" s="2" t="s">
        <v>49</v>
      </c>
      <c r="D189" s="7">
        <v>6.9</v>
      </c>
      <c r="E189" s="7">
        <v>30</v>
      </c>
      <c r="F189" s="7">
        <v>7.1</v>
      </c>
      <c r="G189" s="7">
        <f t="shared" si="14"/>
        <v>23.666666666666668</v>
      </c>
      <c r="H189" s="7"/>
      <c r="I189" s="7">
        <v>55</v>
      </c>
    </row>
    <row r="190" spans="1:9" ht="44.25" customHeight="1">
      <c r="A190" s="15" t="s">
        <v>232</v>
      </c>
      <c r="B190" s="13" t="s">
        <v>339</v>
      </c>
      <c r="C190" s="2" t="s">
        <v>338</v>
      </c>
      <c r="D190" s="7">
        <v>0</v>
      </c>
      <c r="E190" s="7">
        <v>2432.8</v>
      </c>
      <c r="F190" s="7">
        <v>0</v>
      </c>
      <c r="G190" s="7">
        <f t="shared" si="14"/>
        <v>0</v>
      </c>
      <c r="H190" s="7"/>
      <c r="I190" s="7">
        <v>2432.8</v>
      </c>
    </row>
    <row r="191" spans="1:9" ht="69" customHeight="1">
      <c r="A191" s="15" t="s">
        <v>232</v>
      </c>
      <c r="B191" s="13" t="s">
        <v>316</v>
      </c>
      <c r="C191" s="2" t="s">
        <v>322</v>
      </c>
      <c r="D191" s="7">
        <v>0</v>
      </c>
      <c r="E191" s="7">
        <v>0</v>
      </c>
      <c r="F191" s="7">
        <v>0</v>
      </c>
      <c r="G191" s="7"/>
      <c r="H191" s="7"/>
      <c r="I191" s="7">
        <v>1340.5</v>
      </c>
    </row>
    <row r="192" spans="1:9" ht="56.25" customHeight="1">
      <c r="A192" s="15" t="s">
        <v>232</v>
      </c>
      <c r="B192" s="13" t="s">
        <v>317</v>
      </c>
      <c r="C192" s="2" t="s">
        <v>321</v>
      </c>
      <c r="D192" s="7">
        <v>0</v>
      </c>
      <c r="E192" s="7">
        <v>0</v>
      </c>
      <c r="F192" s="7">
        <v>0</v>
      </c>
      <c r="G192" s="7"/>
      <c r="H192" s="7"/>
      <c r="I192" s="7">
        <v>2613.6</v>
      </c>
    </row>
    <row r="193" spans="1:9" ht="12.75" customHeight="1">
      <c r="A193" s="15" t="s">
        <v>232</v>
      </c>
      <c r="B193" s="13" t="s">
        <v>311</v>
      </c>
      <c r="C193" s="2" t="s">
        <v>16</v>
      </c>
      <c r="D193" s="7">
        <v>0</v>
      </c>
      <c r="E193" s="7">
        <v>1353</v>
      </c>
      <c r="F193" s="7">
        <v>55.9</v>
      </c>
      <c r="G193" s="7">
        <f t="shared" si="14"/>
        <v>4.131559497413155</v>
      </c>
      <c r="H193" s="7"/>
      <c r="I193" s="7">
        <v>2706</v>
      </c>
    </row>
    <row r="194" spans="1:9" ht="12.75" customHeight="1">
      <c r="A194" s="15" t="s">
        <v>232</v>
      </c>
      <c r="B194" s="13" t="s">
        <v>301</v>
      </c>
      <c r="C194" s="2" t="s">
        <v>50</v>
      </c>
      <c r="D194" s="7">
        <v>1013920</v>
      </c>
      <c r="E194" s="7">
        <v>2867349.2</v>
      </c>
      <c r="F194" s="7">
        <v>1894505.4</v>
      </c>
      <c r="G194" s="7">
        <f t="shared" si="14"/>
        <v>66.07166647159683</v>
      </c>
      <c r="H194" s="7"/>
      <c r="I194" s="7">
        <v>3177725.2</v>
      </c>
    </row>
    <row r="195" spans="1:9" ht="12.75" customHeight="1" hidden="1">
      <c r="A195" s="15" t="s">
        <v>232</v>
      </c>
      <c r="B195" s="13" t="s">
        <v>35</v>
      </c>
      <c r="C195" s="2" t="s">
        <v>17</v>
      </c>
      <c r="D195" s="7"/>
      <c r="E195" s="7"/>
      <c r="F195" s="7"/>
      <c r="G195" s="7"/>
      <c r="H195" s="7"/>
      <c r="I195" s="7"/>
    </row>
    <row r="196" spans="1:9" ht="26.25" customHeight="1">
      <c r="A196" s="15" t="s">
        <v>232</v>
      </c>
      <c r="B196" s="13" t="s">
        <v>307</v>
      </c>
      <c r="C196" s="2" t="s">
        <v>181</v>
      </c>
      <c r="D196" s="7">
        <v>0</v>
      </c>
      <c r="E196" s="7">
        <v>-4270.5</v>
      </c>
      <c r="F196" s="7">
        <v>-4270.5</v>
      </c>
      <c r="G196" s="7">
        <f t="shared" si="14"/>
        <v>100</v>
      </c>
      <c r="H196" s="7"/>
      <c r="I196" s="7">
        <v>-4270.5</v>
      </c>
    </row>
    <row r="197" spans="1:9" ht="26.25" customHeight="1">
      <c r="A197" s="15" t="s">
        <v>232</v>
      </c>
      <c r="B197" s="13" t="s">
        <v>309</v>
      </c>
      <c r="C197" s="2" t="s">
        <v>181</v>
      </c>
      <c r="D197" s="7">
        <v>0</v>
      </c>
      <c r="E197" s="7">
        <v>0</v>
      </c>
      <c r="F197" s="7">
        <v>-477.1</v>
      </c>
      <c r="G197" s="7"/>
      <c r="H197" s="7"/>
      <c r="I197" s="7">
        <v>-477.1</v>
      </c>
    </row>
    <row r="198" spans="1:9" s="8" customFormat="1" ht="18.75" customHeight="1">
      <c r="A198" s="14" t="s">
        <v>230</v>
      </c>
      <c r="B198" s="13" t="s">
        <v>219</v>
      </c>
      <c r="C198" s="12" t="s">
        <v>231</v>
      </c>
      <c r="D198" s="9">
        <f>SUM(D199:D204)</f>
        <v>58.5</v>
      </c>
      <c r="E198" s="9">
        <f>SUM(E199:E204)</f>
        <v>283.8</v>
      </c>
      <c r="F198" s="9">
        <f>SUM(F199:F204)</f>
        <v>289.5</v>
      </c>
      <c r="G198" s="9">
        <f t="shared" si="14"/>
        <v>102.00845665961944</v>
      </c>
      <c r="H198" s="9"/>
      <c r="I198" s="9">
        <f>SUM(I199:I204)</f>
        <v>283.8</v>
      </c>
    </row>
    <row r="199" spans="1:9" ht="12.75" customHeight="1">
      <c r="A199" s="15" t="s">
        <v>230</v>
      </c>
      <c r="B199" s="13" t="s">
        <v>61</v>
      </c>
      <c r="C199" s="2" t="s">
        <v>42</v>
      </c>
      <c r="D199" s="7">
        <v>0</v>
      </c>
      <c r="E199" s="7">
        <v>34</v>
      </c>
      <c r="F199" s="7">
        <v>34</v>
      </c>
      <c r="G199" s="7">
        <f t="shared" si="14"/>
        <v>100</v>
      </c>
      <c r="H199" s="7"/>
      <c r="I199" s="7">
        <v>34</v>
      </c>
    </row>
    <row r="200" spans="1:9" ht="12.75" customHeight="1">
      <c r="A200" s="15" t="s">
        <v>230</v>
      </c>
      <c r="B200" s="13" t="s">
        <v>302</v>
      </c>
      <c r="C200" s="2" t="s">
        <v>47</v>
      </c>
      <c r="D200" s="7">
        <v>58.5</v>
      </c>
      <c r="E200" s="7">
        <v>201</v>
      </c>
      <c r="F200" s="7">
        <v>201</v>
      </c>
      <c r="G200" s="7">
        <f t="shared" si="14"/>
        <v>100</v>
      </c>
      <c r="H200" s="7"/>
      <c r="I200" s="7">
        <v>201</v>
      </c>
    </row>
    <row r="201" spans="1:9" ht="14.25" customHeight="1" hidden="1">
      <c r="A201" s="15" t="s">
        <v>230</v>
      </c>
      <c r="B201" s="13" t="s">
        <v>35</v>
      </c>
      <c r="C201" s="2" t="s">
        <v>17</v>
      </c>
      <c r="D201" s="7">
        <v>0</v>
      </c>
      <c r="E201" s="7">
        <v>0</v>
      </c>
      <c r="F201" s="7">
        <v>0</v>
      </c>
      <c r="G201" s="7" t="e">
        <f t="shared" si="14"/>
        <v>#DIV/0!</v>
      </c>
      <c r="H201" s="7"/>
      <c r="I201" s="7">
        <v>0</v>
      </c>
    </row>
    <row r="202" spans="1:9" ht="26.25" customHeight="1">
      <c r="A202" s="15" t="s">
        <v>230</v>
      </c>
      <c r="B202" s="13" t="s">
        <v>38</v>
      </c>
      <c r="C202" s="2" t="s">
        <v>39</v>
      </c>
      <c r="D202" s="7">
        <v>0</v>
      </c>
      <c r="E202" s="7">
        <v>48.8</v>
      </c>
      <c r="F202" s="7">
        <v>54.5</v>
      </c>
      <c r="G202" s="7">
        <f t="shared" si="14"/>
        <v>111.68032786885247</v>
      </c>
      <c r="H202" s="7"/>
      <c r="I202" s="7">
        <v>48.8</v>
      </c>
    </row>
    <row r="203" spans="1:9" ht="26.25" customHeight="1" hidden="1">
      <c r="A203" s="15" t="s">
        <v>230</v>
      </c>
      <c r="B203" s="13" t="s">
        <v>18</v>
      </c>
      <c r="C203" s="2" t="s">
        <v>51</v>
      </c>
      <c r="D203" s="7">
        <v>0</v>
      </c>
      <c r="E203" s="7">
        <v>0</v>
      </c>
      <c r="F203" s="7">
        <v>0</v>
      </c>
      <c r="G203" s="7" t="e">
        <f t="shared" si="14"/>
        <v>#DIV/0!</v>
      </c>
      <c r="H203" s="7"/>
      <c r="I203" s="7">
        <v>0</v>
      </c>
    </row>
    <row r="204" spans="1:9" ht="26.25" customHeight="1" hidden="1">
      <c r="A204" s="15" t="s">
        <v>230</v>
      </c>
      <c r="B204" s="13" t="s">
        <v>19</v>
      </c>
      <c r="C204" s="2" t="s">
        <v>181</v>
      </c>
      <c r="D204" s="7">
        <v>0</v>
      </c>
      <c r="E204" s="7">
        <v>0</v>
      </c>
      <c r="F204" s="7">
        <v>0</v>
      </c>
      <c r="G204" s="7" t="e">
        <f t="shared" si="14"/>
        <v>#DIV/0!</v>
      </c>
      <c r="H204" s="7"/>
      <c r="I204" s="7">
        <v>0</v>
      </c>
    </row>
    <row r="205" spans="1:9" s="8" customFormat="1" ht="12.75" customHeight="1">
      <c r="A205" s="14" t="s">
        <v>226</v>
      </c>
      <c r="B205" s="13" t="s">
        <v>219</v>
      </c>
      <c r="C205" s="12" t="s">
        <v>229</v>
      </c>
      <c r="D205" s="9">
        <f>SUM(D206:D227)</f>
        <v>45587.899999999994</v>
      </c>
      <c r="E205" s="9">
        <f>SUM(E206:E227)</f>
        <v>168069.40000000002</v>
      </c>
      <c r="F205" s="9">
        <f>SUM(F206:F227)</f>
        <v>111804.6</v>
      </c>
      <c r="G205" s="9">
        <f t="shared" si="14"/>
        <v>66.52287685920221</v>
      </c>
      <c r="H205" s="9">
        <f>SUM(H206:H227)</f>
        <v>0</v>
      </c>
      <c r="I205" s="9">
        <f>SUM(I206:I227)</f>
        <v>222271.5</v>
      </c>
    </row>
    <row r="206" spans="1:9" ht="39" customHeight="1">
      <c r="A206" s="15" t="s">
        <v>226</v>
      </c>
      <c r="B206" s="13" t="s">
        <v>150</v>
      </c>
      <c r="C206" s="2" t="s">
        <v>207</v>
      </c>
      <c r="D206" s="7">
        <v>80</v>
      </c>
      <c r="E206" s="7">
        <v>100</v>
      </c>
      <c r="F206" s="7">
        <v>110</v>
      </c>
      <c r="G206" s="7">
        <f t="shared" si="14"/>
        <v>110.00000000000001</v>
      </c>
      <c r="H206" s="7"/>
      <c r="I206" s="7">
        <v>125</v>
      </c>
    </row>
    <row r="207" spans="1:9" ht="39" customHeight="1">
      <c r="A207" s="15" t="s">
        <v>226</v>
      </c>
      <c r="B207" s="13" t="s">
        <v>57</v>
      </c>
      <c r="C207" s="2" t="s">
        <v>32</v>
      </c>
      <c r="D207" s="7">
        <v>67.5</v>
      </c>
      <c r="E207" s="7">
        <v>67.5</v>
      </c>
      <c r="F207" s="7">
        <v>75.5</v>
      </c>
      <c r="G207" s="7">
        <f t="shared" si="14"/>
        <v>111.85185185185185</v>
      </c>
      <c r="H207" s="7"/>
      <c r="I207" s="7">
        <v>86.3</v>
      </c>
    </row>
    <row r="208" spans="1:9" ht="52.5" customHeight="1">
      <c r="A208" s="15" t="s">
        <v>226</v>
      </c>
      <c r="B208" s="13" t="s">
        <v>59</v>
      </c>
      <c r="C208" s="2" t="s">
        <v>33</v>
      </c>
      <c r="D208" s="7">
        <v>1154.6</v>
      </c>
      <c r="E208" s="7">
        <v>1154.6</v>
      </c>
      <c r="F208" s="7">
        <v>1050.4</v>
      </c>
      <c r="G208" s="7">
        <f t="shared" si="14"/>
        <v>90.97522951671576</v>
      </c>
      <c r="H208" s="7"/>
      <c r="I208" s="7">
        <v>1282.2</v>
      </c>
    </row>
    <row r="209" spans="1:9" ht="26.25" customHeight="1">
      <c r="A209" s="15" t="s">
        <v>226</v>
      </c>
      <c r="B209" s="13" t="s">
        <v>228</v>
      </c>
      <c r="C209" s="2" t="s">
        <v>40</v>
      </c>
      <c r="D209" s="7">
        <v>4.4</v>
      </c>
      <c r="E209" s="7">
        <v>4.4</v>
      </c>
      <c r="F209" s="7">
        <v>9.1</v>
      </c>
      <c r="G209" s="7">
        <f t="shared" si="14"/>
        <v>206.81818181818178</v>
      </c>
      <c r="H209" s="7"/>
      <c r="I209" s="7">
        <v>14</v>
      </c>
    </row>
    <row r="210" spans="1:9" ht="26.25" customHeight="1">
      <c r="A210" s="15" t="s">
        <v>226</v>
      </c>
      <c r="B210" s="13" t="s">
        <v>60</v>
      </c>
      <c r="C210" s="2" t="s">
        <v>41</v>
      </c>
      <c r="D210" s="7">
        <v>5343.4</v>
      </c>
      <c r="E210" s="7">
        <v>5376.6</v>
      </c>
      <c r="F210" s="7">
        <v>5697</v>
      </c>
      <c r="G210" s="7">
        <f aca="true" t="shared" si="15" ref="G210:G252">F210/E210*100</f>
        <v>105.959156344158</v>
      </c>
      <c r="H210" s="7"/>
      <c r="I210" s="7">
        <v>7891.1</v>
      </c>
    </row>
    <row r="211" spans="1:9" ht="26.25" customHeight="1">
      <c r="A211" s="15" t="s">
        <v>226</v>
      </c>
      <c r="B211" s="13" t="s">
        <v>37</v>
      </c>
      <c r="C211" s="24" t="s">
        <v>227</v>
      </c>
      <c r="D211" s="7">
        <v>10.8</v>
      </c>
      <c r="E211" s="7">
        <v>66</v>
      </c>
      <c r="F211" s="7">
        <v>66.3</v>
      </c>
      <c r="G211" s="7">
        <f t="shared" si="15"/>
        <v>100.45454545454544</v>
      </c>
      <c r="H211" s="7"/>
      <c r="I211" s="7">
        <v>66.5</v>
      </c>
    </row>
    <row r="212" spans="1:9" ht="12.75" customHeight="1">
      <c r="A212" s="15" t="s">
        <v>226</v>
      </c>
      <c r="B212" s="13" t="s">
        <v>61</v>
      </c>
      <c r="C212" s="2" t="s">
        <v>42</v>
      </c>
      <c r="D212" s="7">
        <v>0</v>
      </c>
      <c r="E212" s="7">
        <v>187</v>
      </c>
      <c r="F212" s="7">
        <v>501</v>
      </c>
      <c r="G212" s="7">
        <f t="shared" si="15"/>
        <v>267.9144385026738</v>
      </c>
      <c r="H212" s="7"/>
      <c r="I212" s="7">
        <v>537.1</v>
      </c>
    </row>
    <row r="213" spans="1:9" ht="69" customHeight="1">
      <c r="A213" s="15" t="s">
        <v>226</v>
      </c>
      <c r="B213" s="13" t="s">
        <v>63</v>
      </c>
      <c r="C213" s="2" t="s">
        <v>233</v>
      </c>
      <c r="D213" s="7">
        <v>0</v>
      </c>
      <c r="E213" s="7">
        <v>0</v>
      </c>
      <c r="F213" s="7">
        <v>2.8</v>
      </c>
      <c r="G213" s="7"/>
      <c r="H213" s="7"/>
      <c r="I213" s="7">
        <v>0.7</v>
      </c>
    </row>
    <row r="214" spans="1:9" ht="44.25" customHeight="1">
      <c r="A214" s="15" t="s">
        <v>226</v>
      </c>
      <c r="B214" s="20" t="s">
        <v>34</v>
      </c>
      <c r="C214" s="21" t="s">
        <v>192</v>
      </c>
      <c r="D214" s="7">
        <v>0</v>
      </c>
      <c r="E214" s="7">
        <v>49.3</v>
      </c>
      <c r="F214" s="7">
        <v>49.3</v>
      </c>
      <c r="G214" s="7">
        <f t="shared" si="15"/>
        <v>100</v>
      </c>
      <c r="H214" s="7"/>
      <c r="I214" s="7">
        <v>49.3</v>
      </c>
    </row>
    <row r="215" spans="1:9" ht="26.25" customHeight="1">
      <c r="A215" s="15" t="s">
        <v>226</v>
      </c>
      <c r="B215" s="20" t="s">
        <v>217</v>
      </c>
      <c r="C215" s="21" t="s">
        <v>191</v>
      </c>
      <c r="D215" s="7">
        <v>0</v>
      </c>
      <c r="E215" s="7">
        <v>2.2</v>
      </c>
      <c r="F215" s="7">
        <v>37</v>
      </c>
      <c r="G215" s="7">
        <f t="shared" si="15"/>
        <v>1681.8181818181818</v>
      </c>
      <c r="H215" s="7"/>
      <c r="I215" s="7">
        <v>45.7</v>
      </c>
    </row>
    <row r="216" spans="1:9" ht="45" customHeight="1">
      <c r="A216" s="15" t="s">
        <v>226</v>
      </c>
      <c r="B216" s="20" t="s">
        <v>335</v>
      </c>
      <c r="C216" s="21" t="s">
        <v>189</v>
      </c>
      <c r="D216" s="7">
        <v>0</v>
      </c>
      <c r="E216" s="7">
        <v>0</v>
      </c>
      <c r="F216" s="7">
        <v>3.5</v>
      </c>
      <c r="G216" s="7"/>
      <c r="H216" s="7"/>
      <c r="I216" s="7">
        <v>3.5</v>
      </c>
    </row>
    <row r="217" spans="1:9" ht="39" customHeight="1">
      <c r="A217" s="15" t="s">
        <v>226</v>
      </c>
      <c r="B217" s="20" t="s">
        <v>29</v>
      </c>
      <c r="C217" s="21" t="s">
        <v>28</v>
      </c>
      <c r="D217" s="7">
        <v>145.2</v>
      </c>
      <c r="E217" s="7">
        <v>239</v>
      </c>
      <c r="F217" s="7">
        <v>291.5</v>
      </c>
      <c r="G217" s="7">
        <f t="shared" si="15"/>
        <v>121.96652719665273</v>
      </c>
      <c r="H217" s="7"/>
      <c r="I217" s="7">
        <v>366.8</v>
      </c>
    </row>
    <row r="218" spans="1:9" ht="26.25" customHeight="1">
      <c r="A218" s="15" t="s">
        <v>226</v>
      </c>
      <c r="B218" s="13" t="s">
        <v>4</v>
      </c>
      <c r="C218" s="2" t="s">
        <v>45</v>
      </c>
      <c r="D218" s="7">
        <v>0</v>
      </c>
      <c r="E218" s="7">
        <v>3196.4</v>
      </c>
      <c r="F218" s="7">
        <v>4304.3</v>
      </c>
      <c r="G218" s="7">
        <f t="shared" si="15"/>
        <v>134.66086847703667</v>
      </c>
      <c r="H218" s="7"/>
      <c r="I218" s="7">
        <v>4319.6</v>
      </c>
    </row>
    <row r="219" spans="1:9" ht="12.75">
      <c r="A219" s="15" t="s">
        <v>226</v>
      </c>
      <c r="B219" s="13" t="s">
        <v>6</v>
      </c>
      <c r="C219" s="24" t="s">
        <v>7</v>
      </c>
      <c r="D219" s="7">
        <v>528</v>
      </c>
      <c r="E219" s="7">
        <v>2571</v>
      </c>
      <c r="F219" s="7">
        <v>3193.8</v>
      </c>
      <c r="G219" s="7">
        <f t="shared" si="15"/>
        <v>124.2240373395566</v>
      </c>
      <c r="H219" s="7"/>
      <c r="I219" s="7">
        <v>3434.2</v>
      </c>
    </row>
    <row r="220" spans="1:9" ht="27.75" customHeight="1">
      <c r="A220" s="15" t="s">
        <v>226</v>
      </c>
      <c r="B220" s="13" t="s">
        <v>318</v>
      </c>
      <c r="C220" s="21" t="s">
        <v>183</v>
      </c>
      <c r="D220" s="7">
        <v>0</v>
      </c>
      <c r="E220" s="7">
        <v>58102.9</v>
      </c>
      <c r="F220" s="7">
        <v>460.8</v>
      </c>
      <c r="G220" s="7">
        <f t="shared" si="15"/>
        <v>0.7930757328808028</v>
      </c>
      <c r="H220" s="7"/>
      <c r="I220" s="7">
        <v>95737.6</v>
      </c>
    </row>
    <row r="221" spans="1:9" ht="12.75" customHeight="1">
      <c r="A221" s="15" t="s">
        <v>226</v>
      </c>
      <c r="B221" s="13" t="s">
        <v>302</v>
      </c>
      <c r="C221" s="2" t="s">
        <v>47</v>
      </c>
      <c r="D221" s="7">
        <v>0</v>
      </c>
      <c r="E221" s="7">
        <v>1000.2</v>
      </c>
      <c r="F221" s="7">
        <v>0</v>
      </c>
      <c r="G221" s="7">
        <f t="shared" si="15"/>
        <v>0</v>
      </c>
      <c r="H221" s="7"/>
      <c r="I221" s="7">
        <v>1000.2</v>
      </c>
    </row>
    <row r="222" spans="1:9" ht="26.25" customHeight="1">
      <c r="A222" s="15" t="s">
        <v>226</v>
      </c>
      <c r="B222" s="13" t="s">
        <v>304</v>
      </c>
      <c r="C222" s="2" t="s">
        <v>49</v>
      </c>
      <c r="D222" s="7">
        <v>3560.9</v>
      </c>
      <c r="E222" s="7">
        <v>3667.1</v>
      </c>
      <c r="F222" s="7">
        <v>3667.1</v>
      </c>
      <c r="G222" s="7">
        <f t="shared" si="15"/>
        <v>100</v>
      </c>
      <c r="H222" s="7"/>
      <c r="I222" s="7">
        <v>4906.4</v>
      </c>
    </row>
    <row r="223" spans="1:9" ht="26.25" customHeight="1">
      <c r="A223" s="15" t="s">
        <v>226</v>
      </c>
      <c r="B223" s="13" t="s">
        <v>308</v>
      </c>
      <c r="C223" s="2" t="s">
        <v>48</v>
      </c>
      <c r="D223" s="7">
        <v>0</v>
      </c>
      <c r="E223" s="7">
        <v>4550</v>
      </c>
      <c r="F223" s="7">
        <v>4550</v>
      </c>
      <c r="G223" s="7">
        <f t="shared" si="15"/>
        <v>100</v>
      </c>
      <c r="H223" s="7"/>
      <c r="I223" s="7">
        <v>5841.8</v>
      </c>
    </row>
    <row r="224" spans="1:9" ht="12.75" customHeight="1">
      <c r="A224" s="15" t="s">
        <v>226</v>
      </c>
      <c r="B224" s="13" t="s">
        <v>301</v>
      </c>
      <c r="C224" s="2" t="s">
        <v>50</v>
      </c>
      <c r="D224" s="7">
        <v>16892</v>
      </c>
      <c r="E224" s="7">
        <v>4566.1</v>
      </c>
      <c r="F224" s="7">
        <v>4566.1</v>
      </c>
      <c r="G224" s="7">
        <f t="shared" si="15"/>
        <v>100</v>
      </c>
      <c r="H224" s="7"/>
      <c r="I224" s="7">
        <v>6394.4</v>
      </c>
    </row>
    <row r="225" spans="1:9" ht="12.75" customHeight="1">
      <c r="A225" s="15" t="s">
        <v>226</v>
      </c>
      <c r="B225" s="13" t="s">
        <v>35</v>
      </c>
      <c r="C225" s="2" t="s">
        <v>17</v>
      </c>
      <c r="D225" s="7">
        <v>17801.1</v>
      </c>
      <c r="E225" s="7">
        <v>83494.6</v>
      </c>
      <c r="F225" s="7">
        <v>83494.6</v>
      </c>
      <c r="G225" s="7">
        <f t="shared" si="15"/>
        <v>100</v>
      </c>
      <c r="H225" s="7"/>
      <c r="I225" s="7">
        <v>90494.6</v>
      </c>
    </row>
    <row r="226" spans="1:9" ht="26.25" customHeight="1" hidden="1">
      <c r="A226" s="15" t="s">
        <v>226</v>
      </c>
      <c r="B226" s="13" t="s">
        <v>38</v>
      </c>
      <c r="C226" s="2" t="s">
        <v>39</v>
      </c>
      <c r="D226" s="7">
        <v>0</v>
      </c>
      <c r="E226" s="7">
        <v>0</v>
      </c>
      <c r="F226" s="7">
        <v>0</v>
      </c>
      <c r="G226" s="7"/>
      <c r="H226" s="7"/>
      <c r="I226" s="7">
        <v>0</v>
      </c>
    </row>
    <row r="227" spans="1:9" ht="26.25" customHeight="1">
      <c r="A227" s="15" t="s">
        <v>226</v>
      </c>
      <c r="B227" s="13" t="s">
        <v>309</v>
      </c>
      <c r="C227" s="2" t="s">
        <v>181</v>
      </c>
      <c r="D227" s="7">
        <v>0</v>
      </c>
      <c r="E227" s="7">
        <v>-325.5</v>
      </c>
      <c r="F227" s="7">
        <v>-325.5</v>
      </c>
      <c r="G227" s="7">
        <f t="shared" si="15"/>
        <v>100</v>
      </c>
      <c r="H227" s="7"/>
      <c r="I227" s="7">
        <v>-325.5</v>
      </c>
    </row>
    <row r="228" spans="1:9" s="8" customFormat="1" ht="12.75" customHeight="1">
      <c r="A228" s="14" t="s">
        <v>224</v>
      </c>
      <c r="B228" s="13"/>
      <c r="C228" s="12" t="s">
        <v>225</v>
      </c>
      <c r="D228" s="9">
        <f aca="true" t="shared" si="16" ref="D228:I228">D229</f>
        <v>0</v>
      </c>
      <c r="E228" s="9">
        <f t="shared" si="16"/>
        <v>16.3</v>
      </c>
      <c r="F228" s="9">
        <f t="shared" si="16"/>
        <v>16.3</v>
      </c>
      <c r="G228" s="11">
        <f t="shared" si="15"/>
        <v>100</v>
      </c>
      <c r="H228" s="9">
        <f t="shared" si="16"/>
        <v>0</v>
      </c>
      <c r="I228" s="9">
        <f t="shared" si="16"/>
        <v>16.3</v>
      </c>
    </row>
    <row r="229" spans="1:9" ht="15" customHeight="1">
      <c r="A229" s="15" t="s">
        <v>224</v>
      </c>
      <c r="B229" s="13" t="s">
        <v>61</v>
      </c>
      <c r="C229" s="2" t="s">
        <v>42</v>
      </c>
      <c r="D229" s="7"/>
      <c r="E229" s="7">
        <v>16.3</v>
      </c>
      <c r="F229" s="7">
        <v>16.3</v>
      </c>
      <c r="G229" s="7">
        <f t="shared" si="15"/>
        <v>100</v>
      </c>
      <c r="H229" s="7"/>
      <c r="I229" s="7">
        <v>16.3</v>
      </c>
    </row>
    <row r="230" spans="1:9" s="8" customFormat="1" ht="26.25" customHeight="1">
      <c r="A230" s="14" t="s">
        <v>222</v>
      </c>
      <c r="B230" s="13" t="s">
        <v>219</v>
      </c>
      <c r="C230" s="12" t="s">
        <v>223</v>
      </c>
      <c r="D230" s="9">
        <f aca="true" t="shared" si="17" ref="D230:I230">D231</f>
        <v>0</v>
      </c>
      <c r="E230" s="9">
        <f t="shared" si="17"/>
        <v>0</v>
      </c>
      <c r="F230" s="9">
        <f t="shared" si="17"/>
        <v>0</v>
      </c>
      <c r="G230" s="9"/>
      <c r="H230" s="9">
        <f t="shared" si="17"/>
        <v>0</v>
      </c>
      <c r="I230" s="9">
        <f t="shared" si="17"/>
        <v>15.9</v>
      </c>
    </row>
    <row r="231" spans="1:9" ht="17.25" customHeight="1">
      <c r="A231" s="15" t="s">
        <v>222</v>
      </c>
      <c r="B231" s="13" t="s">
        <v>61</v>
      </c>
      <c r="C231" s="2" t="s">
        <v>42</v>
      </c>
      <c r="D231" s="7">
        <v>0</v>
      </c>
      <c r="E231" s="7">
        <v>0</v>
      </c>
      <c r="F231" s="7">
        <v>0</v>
      </c>
      <c r="G231" s="7"/>
      <c r="H231" s="7"/>
      <c r="I231" s="7">
        <v>15.9</v>
      </c>
    </row>
    <row r="232" spans="1:9" s="8" customFormat="1" ht="12.75" customHeight="1">
      <c r="A232" s="14" t="s">
        <v>220</v>
      </c>
      <c r="B232" s="13" t="s">
        <v>219</v>
      </c>
      <c r="C232" s="12" t="s">
        <v>221</v>
      </c>
      <c r="D232" s="9">
        <f aca="true" t="shared" si="18" ref="D232:I232">SUM(D233:D251)</f>
        <v>161152.2</v>
      </c>
      <c r="E232" s="9">
        <f t="shared" si="18"/>
        <v>81082.7</v>
      </c>
      <c r="F232" s="9">
        <f t="shared" si="18"/>
        <v>60938.1</v>
      </c>
      <c r="G232" s="9">
        <f t="shared" si="15"/>
        <v>75.15548939539507</v>
      </c>
      <c r="H232" s="9">
        <f t="shared" si="18"/>
        <v>0</v>
      </c>
      <c r="I232" s="9">
        <f t="shared" si="18"/>
        <v>103829.9</v>
      </c>
    </row>
    <row r="233" spans="1:9" ht="86.25" customHeight="1">
      <c r="A233" s="15" t="s">
        <v>220</v>
      </c>
      <c r="B233" s="13" t="s">
        <v>151</v>
      </c>
      <c r="C233" s="24" t="s">
        <v>206</v>
      </c>
      <c r="D233" s="7">
        <v>97.6</v>
      </c>
      <c r="E233" s="7">
        <v>97.6</v>
      </c>
      <c r="F233" s="7">
        <v>144</v>
      </c>
      <c r="G233" s="7">
        <f t="shared" si="15"/>
        <v>147.54098360655738</v>
      </c>
      <c r="H233" s="7"/>
      <c r="I233" s="7">
        <v>153.6</v>
      </c>
    </row>
    <row r="234" spans="1:9" ht="12.75" customHeight="1">
      <c r="A234" s="15" t="s">
        <v>220</v>
      </c>
      <c r="B234" s="13" t="s">
        <v>61</v>
      </c>
      <c r="C234" s="2" t="s">
        <v>42</v>
      </c>
      <c r="D234" s="7">
        <v>0</v>
      </c>
      <c r="E234" s="7">
        <v>115.7</v>
      </c>
      <c r="F234" s="7">
        <v>126.1</v>
      </c>
      <c r="G234" s="7">
        <f t="shared" si="15"/>
        <v>108.98876404494382</v>
      </c>
      <c r="H234" s="7"/>
      <c r="I234" s="7">
        <v>126.5</v>
      </c>
    </row>
    <row r="235" spans="1:9" ht="57.75" customHeight="1">
      <c r="A235" s="15" t="s">
        <v>220</v>
      </c>
      <c r="B235" s="13" t="s">
        <v>23</v>
      </c>
      <c r="C235" s="2" t="s">
        <v>22</v>
      </c>
      <c r="D235" s="7">
        <v>0</v>
      </c>
      <c r="E235" s="7">
        <v>0</v>
      </c>
      <c r="F235" s="7">
        <v>1.2</v>
      </c>
      <c r="G235" s="7"/>
      <c r="H235" s="7"/>
      <c r="I235" s="7">
        <v>1.2</v>
      </c>
    </row>
    <row r="236" spans="1:9" ht="26.25" customHeight="1">
      <c r="A236" s="15" t="s">
        <v>220</v>
      </c>
      <c r="B236" s="13" t="s">
        <v>65</v>
      </c>
      <c r="C236" s="2" t="s">
        <v>44</v>
      </c>
      <c r="D236" s="7">
        <v>22271.9</v>
      </c>
      <c r="E236" s="7">
        <v>22271.9</v>
      </c>
      <c r="F236" s="7">
        <v>1727.2</v>
      </c>
      <c r="G236" s="7">
        <f t="shared" si="15"/>
        <v>7.755063555421854</v>
      </c>
      <c r="H236" s="7"/>
      <c r="I236" s="7">
        <v>0</v>
      </c>
    </row>
    <row r="237" spans="1:9" ht="42" customHeight="1">
      <c r="A237" s="15" t="s">
        <v>220</v>
      </c>
      <c r="B237" s="20" t="s">
        <v>34</v>
      </c>
      <c r="C237" s="21" t="s">
        <v>192</v>
      </c>
      <c r="D237" s="7">
        <v>0</v>
      </c>
      <c r="E237" s="7">
        <v>0</v>
      </c>
      <c r="F237" s="7">
        <v>41.9</v>
      </c>
      <c r="G237" s="7"/>
      <c r="H237" s="7"/>
      <c r="I237" s="7">
        <v>41.9</v>
      </c>
    </row>
    <row r="238" spans="1:9" ht="42" customHeight="1">
      <c r="A238" s="15" t="s">
        <v>220</v>
      </c>
      <c r="B238" s="20" t="s">
        <v>310</v>
      </c>
      <c r="C238" s="21" t="s">
        <v>323</v>
      </c>
      <c r="D238" s="7">
        <v>614.4</v>
      </c>
      <c r="E238" s="7">
        <v>1405.1</v>
      </c>
      <c r="F238" s="7">
        <v>1497</v>
      </c>
      <c r="G238" s="7">
        <f t="shared" si="15"/>
        <v>106.54045975375419</v>
      </c>
      <c r="H238" s="7"/>
      <c r="I238" s="7">
        <v>1559.8</v>
      </c>
    </row>
    <row r="239" spans="1:9" ht="66" customHeight="1">
      <c r="A239" s="15" t="s">
        <v>220</v>
      </c>
      <c r="B239" s="20" t="s">
        <v>27</v>
      </c>
      <c r="C239" s="21" t="s">
        <v>26</v>
      </c>
      <c r="D239" s="7">
        <v>0</v>
      </c>
      <c r="E239" s="7">
        <v>537.9</v>
      </c>
      <c r="F239" s="7">
        <v>542.3</v>
      </c>
      <c r="G239" s="7">
        <f t="shared" si="15"/>
        <v>100.81799591002046</v>
      </c>
      <c r="H239" s="7"/>
      <c r="I239" s="7">
        <v>818.6</v>
      </c>
    </row>
    <row r="240" spans="1:9" ht="16.5" customHeight="1">
      <c r="A240" s="15" t="s">
        <v>220</v>
      </c>
      <c r="B240" s="20" t="s">
        <v>29</v>
      </c>
      <c r="C240" s="21" t="s">
        <v>28</v>
      </c>
      <c r="D240" s="7">
        <v>391.4</v>
      </c>
      <c r="E240" s="7">
        <v>391.4</v>
      </c>
      <c r="F240" s="7">
        <v>445</v>
      </c>
      <c r="G240" s="7">
        <f t="shared" si="15"/>
        <v>113.69443025038323</v>
      </c>
      <c r="H240" s="7"/>
      <c r="I240" s="7">
        <v>483.9</v>
      </c>
    </row>
    <row r="241" spans="1:9" ht="30" customHeight="1">
      <c r="A241" s="15" t="s">
        <v>220</v>
      </c>
      <c r="B241" s="13" t="s">
        <v>4</v>
      </c>
      <c r="C241" s="2" t="s">
        <v>45</v>
      </c>
      <c r="D241" s="7">
        <v>0</v>
      </c>
      <c r="E241" s="7">
        <v>53.2</v>
      </c>
      <c r="F241" s="7">
        <v>207</v>
      </c>
      <c r="G241" s="7">
        <f t="shared" si="15"/>
        <v>389.09774436090225</v>
      </c>
      <c r="H241" s="7"/>
      <c r="I241" s="7">
        <v>467.5</v>
      </c>
    </row>
    <row r="242" spans="1:9" ht="16.5" customHeight="1" hidden="1">
      <c r="A242" s="15" t="s">
        <v>220</v>
      </c>
      <c r="B242" s="26" t="s">
        <v>5</v>
      </c>
      <c r="C242" s="24" t="s">
        <v>46</v>
      </c>
      <c r="D242" s="7"/>
      <c r="E242" s="7"/>
      <c r="F242" s="7"/>
      <c r="G242" s="7" t="e">
        <f t="shared" si="15"/>
        <v>#DIV/0!</v>
      </c>
      <c r="H242" s="7"/>
      <c r="I242" s="7"/>
    </row>
    <row r="243" spans="1:9" ht="12.75">
      <c r="A243" s="15" t="s">
        <v>220</v>
      </c>
      <c r="B243" s="13" t="s">
        <v>6</v>
      </c>
      <c r="C243" s="2" t="s">
        <v>185</v>
      </c>
      <c r="D243" s="7">
        <v>218.5</v>
      </c>
      <c r="E243" s="7">
        <v>5</v>
      </c>
      <c r="F243" s="7">
        <v>1.5</v>
      </c>
      <c r="G243" s="7">
        <f t="shared" si="15"/>
        <v>30</v>
      </c>
      <c r="H243" s="7"/>
      <c r="I243" s="7">
        <v>2182</v>
      </c>
    </row>
    <row r="244" spans="1:9" ht="39">
      <c r="A244" s="15" t="s">
        <v>220</v>
      </c>
      <c r="B244" s="13" t="s">
        <v>319</v>
      </c>
      <c r="C244" s="2" t="s">
        <v>315</v>
      </c>
      <c r="D244" s="7">
        <v>0</v>
      </c>
      <c r="E244" s="7">
        <v>49933.5</v>
      </c>
      <c r="F244" s="7">
        <v>49933.5</v>
      </c>
      <c r="G244" s="7">
        <f t="shared" si="15"/>
        <v>100</v>
      </c>
      <c r="H244" s="30"/>
      <c r="I244" s="7">
        <v>49933.5</v>
      </c>
    </row>
    <row r="245" spans="1:9" ht="12.75" customHeight="1">
      <c r="A245" s="15" t="s">
        <v>220</v>
      </c>
      <c r="B245" s="13" t="s">
        <v>302</v>
      </c>
      <c r="C245" s="2" t="s">
        <v>47</v>
      </c>
      <c r="D245" s="7">
        <v>131752.1</v>
      </c>
      <c r="E245" s="7">
        <v>0</v>
      </c>
      <c r="F245" s="7">
        <v>0</v>
      </c>
      <c r="G245" s="7"/>
      <c r="H245" s="7"/>
      <c r="I245" s="7">
        <v>41768</v>
      </c>
    </row>
    <row r="246" spans="1:9" ht="26.25" customHeight="1">
      <c r="A246" s="15" t="s">
        <v>220</v>
      </c>
      <c r="B246" s="13" t="s">
        <v>304</v>
      </c>
      <c r="C246" s="2" t="s">
        <v>49</v>
      </c>
      <c r="D246" s="7">
        <v>5806.3</v>
      </c>
      <c r="E246" s="7">
        <v>5810.4</v>
      </c>
      <c r="F246" s="7">
        <v>5810.4</v>
      </c>
      <c r="G246" s="7">
        <f t="shared" si="15"/>
        <v>100</v>
      </c>
      <c r="H246" s="7"/>
      <c r="I246" s="7">
        <v>5832.4</v>
      </c>
    </row>
    <row r="247" spans="1:9" ht="12.75" customHeight="1" hidden="1">
      <c r="A247" s="15" t="s">
        <v>220</v>
      </c>
      <c r="B247" s="13" t="s">
        <v>301</v>
      </c>
      <c r="C247" s="2" t="s">
        <v>50</v>
      </c>
      <c r="D247" s="7">
        <v>0</v>
      </c>
      <c r="E247" s="7">
        <v>0</v>
      </c>
      <c r="F247" s="7">
        <v>0</v>
      </c>
      <c r="G247" s="7" t="e">
        <f t="shared" si="15"/>
        <v>#DIV/0!</v>
      </c>
      <c r="H247" s="7"/>
      <c r="I247" s="7">
        <v>0</v>
      </c>
    </row>
    <row r="248" spans="1:9" ht="12.75" customHeight="1">
      <c r="A248" s="15" t="s">
        <v>220</v>
      </c>
      <c r="B248" s="13" t="s">
        <v>35</v>
      </c>
      <c r="C248" s="2" t="s">
        <v>17</v>
      </c>
      <c r="D248" s="7">
        <v>0</v>
      </c>
      <c r="E248" s="7">
        <v>546.3</v>
      </c>
      <c r="F248" s="7">
        <v>546.3</v>
      </c>
      <c r="G248" s="7">
        <f t="shared" si="15"/>
        <v>100</v>
      </c>
      <c r="H248" s="7"/>
      <c r="I248" s="7">
        <v>546.3</v>
      </c>
    </row>
    <row r="249" spans="1:9" ht="52.5" customHeight="1" hidden="1">
      <c r="A249" s="15" t="s">
        <v>220</v>
      </c>
      <c r="B249" s="13" t="s">
        <v>1</v>
      </c>
      <c r="C249" s="2" t="s">
        <v>0</v>
      </c>
      <c r="D249" s="7"/>
      <c r="E249" s="7"/>
      <c r="F249" s="7"/>
      <c r="G249" s="7" t="e">
        <f t="shared" si="15"/>
        <v>#DIV/0!</v>
      </c>
      <c r="H249" s="7"/>
      <c r="I249" s="7"/>
    </row>
    <row r="250" spans="1:9" ht="26.25" customHeight="1" hidden="1">
      <c r="A250" s="15" t="s">
        <v>220</v>
      </c>
      <c r="B250" s="13" t="s">
        <v>38</v>
      </c>
      <c r="C250" s="2" t="s">
        <v>39</v>
      </c>
      <c r="D250" s="7">
        <v>0</v>
      </c>
      <c r="E250" s="7">
        <v>0</v>
      </c>
      <c r="F250" s="7">
        <v>0</v>
      </c>
      <c r="G250" s="7" t="e">
        <f t="shared" si="15"/>
        <v>#DIV/0!</v>
      </c>
      <c r="H250" s="7"/>
      <c r="I250" s="7">
        <v>0</v>
      </c>
    </row>
    <row r="251" spans="1:9" ht="26.25" customHeight="1">
      <c r="A251" s="15" t="s">
        <v>220</v>
      </c>
      <c r="B251" s="13" t="s">
        <v>309</v>
      </c>
      <c r="C251" s="2" t="s">
        <v>181</v>
      </c>
      <c r="D251" s="7">
        <v>0</v>
      </c>
      <c r="E251" s="7">
        <v>-85.3</v>
      </c>
      <c r="F251" s="7">
        <v>-85.3</v>
      </c>
      <c r="G251" s="7">
        <f t="shared" si="15"/>
        <v>100</v>
      </c>
      <c r="H251" s="7"/>
      <c r="I251" s="7">
        <v>-85.3</v>
      </c>
    </row>
    <row r="252" spans="1:9" ht="12.75" customHeight="1">
      <c r="A252" s="25" t="s">
        <v>219</v>
      </c>
      <c r="B252" s="28"/>
      <c r="C252" s="28" t="s">
        <v>20</v>
      </c>
      <c r="D252" s="11">
        <f>D13+D30+D34+D39+D42+D44+D47+D99+D107+D110+D114+D124+D128+D136+D149+D160+D198+D205+D230+D232+D19+D117+D25+D228+D126+D23+D120+D122</f>
        <v>3737842.1</v>
      </c>
      <c r="E252" s="11">
        <f>E13+E30+E34+E39+E42+E44+E47+E99+E107+E110+E114+E124+E128+E136+E149+E160+E198+E205+E230+E232+E19+E117+E25+E228+E126+E23+E120+E122</f>
        <v>5673734.899999999</v>
      </c>
      <c r="F252" s="11">
        <f>F13+F30+F34+F39+F42+F44+F47+F99+F107+F110+F114+F124+F128+F136+F149+F160+F198+F205+F230+F232+F19+F117+F25+F228+F126+F23+F120+F122</f>
        <v>4650069.999999998</v>
      </c>
      <c r="G252" s="11">
        <f t="shared" si="15"/>
        <v>81.95782992962887</v>
      </c>
      <c r="H252" s="11">
        <f>H13+H30+H34+H39+H42+H44+H47+H99+H107+H110+H114+H124+H128+H136+H149+H160+H198+H205+H230+H232+H19+H117+H25+H228+H126+H23</f>
        <v>0</v>
      </c>
      <c r="I252" s="11">
        <f>I13+I30+I34+I39+I42+I44+I47+I99+I107+I110+I114+I124+I128+I136+I149+I160+I198+I205+I230+I232+I19+I117+I25+I228+I126+I23+I120+I122</f>
        <v>7048161</v>
      </c>
    </row>
    <row r="253" spans="1:9" ht="12.75">
      <c r="A253" s="5"/>
      <c r="H253" s="3"/>
      <c r="I253" s="6"/>
    </row>
    <row r="254" spans="1:6" ht="12.75">
      <c r="A254" s="5"/>
      <c r="F254" s="6"/>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sheetData>
  <sheetProtection/>
  <mergeCells count="16">
    <mergeCell ref="D1:I1"/>
    <mergeCell ref="D2:I2"/>
    <mergeCell ref="D3:I3"/>
    <mergeCell ref="D4:I4"/>
    <mergeCell ref="D6:G6"/>
    <mergeCell ref="E8:I8"/>
    <mergeCell ref="D10:D11"/>
    <mergeCell ref="E10:E11"/>
    <mergeCell ref="F10:F11"/>
    <mergeCell ref="G10:G11"/>
    <mergeCell ref="A7:I7"/>
    <mergeCell ref="A9:B10"/>
    <mergeCell ref="C9:C11"/>
    <mergeCell ref="D9:G9"/>
    <mergeCell ref="H9:H11"/>
    <mergeCell ref="I9:I11"/>
  </mergeCells>
  <printOptions/>
  <pageMargins left="0.3937007874015748" right="0.1968503937007874" top="0.5905511811023623" bottom="0.1968503937007874" header="0.15748031496062992" footer="0.2362204724409449"/>
  <pageSetup fitToHeight="1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zhuk_m</cp:lastModifiedBy>
  <cp:lastPrinted>2017-11-10T03:19:58Z</cp:lastPrinted>
  <dcterms:created xsi:type="dcterms:W3CDTF">2002-03-11T10:22:12Z</dcterms:created>
  <dcterms:modified xsi:type="dcterms:W3CDTF">2017-11-10T03:20:17Z</dcterms:modified>
  <cp:category/>
  <cp:version/>
  <cp:contentType/>
  <cp:contentStatus/>
</cp:coreProperties>
</file>