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875" windowWidth="15450" windowHeight="8700" activeTab="1"/>
  </bookViews>
  <sheets>
    <sheet name="прил1" sheetId="1" r:id="rId1"/>
    <sheet name="прил2" sheetId="2" r:id="rId2"/>
  </sheets>
  <externalReferences>
    <externalReference r:id="rId5"/>
  </externalReference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eriod_" localSheetId="0">#REF!</definedName>
    <definedName name="_Period_" localSheetId="1">#REF!</definedName>
    <definedName name="_Period_">#REF!</definedName>
    <definedName name="_xlnm._FilterDatabase" localSheetId="0" hidden="1">'прил1'!$A$9:$C$32</definedName>
    <definedName name="_xlnm._FilterDatabase" localSheetId="1" hidden="1">'прил2'!$A$10:$F$16</definedName>
    <definedName name="_xlnm.Print_Titles" localSheetId="0">'прил1'!$7:$9</definedName>
    <definedName name="_xlnm.Print_Titles" localSheetId="1">'прил2'!$7:$10</definedName>
    <definedName name="прил2">#REF!</definedName>
    <definedName name="прил2крат">#REF!</definedName>
  </definedNames>
  <calcPr fullCalcOnLoad="1"/>
</workbook>
</file>

<file path=xl/sharedStrings.xml><?xml version="1.0" encoding="utf-8"?>
<sst xmlns="http://schemas.openxmlformats.org/spreadsheetml/2006/main" count="81" uniqueCount="59">
  <si>
    <t>Прочие поступления от денежных взысканий (штрафов) и иных сумм в возмещение ущерба</t>
  </si>
  <si>
    <t>БЕЗВОЗМЕЗДНЫЕ ПОСТУПЛЕНИЯ</t>
  </si>
  <si>
    <t>Иные межбюджетные трансферты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</si>
  <si>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</si>
  <si>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</si>
  <si>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</si>
  <si>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</si>
  <si>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</si>
  <si>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</si>
  <si>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</si>
  <si>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</si>
  <si>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тыс. руб.</t>
  </si>
  <si>
    <t>НАЛОГОВЫЕ И НЕНАЛОГОВЫЕ ДОХОДЫ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</si>
  <si>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</si>
  <si>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</si>
  <si>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</si>
  <si>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</si>
  <si>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ШТРАФЫ, САНКЦИИ, ВОЗМЕЩЕНИЕ УЩЕРБА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</si>
  <si>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</si>
  <si>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</si>
  <si>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к решению Березниковской городской Думы</t>
  </si>
  <si>
    <t>Код бюджетной классификации Российской Федерации</t>
  </si>
  <si>
    <t>Наименование  доходов</t>
  </si>
  <si>
    <t>1 00 00000 00 0000</t>
  </si>
  <si>
    <t>1 13 00000 00 0000</t>
  </si>
  <si>
    <t>1 13 01000 00 0000</t>
  </si>
  <si>
    <t>1 14 00000 00 0000</t>
  </si>
  <si>
    <t>1 14 02000 00 0000</t>
  </si>
  <si>
    <t>1 16 00000 00 0000</t>
  </si>
  <si>
    <t>1 16 46000 00 0000</t>
  </si>
  <si>
    <t>1 16 90000 00 0000</t>
  </si>
  <si>
    <t>2 00 00000 00 0000</t>
  </si>
  <si>
    <t>2 02 00000 00 0000</t>
  </si>
  <si>
    <t xml:space="preserve">2 02 20000 00 0000 </t>
  </si>
  <si>
    <t>Субсидии бюджетам бюджетной системы Российской Федерации (межбюджетные субсидии)</t>
  </si>
  <si>
    <t>2 02 30000 00 0000</t>
  </si>
  <si>
    <t>Субвенции бюджетам бюджетной системы Российской Федерации</t>
  </si>
  <si>
    <t>2 02 40000 00 0000</t>
  </si>
  <si>
    <t>2 07 00000 00 0000</t>
  </si>
  <si>
    <t>2 07 04000 04 0000</t>
  </si>
  <si>
    <t>2 18 00000 00 0000</t>
  </si>
  <si>
    <t>2 18 04000 04 0000</t>
  </si>
  <si>
    <t>2 19 00000 00 0000</t>
  </si>
  <si>
    <t>Приложение 1</t>
  </si>
  <si>
    <t>1 13 02000 00 0000</t>
  </si>
  <si>
    <t xml:space="preserve">1 16 37000 00 0000 </t>
  </si>
  <si>
    <t>2 19 00000 04 0000</t>
  </si>
  <si>
    <t>Изменения по отдельным строкам доходов бюджета города Березники 
по группам, подгруппам, статьям классификации доходов бюджетов 
на 2017 год</t>
  </si>
  <si>
    <t>Сумма</t>
  </si>
  <si>
    <t>изменения</t>
  </si>
  <si>
    <t>с учетом изменений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</si>
  <si>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</si>
  <si>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</si>
  <si>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Уточн. План</t>
  </si>
  <si>
    <t>Приложение 2</t>
  </si>
  <si>
    <t>Изменения по отдельным строкам доходов бюджета города Березники 
по группам, подгруппам, статьям классификации доходов бюджетов 
на 2018-2019 годы</t>
  </si>
  <si>
    <t>План в ред. Май.Думы</t>
  </si>
  <si>
    <t>от 25 июля 2017 г. № 272</t>
  </si>
  <si>
    <t>от 25 июля 2017 г.  № 272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</si>
</sst>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dd/mm/yyyy\ hh: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59">
      <alignment/>
      <protection/>
    </xf>
    <xf numFmtId="0" fontId="8" fillId="0" borderId="0" xfId="59" applyFill="1">
      <alignment/>
      <protection/>
    </xf>
    <xf numFmtId="0" fontId="24" fillId="0" borderId="0" xfId="59" applyFont="1">
      <alignment/>
      <protection/>
    </xf>
    <xf numFmtId="0" fontId="25" fillId="0" borderId="0" xfId="59" applyFont="1" applyBorder="1">
      <alignment/>
      <protection/>
    </xf>
    <xf numFmtId="173" fontId="22" fillId="0" borderId="10" xfId="59" applyNumberFormat="1" applyFont="1" applyFill="1" applyBorder="1" applyAlignment="1">
      <alignment vertical="top"/>
      <protection/>
    </xf>
    <xf numFmtId="173" fontId="22" fillId="0" borderId="10" xfId="59" applyNumberFormat="1" applyFont="1" applyFill="1" applyBorder="1" applyAlignment="1">
      <alignment vertical="top"/>
      <protection/>
    </xf>
    <xf numFmtId="0" fontId="28" fillId="0" borderId="10" xfId="59" applyFont="1" applyFill="1" applyBorder="1" applyAlignment="1">
      <alignment horizontal="left" vertical="top"/>
      <protection/>
    </xf>
    <xf numFmtId="0" fontId="25" fillId="0" borderId="0" xfId="59" applyFont="1" applyFill="1" applyAlignment="1">
      <alignment horizontal="right"/>
      <protection/>
    </xf>
    <xf numFmtId="3" fontId="28" fillId="0" borderId="10" xfId="59" applyNumberFormat="1" applyFont="1" applyFill="1" applyBorder="1" applyAlignment="1">
      <alignment horizontal="left" vertical="top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27" fillId="0" borderId="0" xfId="59" applyFont="1" applyFill="1">
      <alignment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>
      <alignment/>
      <protection/>
    </xf>
    <xf numFmtId="0" fontId="22" fillId="0" borderId="10" xfId="56" applyFont="1" applyFill="1" applyBorder="1" applyAlignment="1">
      <alignment vertical="top" wrapText="1"/>
      <protection/>
    </xf>
    <xf numFmtId="0" fontId="22" fillId="0" borderId="10" xfId="56" applyFont="1" applyFill="1" applyBorder="1" applyAlignment="1">
      <alignment horizontal="left"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0" fontId="28" fillId="0" borderId="10" xfId="59" applyFont="1" applyFill="1" applyBorder="1" applyAlignment="1">
      <alignment horizontal="left" vertical="top"/>
      <protection/>
    </xf>
    <xf numFmtId="173" fontId="22" fillId="0" borderId="10" xfId="59" applyNumberFormat="1" applyFont="1" applyFill="1" applyBorder="1" applyAlignment="1">
      <alignment/>
      <protection/>
    </xf>
    <xf numFmtId="0" fontId="8" fillId="0" borderId="10" xfId="59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horizontal="right"/>
      <protection/>
    </xf>
    <xf numFmtId="0" fontId="24" fillId="0" borderId="0" xfId="59" applyFont="1" applyFill="1">
      <alignment/>
      <protection/>
    </xf>
    <xf numFmtId="0" fontId="25" fillId="0" borderId="0" xfId="59" applyFont="1" applyFill="1" applyBorder="1">
      <alignment/>
      <protection/>
    </xf>
    <xf numFmtId="3" fontId="28" fillId="0" borderId="10" xfId="59" applyNumberFormat="1" applyFont="1" applyFill="1" applyBorder="1" applyAlignment="1">
      <alignment horizontal="left" vertical="top"/>
      <protection/>
    </xf>
    <xf numFmtId="0" fontId="22" fillId="0" borderId="10" xfId="56" applyFont="1" applyFill="1" applyBorder="1" applyAlignment="1">
      <alignment horizontal="left" vertical="top" wrapText="1"/>
      <protection/>
    </xf>
    <xf numFmtId="3" fontId="28" fillId="0" borderId="10" xfId="59" applyNumberFormat="1" applyFont="1" applyFill="1" applyBorder="1" applyAlignment="1">
      <alignment vertical="top"/>
      <protection/>
    </xf>
    <xf numFmtId="0" fontId="22" fillId="0" borderId="10" xfId="56" applyFont="1" applyFill="1" applyBorder="1" applyAlignment="1">
      <alignment wrapText="1"/>
      <protection/>
    </xf>
    <xf numFmtId="0" fontId="23" fillId="0" borderId="0" xfId="59" applyFont="1" applyFill="1" applyBorder="1" applyAlignment="1">
      <alignment horizontal="center" vertical="center" wrapText="1"/>
      <protection/>
    </xf>
    <xf numFmtId="3" fontId="26" fillId="0" borderId="10" xfId="58" applyNumberFormat="1" applyFont="1" applyFill="1" applyBorder="1" applyAlignment="1">
      <alignment horizontal="center" vertical="center" wrapText="1"/>
      <protection/>
    </xf>
    <xf numFmtId="3" fontId="26" fillId="0" borderId="10" xfId="59" applyNumberFormat="1" applyFont="1" applyFill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/>
      <protection/>
    </xf>
  </cellXfs>
  <cellStyles count="59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Исп9м-в2005г." xfId="58"/>
    <cellStyle name="Обычный_Покварталь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T1\fuag1$\Users\2903.BERKAZ\Desktop\&#1041;&#1070;&#1044;&#1046;&#1045;&#1058;%202017\&#1048;&#1079;&#1084;&#1060;&#1045;&#1042;&#1056;&#1040;&#1051;&#1068;2017\&#1055;&#1088;&#1080;&#1083;&#1086;&#1078;&#1077;&#1085;&#1080;&#1103;%201,2%20&#1080;&#1079;&#108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1 крат"/>
      <sheetName val="прил2"/>
      <sheetName val="прил2 кра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90" zoomScaleNormal="9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" sqref="M5"/>
    </sheetView>
  </sheetViews>
  <sheetFormatPr defaultColWidth="9.140625" defaultRowHeight="12.75"/>
  <cols>
    <col min="1" max="1" width="14.57421875" style="2" customWidth="1"/>
    <col min="2" max="2" width="72.28125" style="2" customWidth="1"/>
    <col min="3" max="3" width="10.28125" style="2" hidden="1" customWidth="1"/>
    <col min="4" max="4" width="10.140625" style="2" customWidth="1"/>
    <col min="5" max="5" width="10.421875" style="2" customWidth="1"/>
    <col min="6" max="6" width="0" style="2" hidden="1" customWidth="1"/>
    <col min="7" max="16384" width="9.140625" style="2" customWidth="1"/>
  </cols>
  <sheetData>
    <row r="1" ht="12.75">
      <c r="E1" s="21" t="s">
        <v>43</v>
      </c>
    </row>
    <row r="2" ht="12.75">
      <c r="E2" s="21" t="s">
        <v>20</v>
      </c>
    </row>
    <row r="3" ht="12.75">
      <c r="E3" s="21" t="s">
        <v>57</v>
      </c>
    </row>
    <row r="4" ht="39" customHeight="1"/>
    <row r="5" spans="1:5" s="22" customFormat="1" ht="51.75" customHeight="1">
      <c r="A5" s="28" t="s">
        <v>47</v>
      </c>
      <c r="B5" s="28"/>
      <c r="C5" s="28"/>
      <c r="D5" s="28"/>
      <c r="E5" s="28"/>
    </row>
    <row r="6" spans="1:5" ht="30" customHeight="1">
      <c r="A6" s="23"/>
      <c r="B6" s="23"/>
      <c r="E6" s="8" t="s">
        <v>11</v>
      </c>
    </row>
    <row r="7" spans="1:5" ht="12.75" customHeight="1">
      <c r="A7" s="30" t="s">
        <v>21</v>
      </c>
      <c r="B7" s="30" t="s">
        <v>22</v>
      </c>
      <c r="C7" s="19"/>
      <c r="D7" s="29" t="s">
        <v>48</v>
      </c>
      <c r="E7" s="29"/>
    </row>
    <row r="8" spans="1:5" ht="29.25" customHeight="1">
      <c r="A8" s="30"/>
      <c r="B8" s="30"/>
      <c r="C8" s="12" t="s">
        <v>53</v>
      </c>
      <c r="D8" s="12" t="s">
        <v>49</v>
      </c>
      <c r="E8" s="12" t="s">
        <v>50</v>
      </c>
    </row>
    <row r="9" spans="1:5" s="11" customFormat="1" ht="11.25">
      <c r="A9" s="10">
        <v>1</v>
      </c>
      <c r="B9" s="10">
        <v>2</v>
      </c>
      <c r="C9" s="10">
        <v>3</v>
      </c>
      <c r="D9" s="10">
        <v>3</v>
      </c>
      <c r="E9" s="10">
        <v>4</v>
      </c>
    </row>
    <row r="10" spans="1:6" s="11" customFormat="1" ht="12.75">
      <c r="A10" s="9" t="s">
        <v>23</v>
      </c>
      <c r="B10" s="14" t="s">
        <v>12</v>
      </c>
      <c r="C10" s="5">
        <v>2011402.4999999998</v>
      </c>
      <c r="D10" s="5">
        <v>10984</v>
      </c>
      <c r="E10" s="5">
        <v>2022386.4999999998</v>
      </c>
      <c r="F10" s="5" t="e">
        <f>#REF!+#REF!+#REF!+#REF!+#REF!+#REF!+F14+#REF!+F16+#REF!+F11+#REF!</f>
        <v>#REF!</v>
      </c>
    </row>
    <row r="11" spans="1:6" s="13" customFormat="1" ht="25.5">
      <c r="A11" s="9" t="s">
        <v>24</v>
      </c>
      <c r="B11" s="14" t="s">
        <v>14</v>
      </c>
      <c r="C11" s="5">
        <v>46892.7</v>
      </c>
      <c r="D11" s="5">
        <v>2110.2</v>
      </c>
      <c r="E11" s="5">
        <v>49002.899999999994</v>
      </c>
      <c r="F11" s="5" t="e">
        <f>F12+F13</f>
        <v>#REF!</v>
      </c>
    </row>
    <row r="12" spans="1:6" s="13" customFormat="1" ht="12.75">
      <c r="A12" s="24" t="s">
        <v>25</v>
      </c>
      <c r="B12" s="16" t="s">
        <v>15</v>
      </c>
      <c r="C12" s="5">
        <v>36783.7</v>
      </c>
      <c r="D12" s="5">
        <v>430</v>
      </c>
      <c r="E12" s="5">
        <v>37213.7</v>
      </c>
      <c r="F12" s="5" t="e">
        <f>#REF!</f>
        <v>#REF!</v>
      </c>
    </row>
    <row r="13" spans="1:6" s="13" customFormat="1" ht="12.75">
      <c r="A13" s="24" t="s">
        <v>44</v>
      </c>
      <c r="B13" s="16" t="s">
        <v>8</v>
      </c>
      <c r="C13" s="5">
        <v>10109</v>
      </c>
      <c r="D13" s="6">
        <v>1680.2</v>
      </c>
      <c r="E13" s="5">
        <v>11789.2</v>
      </c>
      <c r="F13" s="6" t="e">
        <f>#REF!+#REF!</f>
        <v>#REF!</v>
      </c>
    </row>
    <row r="14" spans="1:6" s="13" customFormat="1" ht="18" customHeight="1">
      <c r="A14" s="9" t="s">
        <v>26</v>
      </c>
      <c r="B14" s="15" t="s">
        <v>16</v>
      </c>
      <c r="C14" s="5">
        <v>38665.1</v>
      </c>
      <c r="D14" s="5">
        <v>4986.1</v>
      </c>
      <c r="E14" s="5">
        <v>43651.2</v>
      </c>
      <c r="F14" s="5" t="e">
        <f>#REF!+F15+#REF!+#REF!</f>
        <v>#REF!</v>
      </c>
    </row>
    <row r="15" spans="1:6" s="13" customFormat="1" ht="57" customHeight="1">
      <c r="A15" s="7" t="s">
        <v>27</v>
      </c>
      <c r="B15" s="15" t="s">
        <v>13</v>
      </c>
      <c r="C15" s="5">
        <v>30634.9</v>
      </c>
      <c r="D15" s="5">
        <v>4986.1</v>
      </c>
      <c r="E15" s="5">
        <v>35621</v>
      </c>
      <c r="F15" s="5" t="e">
        <f>#REF!+#REF!</f>
        <v>#REF!</v>
      </c>
    </row>
    <row r="16" spans="1:6" s="13" customFormat="1" ht="18.75" customHeight="1">
      <c r="A16" s="9" t="s">
        <v>28</v>
      </c>
      <c r="B16" s="15" t="s">
        <v>17</v>
      </c>
      <c r="C16" s="5">
        <v>8942.4</v>
      </c>
      <c r="D16" s="5">
        <v>3887.7000000000003</v>
      </c>
      <c r="E16" s="5">
        <v>12830.1</v>
      </c>
      <c r="F16" s="5" t="e">
        <f>#REF!+#REF!+#REF!+#REF!+#REF!+#REF!+#REF!+#REF!+F19+#REF!+#REF!+#REF!+#REF!+#REF!+F18+F17+#REF!</f>
        <v>#REF!</v>
      </c>
    </row>
    <row r="17" spans="1:6" s="13" customFormat="1" ht="43.5" customHeight="1">
      <c r="A17" s="24" t="s">
        <v>45</v>
      </c>
      <c r="B17" s="25" t="s">
        <v>18</v>
      </c>
      <c r="C17" s="5">
        <v>1404</v>
      </c>
      <c r="D17" s="6">
        <v>89</v>
      </c>
      <c r="E17" s="5">
        <v>1493</v>
      </c>
      <c r="F17" s="6" t="e">
        <f>#REF!</f>
        <v>#REF!</v>
      </c>
    </row>
    <row r="18" spans="1:6" s="13" customFormat="1" ht="54.75" customHeight="1">
      <c r="A18" s="24" t="s">
        <v>29</v>
      </c>
      <c r="B18" s="25" t="s">
        <v>10</v>
      </c>
      <c r="C18" s="5">
        <v>0</v>
      </c>
      <c r="D18" s="6">
        <v>537.9</v>
      </c>
      <c r="E18" s="5">
        <v>537.9</v>
      </c>
      <c r="F18" s="6" t="e">
        <f>#REF!</f>
        <v>#REF!</v>
      </c>
    </row>
    <row r="19" spans="1:6" s="13" customFormat="1" ht="15" customHeight="1">
      <c r="A19" s="24" t="s">
        <v>30</v>
      </c>
      <c r="B19" s="25" t="s">
        <v>0</v>
      </c>
      <c r="C19" s="5">
        <v>2576</v>
      </c>
      <c r="D19" s="6">
        <v>3260.8</v>
      </c>
      <c r="E19" s="5">
        <v>5836.8</v>
      </c>
      <c r="F19" s="6" t="e">
        <f>#REF!</f>
        <v>#REF!</v>
      </c>
    </row>
    <row r="20" spans="1:6" s="13" customFormat="1" ht="12.75">
      <c r="A20" s="9" t="s">
        <v>31</v>
      </c>
      <c r="B20" s="15" t="s">
        <v>1</v>
      </c>
      <c r="C20" s="5">
        <v>4408677.399999999</v>
      </c>
      <c r="D20" s="5">
        <v>1346526.0000000002</v>
      </c>
      <c r="E20" s="5">
        <v>5755203.399999999</v>
      </c>
      <c r="F20" s="5" t="e">
        <f>F21+F25+F30+F27</f>
        <v>#REF!</v>
      </c>
    </row>
    <row r="21" spans="1:6" s="13" customFormat="1" ht="30.75" customHeight="1">
      <c r="A21" s="26" t="s">
        <v>32</v>
      </c>
      <c r="B21" s="14" t="s">
        <v>52</v>
      </c>
      <c r="C21" s="5">
        <v>4331148.799999999</v>
      </c>
      <c r="D21" s="5">
        <v>1346166.8</v>
      </c>
      <c r="E21" s="5">
        <v>5677315.599999999</v>
      </c>
      <c r="F21" s="5" t="e">
        <f>#REF!+F22+F23+F24</f>
        <v>#REF!</v>
      </c>
    </row>
    <row r="22" spans="1:6" s="13" customFormat="1" ht="27" customHeight="1">
      <c r="A22" s="7" t="s">
        <v>33</v>
      </c>
      <c r="B22" s="15" t="s">
        <v>34</v>
      </c>
      <c r="C22" s="5">
        <v>406385</v>
      </c>
      <c r="D22" s="5">
        <v>43902</v>
      </c>
      <c r="E22" s="5">
        <v>450287</v>
      </c>
      <c r="F22" s="5" t="e">
        <f>#REF!+#REF!+#REF!+#REF!</f>
        <v>#REF!</v>
      </c>
    </row>
    <row r="23" spans="1:6" s="13" customFormat="1" ht="16.5" customHeight="1">
      <c r="A23" s="7" t="s">
        <v>35</v>
      </c>
      <c r="B23" s="16" t="s">
        <v>36</v>
      </c>
      <c r="C23" s="5">
        <v>1398393.5</v>
      </c>
      <c r="D23" s="5">
        <v>3772.8</v>
      </c>
      <c r="E23" s="5">
        <v>1402166.3</v>
      </c>
      <c r="F23" s="5" t="e">
        <f>#REF!+#REF!+#REF!+#REF!+#REF!+#REF!+#REF!+#REF!</f>
        <v>#REF!</v>
      </c>
    </row>
    <row r="24" spans="1:6" s="13" customFormat="1" ht="17.25" customHeight="1">
      <c r="A24" s="17" t="s">
        <v>37</v>
      </c>
      <c r="B24" s="25" t="s">
        <v>2</v>
      </c>
      <c r="C24" s="5">
        <v>2484032.8</v>
      </c>
      <c r="D24" s="6">
        <v>1298492</v>
      </c>
      <c r="E24" s="5">
        <v>3782524.8</v>
      </c>
      <c r="F24" s="6" t="e">
        <f>#REF!+#REF!</f>
        <v>#REF!</v>
      </c>
    </row>
    <row r="25" spans="1:6" s="13" customFormat="1" ht="18" customHeight="1">
      <c r="A25" s="26" t="s">
        <v>38</v>
      </c>
      <c r="B25" s="14" t="s">
        <v>51</v>
      </c>
      <c r="C25" s="5">
        <v>84255</v>
      </c>
      <c r="D25" s="5">
        <v>106</v>
      </c>
      <c r="E25" s="5">
        <v>84361</v>
      </c>
      <c r="F25" s="5" t="e">
        <f>F26</f>
        <v>#REF!</v>
      </c>
    </row>
    <row r="26" spans="1:6" s="13" customFormat="1" ht="18" customHeight="1">
      <c r="A26" s="9" t="s">
        <v>39</v>
      </c>
      <c r="B26" s="14" t="s">
        <v>3</v>
      </c>
      <c r="C26" s="5">
        <v>84255</v>
      </c>
      <c r="D26" s="5">
        <v>106</v>
      </c>
      <c r="E26" s="5">
        <v>84361</v>
      </c>
      <c r="F26" s="5" t="e">
        <f>#REF!+#REF!</f>
        <v>#REF!</v>
      </c>
    </row>
    <row r="27" spans="1:6" s="13" customFormat="1" ht="69" customHeight="1">
      <c r="A27" s="9" t="s">
        <v>40</v>
      </c>
      <c r="B27" s="25" t="s">
        <v>19</v>
      </c>
      <c r="C27" s="5">
        <v>1083.8</v>
      </c>
      <c r="D27" s="6">
        <v>253.6</v>
      </c>
      <c r="E27" s="5">
        <v>1337.3999999999999</v>
      </c>
      <c r="F27" s="6" t="e">
        <f>F28</f>
        <v>#REF!</v>
      </c>
    </row>
    <row r="28" spans="1:6" s="13" customFormat="1" ht="27" customHeight="1">
      <c r="A28" s="24" t="s">
        <v>40</v>
      </c>
      <c r="B28" s="25" t="s">
        <v>4</v>
      </c>
      <c r="C28" s="5">
        <v>1083.8</v>
      </c>
      <c r="D28" s="5">
        <v>253.6</v>
      </c>
      <c r="E28" s="5">
        <v>1337.3999999999999</v>
      </c>
      <c r="F28" s="5" t="e">
        <f>F29</f>
        <v>#REF!</v>
      </c>
    </row>
    <row r="29" spans="1:6" s="13" customFormat="1" ht="27" customHeight="1">
      <c r="A29" s="24" t="s">
        <v>41</v>
      </c>
      <c r="B29" s="25" t="s">
        <v>5</v>
      </c>
      <c r="C29" s="5">
        <v>1083.8</v>
      </c>
      <c r="D29" s="5">
        <v>253.6</v>
      </c>
      <c r="E29" s="5">
        <v>1337.3999999999999</v>
      </c>
      <c r="F29" s="5" t="e">
        <f>#REF!+#REF!</f>
        <v>#REF!</v>
      </c>
    </row>
    <row r="30" spans="1:6" s="13" customFormat="1" ht="33" customHeight="1">
      <c r="A30" s="9" t="s">
        <v>42</v>
      </c>
      <c r="B30" s="14" t="s">
        <v>9</v>
      </c>
      <c r="C30" s="5">
        <v>-7810.200000000012</v>
      </c>
      <c r="D30" s="6">
        <v>-0.4</v>
      </c>
      <c r="E30" s="5">
        <v>-7810.600000000011</v>
      </c>
      <c r="F30" s="6">
        <f>F31</f>
        <v>0</v>
      </c>
    </row>
    <row r="31" spans="1:6" s="13" customFormat="1" ht="30" customHeight="1">
      <c r="A31" s="9" t="s">
        <v>46</v>
      </c>
      <c r="B31" s="14" t="s">
        <v>6</v>
      </c>
      <c r="C31" s="5">
        <v>-7810.200000000012</v>
      </c>
      <c r="D31" s="5">
        <v>-0.4</v>
      </c>
      <c r="E31" s="5">
        <v>-7810.600000000011</v>
      </c>
      <c r="F31" s="5"/>
    </row>
    <row r="32" spans="1:6" s="13" customFormat="1" ht="19.5" customHeight="1">
      <c r="A32" s="9"/>
      <c r="B32" s="27" t="s">
        <v>7</v>
      </c>
      <c r="C32" s="18">
        <v>6420079.899999999</v>
      </c>
      <c r="D32" s="18">
        <v>1357510.0000000002</v>
      </c>
      <c r="E32" s="18">
        <v>7777589.899999999</v>
      </c>
      <c r="F32" s="18" t="e">
        <f>F10+F20</f>
        <v>#REF!</v>
      </c>
    </row>
    <row r="33" s="13" customFormat="1" ht="12.75"/>
  </sheetData>
  <sheetProtection/>
  <autoFilter ref="A9:C32"/>
  <mergeCells count="4">
    <mergeCell ref="A5:E5"/>
    <mergeCell ref="D7:E7"/>
    <mergeCell ref="B7:B8"/>
    <mergeCell ref="A7:A8"/>
  </mergeCells>
  <printOptions horizontalCentered="1"/>
  <pageMargins left="0.7874015748031497" right="0.5905511811023623" top="0.3937007874015748" bottom="0.7874015748031497" header="0.31496062992125984" footer="0.31496062992125984"/>
  <pageSetup fitToHeight="2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90" zoomScaleNormal="90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1" sqref="N11"/>
    </sheetView>
  </sheetViews>
  <sheetFormatPr defaultColWidth="9.140625" defaultRowHeight="12.75"/>
  <cols>
    <col min="1" max="1" width="14.8515625" style="1" customWidth="1"/>
    <col min="2" max="2" width="41.421875" style="1" customWidth="1"/>
    <col min="3" max="3" width="10.28125" style="2" hidden="1" customWidth="1"/>
    <col min="4" max="4" width="10.7109375" style="2" customWidth="1"/>
    <col min="5" max="5" width="10.28125" style="2" customWidth="1"/>
    <col min="6" max="6" width="10.421875" style="2" hidden="1" customWidth="1"/>
    <col min="7" max="7" width="8.28125" style="1" customWidth="1"/>
    <col min="8" max="8" width="10.7109375" style="1" customWidth="1"/>
    <col min="9" max="16384" width="9.140625" style="1" customWidth="1"/>
  </cols>
  <sheetData>
    <row r="1" ht="12.75">
      <c r="H1" s="21" t="s">
        <v>54</v>
      </c>
    </row>
    <row r="2" ht="12.75">
      <c r="H2" s="21" t="s">
        <v>20</v>
      </c>
    </row>
    <row r="3" ht="12.75">
      <c r="H3" s="21" t="s">
        <v>58</v>
      </c>
    </row>
    <row r="4" ht="51.75" customHeight="1"/>
    <row r="5" spans="1:8" s="3" customFormat="1" ht="63" customHeight="1">
      <c r="A5" s="31" t="s">
        <v>55</v>
      </c>
      <c r="B5" s="31"/>
      <c r="C5" s="31"/>
      <c r="D5" s="31"/>
      <c r="E5" s="31"/>
      <c r="F5" s="31"/>
      <c r="G5" s="31"/>
      <c r="H5" s="31"/>
    </row>
    <row r="6" spans="1:8" ht="33" customHeight="1">
      <c r="A6" s="4"/>
      <c r="B6" s="4"/>
      <c r="C6" s="20"/>
      <c r="D6" s="20"/>
      <c r="E6" s="20"/>
      <c r="H6" s="8" t="s">
        <v>11</v>
      </c>
    </row>
    <row r="7" spans="1:8" ht="12.75" customHeight="1">
      <c r="A7" s="30" t="s">
        <v>21</v>
      </c>
      <c r="B7" s="30" t="s">
        <v>22</v>
      </c>
      <c r="C7" s="32" t="s">
        <v>48</v>
      </c>
      <c r="D7" s="32"/>
      <c r="E7" s="32"/>
      <c r="F7" s="32"/>
      <c r="G7" s="32"/>
      <c r="H7" s="32"/>
    </row>
    <row r="8" spans="1:8" ht="12.75" customHeight="1">
      <c r="A8" s="30"/>
      <c r="B8" s="30"/>
      <c r="C8" s="29">
        <v>2018</v>
      </c>
      <c r="D8" s="29"/>
      <c r="E8" s="29"/>
      <c r="F8" s="29">
        <v>2019</v>
      </c>
      <c r="G8" s="29"/>
      <c r="H8" s="29"/>
    </row>
    <row r="9" spans="1:8" s="2" customFormat="1" ht="24" customHeight="1">
      <c r="A9" s="30"/>
      <c r="B9" s="30"/>
      <c r="C9" s="12" t="s">
        <v>56</v>
      </c>
      <c r="D9" s="12" t="s">
        <v>49</v>
      </c>
      <c r="E9" s="12" t="s">
        <v>50</v>
      </c>
      <c r="F9" s="12" t="s">
        <v>56</v>
      </c>
      <c r="G9" s="12" t="s">
        <v>49</v>
      </c>
      <c r="H9" s="12" t="s">
        <v>50</v>
      </c>
    </row>
    <row r="10" spans="1:8" s="11" customFormat="1" ht="13.5" customHeight="1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4</v>
      </c>
      <c r="G10" s="10">
        <v>5</v>
      </c>
      <c r="H10" s="10">
        <v>6</v>
      </c>
    </row>
    <row r="11" spans="1:8" s="13" customFormat="1" ht="25.5" customHeight="1">
      <c r="A11" s="9" t="s">
        <v>31</v>
      </c>
      <c r="B11" s="15" t="s">
        <v>1</v>
      </c>
      <c r="C11" s="5">
        <v>2778090.9</v>
      </c>
      <c r="D11" s="5">
        <v>1112715.9</v>
      </c>
      <c r="E11" s="5">
        <v>3890806.8</v>
      </c>
      <c r="F11" s="5">
        <v>1521680.7</v>
      </c>
      <c r="G11" s="5">
        <v>32588.600000000002</v>
      </c>
      <c r="H11" s="5">
        <v>1554269.3</v>
      </c>
    </row>
    <row r="12" spans="1:8" s="13" customFormat="1" ht="45.75" customHeight="1">
      <c r="A12" s="26" t="s">
        <v>32</v>
      </c>
      <c r="B12" s="14" t="s">
        <v>52</v>
      </c>
      <c r="C12" s="5">
        <v>2750012.1</v>
      </c>
      <c r="D12" s="5">
        <v>1112715.9</v>
      </c>
      <c r="E12" s="5">
        <v>3862728</v>
      </c>
      <c r="F12" s="5">
        <v>1521680.7</v>
      </c>
      <c r="G12" s="5">
        <v>32588.600000000002</v>
      </c>
      <c r="H12" s="5">
        <v>1554269.3</v>
      </c>
    </row>
    <row r="13" spans="1:8" s="13" customFormat="1" ht="33" customHeight="1">
      <c r="A13" s="7" t="s">
        <v>33</v>
      </c>
      <c r="B13" s="15" t="s">
        <v>34</v>
      </c>
      <c r="C13" s="5">
        <v>296105.8</v>
      </c>
      <c r="D13" s="5">
        <v>859131.4</v>
      </c>
      <c r="E13" s="5">
        <v>1155237.2</v>
      </c>
      <c r="F13" s="5">
        <v>81899.3</v>
      </c>
      <c r="G13" s="5">
        <v>0</v>
      </c>
      <c r="H13" s="5">
        <v>81899.3</v>
      </c>
    </row>
    <row r="14" spans="1:8" s="13" customFormat="1" ht="33.75" customHeight="1">
      <c r="A14" s="7" t="s">
        <v>35</v>
      </c>
      <c r="B14" s="16" t="s">
        <v>36</v>
      </c>
      <c r="C14" s="5">
        <v>1404081.5</v>
      </c>
      <c r="D14" s="5">
        <v>20049.199999999997</v>
      </c>
      <c r="E14" s="5">
        <v>1424130.7</v>
      </c>
      <c r="F14" s="5">
        <v>1404270.7</v>
      </c>
      <c r="G14" s="5">
        <v>32588.600000000002</v>
      </c>
      <c r="H14" s="5">
        <v>1436859.3</v>
      </c>
    </row>
    <row r="15" spans="1:8" s="13" customFormat="1" ht="26.25" customHeight="1">
      <c r="A15" s="17" t="s">
        <v>37</v>
      </c>
      <c r="B15" s="25" t="s">
        <v>2</v>
      </c>
      <c r="C15" s="6">
        <v>1013920</v>
      </c>
      <c r="D15" s="6">
        <v>233535.3</v>
      </c>
      <c r="E15" s="5">
        <v>1247455.3</v>
      </c>
      <c r="F15" s="6">
        <v>0</v>
      </c>
      <c r="G15" s="6">
        <v>0</v>
      </c>
      <c r="H15" s="5">
        <v>0</v>
      </c>
    </row>
    <row r="16" spans="1:8" s="13" customFormat="1" ht="22.5" customHeight="1">
      <c r="A16" s="9"/>
      <c r="B16" s="27" t="s">
        <v>7</v>
      </c>
      <c r="C16" s="18">
        <v>4828232.199999999</v>
      </c>
      <c r="D16" s="18">
        <v>1112715.9</v>
      </c>
      <c r="E16" s="18">
        <v>5940948.1</v>
      </c>
      <c r="F16" s="18">
        <v>3676816.3999999994</v>
      </c>
      <c r="G16" s="18">
        <v>32588.600000000002</v>
      </c>
      <c r="H16" s="18">
        <v>3709404.9999999995</v>
      </c>
    </row>
  </sheetData>
  <sheetProtection/>
  <autoFilter ref="A10:F16"/>
  <mergeCells count="6">
    <mergeCell ref="A5:H5"/>
    <mergeCell ref="A7:A9"/>
    <mergeCell ref="B7:B9"/>
    <mergeCell ref="C7:H7"/>
    <mergeCell ref="C8:E8"/>
    <mergeCell ref="F8:H8"/>
  </mergeCells>
  <printOptions horizontalCentered="1"/>
  <pageMargins left="0.984251968503937" right="0.3937007874015748" top="0.3937007874015748" bottom="0.7874015748031497" header="0.31496062992125984" footer="0.31496062992125984"/>
  <pageSetup fitToHeight="2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2017-07-26T13:34:37Z</cp:lastPrinted>
  <dcterms:created xsi:type="dcterms:W3CDTF">2002-03-11T10:22:12Z</dcterms:created>
  <dcterms:modified xsi:type="dcterms:W3CDTF">2017-07-26T13:35:02Z</dcterms:modified>
  <cp:category/>
  <cp:version/>
  <cp:contentType/>
  <cp:contentStatus/>
</cp:coreProperties>
</file>