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2" sheetId="1" r:id="rId1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'Приложение2'!$A$10:$K$260</definedName>
    <definedName name="_xlnm.Print_Titles" localSheetId="0">'Приложение2'!$9:$10</definedName>
  </definedNames>
  <calcPr fullCalcOnLoad="1"/>
</workbook>
</file>

<file path=xl/sharedStrings.xml><?xml version="1.0" encoding="utf-8"?>
<sst xmlns="http://schemas.openxmlformats.org/spreadsheetml/2006/main" count="510" uniqueCount="507">
  <si>
    <t>Уточненный план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</si>
  <si>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</si>
  <si>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</si>
  <si>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</si>
  <si>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</si>
  <si>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</si>
  <si>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</si>
  <si>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</si>
  <si>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</si>
  <si>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</si>
  <si>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</si>
  <si>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</si>
  <si>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</si>
  <si>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</si>
  <si>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</si>
  <si>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</si>
  <si>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</si>
  <si>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</si>
  <si>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</si>
  <si>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</si>
  <si>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</si>
  <si>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</si>
  <si>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</si>
  <si>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</si>
  <si>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</si>
  <si>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</si>
  <si>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</si>
  <si>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</si>
  <si>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</si>
  <si>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</si>
  <si>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</si>
  <si>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</si>
  <si>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</si>
  <si>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</si>
  <si>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</si>
  <si>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</si>
  <si>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</si>
  <si>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</si>
  <si>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</si>
  <si>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</si>
  <si>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</si>
  <si>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</si>
  <si>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</si>
  <si>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</si>
  <si>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</si>
  <si>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</si>
  <si>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</si>
  <si>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</si>
  <si>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</si>
  <si>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</si>
  <si>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</si>
  <si>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</si>
  <si>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</si>
  <si>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</si>
  <si>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</si>
  <si>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</si>
  <si>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</si>
  <si>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</si>
  <si>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</si>
  <si>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</si>
  <si>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</si>
  <si>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</si>
  <si>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</si>
  <si>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</si>
  <si>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</si>
  <si>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</si>
  <si>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</si>
  <si>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</si>
  <si>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</si>
  <si>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</si>
  <si>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</si>
  <si>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</si>
  <si>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</si>
  <si>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</si>
  <si>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</si>
  <si>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</si>
  <si>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</si>
  <si>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</si>
  <si>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</si>
  <si>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</si>
  <si>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</si>
  <si>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</si>
  <si>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</si>
  <si>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</si>
  <si>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</si>
  <si>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</si>
  <si>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</si>
  <si>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</si>
  <si>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</si>
  <si>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</si>
  <si>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1 05 04010 02 0000 110</t>
  </si>
  <si>
    <t>1 05 04000 02 0000 110</t>
  </si>
  <si>
    <t>Денежные  взыскания (штрафы) за нарушение законодательства о налогах и  сборах, предусмотренные статьями 116, 118, статьей119.1,  пунктами 1 и 2 статьи 120, статьями 125,  126,  128,  129, 129.1,  132,  133,  134,  135,  135.1  Налогового кодекса Российской Федерации</t>
  </si>
  <si>
    <t>Денежные   взыскания (штрафы) за  нарушение законодательства Российской Федерации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</si>
  <si>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</si>
  <si>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</si>
  <si>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</si>
  <si>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</si>
  <si>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</si>
  <si>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</si>
  <si>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</si>
  <si>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</si>
  <si>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</si>
  <si>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</si>
  <si>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</si>
  <si>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</si>
  <si>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</si>
  <si>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</si>
  <si>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</si>
  <si>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</si>
  <si>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</si>
  <si>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</si>
  <si>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</si>
  <si>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</si>
  <si>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</si>
  <si>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</si>
  <si>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</si>
  <si>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</si>
  <si>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</si>
  <si>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</si>
  <si>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</si>
  <si>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</si>
  <si>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</si>
  <si>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</si>
  <si>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</si>
  <si>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</si>
  <si>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</si>
  <si>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</si>
  <si>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</si>
  <si>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</si>
  <si>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</si>
  <si>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</si>
  <si>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</si>
  <si>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</si>
  <si>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</si>
  <si>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</si>
  <si>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</si>
  <si>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</si>
  <si>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</si>
  <si>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</si>
  <si>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</si>
  <si>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</si>
  <si>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</si>
  <si>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</si>
  <si>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</si>
  <si>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</si>
  <si>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</si>
  <si>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</si>
  <si>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</si>
  <si>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</si>
  <si>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</si>
  <si>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</si>
  <si>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</si>
  <si>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</si>
  <si>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Наименование  группы, подгруппы, статьи, подстатьи, элемента классификации операций сектора государственного управления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</si>
  <si>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</si>
  <si>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</si>
  <si>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</si>
  <si>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% исполнения от уточнен-ного плана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</si>
  <si>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</si>
  <si>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</si>
  <si>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</si>
  <si>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</si>
  <si>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 xml:space="preserve">Приложение 2 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</si>
  <si>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</si>
  <si>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</si>
  <si>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</si>
  <si>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</si>
  <si>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</si>
  <si>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</si>
  <si>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</si>
  <si>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</si>
  <si>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</si>
  <si>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</si>
  <si>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</si>
  <si>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</si>
  <si>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</si>
  <si>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</si>
  <si>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</si>
  <si>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</si>
  <si>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</si>
  <si>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</si>
  <si>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</si>
  <si>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</si>
  <si>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</si>
  <si>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</si>
  <si>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</si>
  <si>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</si>
  <si>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</si>
  <si>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</si>
  <si>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</si>
  <si>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</si>
  <si>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</si>
  <si>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 xml:space="preserve">2 02 02009 00 0000 151  </t>
  </si>
  <si>
    <t xml:space="preserve">2 02 02009 04 0000 151  </t>
  </si>
  <si>
    <t>1 13 02000 00 0000 130</t>
  </si>
  <si>
    <t xml:space="preserve">Доходы от компенсации затрат государства
</t>
  </si>
  <si>
    <t>1 13 01990 00 0000 130</t>
  </si>
  <si>
    <t xml:space="preserve">Прочие доходы от оказания платных услуг (работ) </t>
  </si>
  <si>
    <t>Исполнение бюджета города Березники
 по кодам видов доходов, подвидов доходов, классификации операций сектора
государственного управления, относящихся к доходам бюджета
за 2014 год</t>
  </si>
  <si>
    <t>к решению Березниковской городской Думы</t>
  </si>
  <si>
    <t>Форма Г-2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</si>
  <si>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</si>
  <si>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</si>
  <si>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</si>
  <si>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</si>
  <si>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</si>
  <si>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</si>
  <si>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</si>
  <si>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</si>
  <si>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</si>
  <si>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</si>
  <si>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</si>
  <si>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</si>
  <si>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</si>
  <si>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</si>
  <si>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</si>
  <si>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</si>
  <si>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</si>
  <si>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</si>
  <si>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</si>
  <si>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</si>
  <si>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</si>
  <si>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</si>
  <si>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</si>
  <si>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</si>
  <si>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</si>
  <si>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</si>
  <si>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</si>
  <si>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</si>
  <si>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</si>
  <si>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</si>
  <si>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</si>
  <si>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</si>
  <si>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</si>
  <si>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</si>
  <si>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</si>
  <si>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</si>
  <si>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</si>
  <si>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</si>
  <si>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</si>
  <si>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</si>
  <si>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</si>
  <si>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</si>
  <si>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</si>
  <si>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</si>
  <si>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</si>
  <si>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</si>
  <si>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</si>
  <si>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</si>
  <si>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</si>
  <si>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</si>
  <si>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</si>
  <si>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</si>
  <si>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</si>
  <si>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</si>
  <si>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</si>
  <si>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</si>
  <si>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</si>
  <si>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</si>
  <si>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</si>
  <si>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</si>
  <si>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</si>
  <si>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</si>
  <si>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</si>
  <si>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</si>
  <si>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</si>
  <si>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</si>
  <si>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</si>
  <si>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</si>
  <si>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</si>
  <si>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</si>
  <si>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</si>
  <si>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</si>
  <si>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</si>
  <si>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</si>
  <si>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</si>
  <si>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</si>
  <si>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</si>
  <si>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</si>
  <si>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</si>
  <si>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</si>
  <si>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</si>
  <si>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</si>
  <si>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</si>
  <si>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</si>
  <si>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</si>
  <si>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</si>
  <si>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</si>
  <si>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</si>
  <si>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</si>
  <si>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</si>
  <si>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</si>
  <si>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</si>
  <si>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</si>
  <si>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</si>
  <si>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</si>
  <si>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</si>
  <si>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</si>
  <si>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</si>
  <si>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</si>
  <si>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</si>
  <si>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</si>
  <si>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</si>
  <si>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</si>
  <si>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</si>
  <si>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</si>
  <si>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</si>
  <si>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</si>
  <si>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</si>
  <si>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</si>
  <si>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</si>
  <si>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</si>
  <si>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</si>
  <si>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</si>
  <si>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</si>
  <si>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</si>
  <si>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</si>
  <si>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</si>
  <si>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</si>
  <si>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</si>
  <si>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</si>
  <si>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</si>
  <si>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</si>
  <si>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</si>
  <si>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</si>
  <si>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</si>
  <si>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</si>
  <si>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</si>
  <si>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</si>
  <si>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</si>
  <si>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</si>
  <si>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</si>
  <si>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</si>
  <si>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</si>
  <si>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</si>
  <si>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</si>
  <si>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</si>
  <si>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</si>
  <si>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</si>
  <si>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</si>
  <si>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</si>
  <si>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</si>
  <si>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</si>
  <si>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</si>
  <si>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</si>
  <si>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</si>
  <si>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</si>
  <si>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</si>
  <si>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</si>
  <si>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</si>
  <si>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</si>
  <si>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</si>
  <si>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</si>
  <si>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</si>
  <si>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</si>
  <si>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</si>
  <si>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</si>
  <si>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</si>
  <si>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</si>
  <si>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</si>
  <si>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</si>
  <si>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</si>
  <si>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</si>
  <si>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</si>
  <si>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</si>
  <si>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</si>
  <si>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</si>
  <si>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</si>
  <si>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</si>
  <si>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</si>
  <si>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</si>
  <si>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</si>
  <si>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</si>
  <si>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</si>
  <si>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</si>
  <si>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</si>
  <si>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</si>
  <si>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</si>
  <si>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</si>
  <si>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</si>
  <si>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</si>
  <si>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</si>
  <si>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</si>
  <si>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</si>
  <si>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</si>
  <si>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</si>
  <si>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</si>
  <si>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</si>
  <si>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</si>
  <si>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</si>
  <si>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</si>
  <si>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</si>
  <si>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</si>
  <si>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</si>
  <si>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</si>
  <si>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</si>
  <si>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</si>
  <si>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</si>
  <si>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</si>
  <si>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</si>
  <si>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</si>
  <si>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</si>
  <si>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</si>
  <si>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</si>
  <si>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</si>
  <si>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</si>
  <si>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</si>
  <si>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</si>
  <si>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</si>
  <si>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</si>
  <si>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</si>
  <si>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</si>
  <si>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</si>
  <si>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</si>
  <si>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</si>
  <si>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</si>
  <si>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</si>
  <si>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</si>
  <si>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</si>
  <si>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</si>
  <si>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</si>
  <si>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</si>
  <si>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</si>
  <si>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</si>
  <si>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</si>
  <si>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</si>
  <si>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</si>
  <si>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</si>
  <si>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</si>
  <si>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</si>
  <si>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</si>
  <si>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</si>
  <si>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</si>
  <si>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</si>
  <si>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</si>
  <si>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</si>
  <si>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</si>
  <si>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</si>
  <si>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</si>
  <si>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</si>
  <si>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</si>
  <si>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1 16 23041 04 0000 140</t>
  </si>
  <si>
    <t>2 02 02150 00 0000 151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</si>
  <si>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</si>
  <si>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</si>
  <si>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Субсидии бюджетам  на реализацию программы энергосбережения и повышения энергетической эффективности на период до 2020 года</t>
  </si>
  <si>
    <t>1 09 07032 04 0000 110</t>
  </si>
  <si>
    <t>отклонение</t>
  </si>
  <si>
    <t>Утверждено по бюджету первоначально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</si>
  <si>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</si>
  <si>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</si>
  <si>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</si>
  <si>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</si>
  <si>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</si>
  <si>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</si>
  <si>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</si>
  <si>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</si>
  <si>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</si>
  <si>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</si>
  <si>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</si>
  <si>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</si>
  <si>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</si>
  <si>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</si>
  <si>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</si>
  <si>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</si>
  <si>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</si>
  <si>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</si>
  <si>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</si>
  <si>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</si>
  <si>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</si>
  <si>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</si>
  <si>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</si>
  <si>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</si>
  <si>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</si>
  <si>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</si>
  <si>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</si>
  <si>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</si>
  <si>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</si>
  <si>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 xml:space="preserve">Код </t>
  </si>
  <si>
    <t>Факт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</si>
  <si>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</si>
  <si>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</si>
  <si>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</si>
  <si>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</si>
  <si>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</si>
  <si>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</si>
  <si>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</si>
  <si>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</si>
  <si>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</si>
  <si>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</si>
  <si>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</si>
  <si>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</si>
  <si>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</si>
  <si>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</si>
  <si>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</si>
  <si>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</si>
  <si>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</si>
  <si>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</si>
  <si>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</si>
  <si>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</si>
  <si>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</si>
  <si>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</si>
  <si>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</si>
  <si>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</si>
  <si>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</si>
  <si>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от 26 мая 2015 г.  № 817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</si>
</sst>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2" fillId="0" borderId="0" xfId="56" applyFont="1">
      <alignment/>
      <protection/>
    </xf>
    <xf numFmtId="0" fontId="22" fillId="0" borderId="0" xfId="55" applyFont="1" applyFill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2" fillId="0" borderId="0" xfId="56" applyFont="1" applyFill="1">
      <alignment/>
      <protection/>
    </xf>
    <xf numFmtId="0" fontId="27" fillId="0" borderId="0" xfId="56" applyFont="1">
      <alignment/>
      <protection/>
    </xf>
    <xf numFmtId="3" fontId="28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0" fontId="28" fillId="0" borderId="10" xfId="56" applyFont="1" applyBorder="1" applyAlignment="1">
      <alignment horizontal="left" vertical="top"/>
      <protection/>
    </xf>
    <xf numFmtId="0" fontId="30" fillId="0" borderId="0" xfId="56" applyFont="1">
      <alignment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20" fillId="0" borderId="0" xfId="56" applyFont="1">
      <alignment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8" fillId="0" borderId="10" xfId="56" applyNumberFormat="1" applyFont="1" applyBorder="1" applyAlignment="1">
      <alignment vertical="top"/>
      <protection/>
    </xf>
    <xf numFmtId="3" fontId="32" fillId="0" borderId="10" xfId="56" applyNumberFormat="1" applyFont="1" applyBorder="1" applyAlignment="1">
      <alignment vertical="top"/>
      <protection/>
    </xf>
    <xf numFmtId="3" fontId="31" fillId="0" borderId="10" xfId="56" applyNumberFormat="1" applyFont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Fill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2" fillId="0" borderId="0" xfId="56" applyFont="1" applyFill="1" applyAlignment="1">
      <alignment horizontal="right"/>
      <protection/>
    </xf>
    <xf numFmtId="0" fontId="25" fillId="0" borderId="0" xfId="56" applyFont="1" applyFill="1" applyBorder="1">
      <alignment/>
      <protection/>
    </xf>
    <xf numFmtId="0" fontId="25" fillId="0" borderId="0" xfId="56" applyFont="1" applyFill="1" applyAlignment="1">
      <alignment horizontal="right"/>
      <protection/>
    </xf>
    <xf numFmtId="3" fontId="28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166" fontId="29" fillId="18" borderId="10" xfId="56" applyNumberFormat="1" applyFont="1" applyFill="1" applyBorder="1" applyAlignment="1">
      <alignment vertical="top"/>
      <protection/>
    </xf>
    <xf numFmtId="166" fontId="22" fillId="18" borderId="10" xfId="56" applyNumberFormat="1" applyFont="1" applyFill="1" applyBorder="1" applyAlignment="1">
      <alignment vertical="top"/>
      <protection/>
    </xf>
    <xf numFmtId="166" fontId="33" fillId="18" borderId="10" xfId="56" applyNumberFormat="1" applyFont="1" applyFill="1" applyBorder="1" applyAlignment="1">
      <alignment vertical="top"/>
      <protection/>
    </xf>
    <xf numFmtId="166" fontId="22" fillId="18" borderId="10" xfId="56" applyNumberFormat="1" applyFont="1" applyFill="1" applyBorder="1" applyAlignment="1">
      <alignment vertical="top"/>
      <protection/>
    </xf>
    <xf numFmtId="166" fontId="33" fillId="18" borderId="10" xfId="56" applyNumberFormat="1" applyFont="1" applyFill="1" applyBorder="1" applyAlignment="1">
      <alignment vertical="top"/>
      <protection/>
    </xf>
    <xf numFmtId="0" fontId="8" fillId="18" borderId="0" xfId="56" applyFill="1">
      <alignment/>
      <protection/>
    </xf>
    <xf numFmtId="0" fontId="22" fillId="0" borderId="10" xfId="0" applyFont="1" applyFill="1" applyBorder="1" applyAlignment="1">
      <alignment vertical="top" wrapText="1"/>
    </xf>
    <xf numFmtId="0" fontId="22" fillId="18" borderId="0" xfId="55" applyFont="1" applyFill="1" applyAlignment="1">
      <alignment wrapText="1"/>
      <protection/>
    </xf>
    <xf numFmtId="0" fontId="22" fillId="18" borderId="0" xfId="56" applyFont="1" applyFill="1">
      <alignment/>
      <protection/>
    </xf>
    <xf numFmtId="3" fontId="26" fillId="18" borderId="10" xfId="56" applyNumberFormat="1" applyFont="1" applyFill="1" applyBorder="1" applyAlignment="1">
      <alignment horizontal="center" vertical="center" wrapText="1"/>
      <protection/>
    </xf>
    <xf numFmtId="166" fontId="29" fillId="18" borderId="10" xfId="56" applyNumberFormat="1" applyFont="1" applyFill="1" applyBorder="1" applyAlignment="1">
      <alignment vertical="top"/>
      <protection/>
    </xf>
    <xf numFmtId="166" fontId="29" fillId="18" borderId="10" xfId="56" applyNumberFormat="1" applyFont="1" applyFill="1" applyBorder="1" applyAlignment="1">
      <alignment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vertical="top" wrapText="1"/>
    </xf>
    <xf numFmtId="0" fontId="19" fillId="0" borderId="0" xfId="56" applyFont="1">
      <alignment/>
      <protection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3" fontId="26" fillId="18" borderId="10" xfId="55" applyNumberFormat="1" applyFont="1" applyFill="1" applyBorder="1" applyAlignment="1">
      <alignment horizontal="center" vertical="center" wrapText="1"/>
      <protection/>
    </xf>
    <xf numFmtId="0" fontId="26" fillId="0" borderId="11" xfId="56" applyFont="1" applyBorder="1" applyAlignment="1">
      <alignment vertical="center" wrapText="1"/>
      <protection/>
    </xf>
    <xf numFmtId="3" fontId="26" fillId="0" borderId="12" xfId="56" applyNumberFormat="1" applyFont="1" applyFill="1" applyBorder="1" applyAlignment="1">
      <alignment horizontal="center" vertical="center" wrapText="1"/>
      <protection/>
    </xf>
    <xf numFmtId="3" fontId="32" fillId="0" borderId="10" xfId="56" applyNumberFormat="1" applyFont="1" applyFill="1" applyBorder="1" applyAlignment="1">
      <alignment horizontal="left" vertical="top"/>
      <protection/>
    </xf>
    <xf numFmtId="0" fontId="25" fillId="18" borderId="0" xfId="56" applyFont="1" applyFill="1" applyBorder="1">
      <alignment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0"/>
  <sheetViews>
    <sheetView tabSelected="1" zoomScaleSheetLayoutView="100" zoomScalePageLayoutView="0" workbookViewId="0" topLeftCell="A1">
      <pane xSplit="2" ySplit="10" topLeftCell="C10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14" sqref="A114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28125" style="2" customWidth="1"/>
    <col min="4" max="4" width="10.28125" style="63" hidden="1" customWidth="1"/>
    <col min="5" max="5" width="10.8515625" style="2" customWidth="1"/>
    <col min="6" max="6" width="10.8515625" style="63" hidden="1" customWidth="1"/>
    <col min="7" max="7" width="11.140625" style="2" customWidth="1"/>
    <col min="8" max="8" width="11.421875" style="63" hidden="1" customWidth="1"/>
    <col min="9" max="9" width="9.28125" style="2" customWidth="1"/>
    <col min="10" max="10" width="10.8515625" style="2" hidden="1" customWidth="1"/>
    <col min="11" max="11" width="9.140625" style="1" hidden="1" customWidth="1"/>
    <col min="12" max="16384" width="9.140625" style="1" customWidth="1"/>
  </cols>
  <sheetData>
    <row r="1" ht="12.75">
      <c r="I1" s="49" t="s">
        <v>163</v>
      </c>
    </row>
    <row r="2" ht="12.75">
      <c r="I2" s="49" t="s">
        <v>200</v>
      </c>
    </row>
    <row r="3" ht="12.75">
      <c r="I3" s="49" t="s">
        <v>506</v>
      </c>
    </row>
    <row r="4" ht="12.75">
      <c r="I4" s="49"/>
    </row>
    <row r="5" ht="12.75">
      <c r="I5" s="49"/>
    </row>
    <row r="6" spans="1:9" ht="15.75" customHeight="1">
      <c r="A6" s="3"/>
      <c r="B6" s="3"/>
      <c r="C6" s="7"/>
      <c r="D6" s="66"/>
      <c r="E6" s="4"/>
      <c r="F6" s="65"/>
      <c r="G6" s="4"/>
      <c r="H6" s="65"/>
      <c r="I6" s="49" t="s">
        <v>201</v>
      </c>
    </row>
    <row r="7" spans="1:10" s="5" customFormat="1" ht="88.5" customHeight="1">
      <c r="A7" s="79" t="s">
        <v>199</v>
      </c>
      <c r="B7" s="79"/>
      <c r="C7" s="79"/>
      <c r="D7" s="79"/>
      <c r="E7" s="79"/>
      <c r="F7" s="79"/>
      <c r="G7" s="79"/>
      <c r="H7" s="79"/>
      <c r="I7" s="79"/>
      <c r="J7" s="79"/>
    </row>
    <row r="8" spans="1:9" ht="12.75" customHeight="1">
      <c r="A8" s="6"/>
      <c r="B8" s="6"/>
      <c r="C8" s="50"/>
      <c r="D8" s="78"/>
      <c r="E8" s="7"/>
      <c r="F8" s="66"/>
      <c r="G8" s="7"/>
      <c r="H8" s="66"/>
      <c r="I8" s="51" t="s">
        <v>478</v>
      </c>
    </row>
    <row r="9" spans="1:10" s="2" customFormat="1" ht="44.25" customHeight="1">
      <c r="A9" s="76" t="s">
        <v>479</v>
      </c>
      <c r="B9" s="76" t="s">
        <v>154</v>
      </c>
      <c r="C9" s="73" t="s">
        <v>449</v>
      </c>
      <c r="D9" s="74"/>
      <c r="E9" s="73" t="s">
        <v>0</v>
      </c>
      <c r="F9" s="74"/>
      <c r="G9" s="73" t="s">
        <v>480</v>
      </c>
      <c r="H9" s="74" t="s">
        <v>448</v>
      </c>
      <c r="I9" s="73" t="s">
        <v>158</v>
      </c>
      <c r="J9" s="75"/>
    </row>
    <row r="10" spans="1:10" s="57" customFormat="1" ht="11.25">
      <c r="A10" s="56">
        <v>1</v>
      </c>
      <c r="B10" s="56">
        <v>2</v>
      </c>
      <c r="C10" s="56">
        <v>3</v>
      </c>
      <c r="D10" s="67"/>
      <c r="E10" s="56">
        <v>4</v>
      </c>
      <c r="F10" s="67"/>
      <c r="G10" s="56">
        <v>5</v>
      </c>
      <c r="H10" s="67"/>
      <c r="I10" s="56">
        <v>6</v>
      </c>
      <c r="J10" s="56">
        <v>7</v>
      </c>
    </row>
    <row r="11" spans="1:11" s="8" customFormat="1" ht="12.75">
      <c r="A11" s="9" t="s">
        <v>481</v>
      </c>
      <c r="B11" s="34" t="s">
        <v>482</v>
      </c>
      <c r="C11" s="10">
        <f>C12+C24+C33+C47+C57+C71+C93+C112+C124+C127+C160+C103+C18</f>
        <v>1784559.9000000001</v>
      </c>
      <c r="D11" s="58">
        <f aca="true" t="shared" si="0" ref="D11:D81">E11-C11</f>
        <v>223610.59999999963</v>
      </c>
      <c r="E11" s="10">
        <f>E12+E24+E33+E47+E57+E71+E93+E112+E124+E127+E160+E103+E18</f>
        <v>2008170.4999999998</v>
      </c>
      <c r="F11" s="58">
        <f>G11-E11</f>
        <v>16981.20000000042</v>
      </c>
      <c r="G11" s="10">
        <f>G12+G24+G33+G47+G57+G71+G93+G112+G124+G127+G160+G103+G18</f>
        <v>2025151.7000000002</v>
      </c>
      <c r="H11" s="10">
        <f>H12+H24+H33+H47+H57+H71+H93+H112+H124+H127+H160+H103+H18</f>
        <v>16981.20000000006</v>
      </c>
      <c r="I11" s="10">
        <f aca="true" t="shared" si="1" ref="I11:I80">G11/E11*100</f>
        <v>100.8456054901713</v>
      </c>
      <c r="J11" s="10">
        <f>J12+J24+J33+J47+J57+J71+J93+J112+J124+J127+J160+J103+J18</f>
        <v>0</v>
      </c>
      <c r="K11" s="10">
        <f>K12+K24+K33+K47+K57+K71+K93+K112+K124+K127+K160+K103+K18</f>
        <v>0</v>
      </c>
    </row>
    <row r="12" spans="1:11" s="8" customFormat="1" ht="12.75">
      <c r="A12" s="11" t="s">
        <v>483</v>
      </c>
      <c r="B12" s="35" t="s">
        <v>484</v>
      </c>
      <c r="C12" s="10">
        <f>C13</f>
        <v>935136</v>
      </c>
      <c r="D12" s="58">
        <f t="shared" si="0"/>
        <v>-1631.8000000000466</v>
      </c>
      <c r="E12" s="10">
        <f>E13</f>
        <v>933504.2</v>
      </c>
      <c r="F12" s="58">
        <f aca="true" t="shared" si="2" ref="F12:F75">G12-E12</f>
        <v>10051.000000000116</v>
      </c>
      <c r="G12" s="10">
        <f>G13</f>
        <v>943555.2000000001</v>
      </c>
      <c r="H12" s="58">
        <f aca="true" t="shared" si="3" ref="H12:H75">G12-E12</f>
        <v>10051.000000000116</v>
      </c>
      <c r="I12" s="10">
        <f t="shared" si="1"/>
        <v>101.07669574491472</v>
      </c>
      <c r="J12" s="10">
        <f>J13</f>
        <v>0</v>
      </c>
      <c r="K12" s="10">
        <f>K13</f>
        <v>0</v>
      </c>
    </row>
    <row r="13" spans="1:11" s="12" customFormat="1" ht="12.75">
      <c r="A13" s="9" t="s">
        <v>485</v>
      </c>
      <c r="B13" s="34" t="s">
        <v>486</v>
      </c>
      <c r="C13" s="10">
        <f>C14+C15+C17+C16</f>
        <v>935136</v>
      </c>
      <c r="D13" s="58">
        <f t="shared" si="0"/>
        <v>-1631.8000000000466</v>
      </c>
      <c r="E13" s="10">
        <f>E14+E15+E17+E16</f>
        <v>933504.2</v>
      </c>
      <c r="F13" s="58">
        <f t="shared" si="2"/>
        <v>10051.000000000116</v>
      </c>
      <c r="G13" s="10">
        <f>G14+G15+G17+G16</f>
        <v>943555.2000000001</v>
      </c>
      <c r="H13" s="58">
        <f t="shared" si="3"/>
        <v>10051.000000000116</v>
      </c>
      <c r="I13" s="10">
        <f t="shared" si="1"/>
        <v>101.07669574491472</v>
      </c>
      <c r="J13" s="10">
        <f>J14+J15+J17+J16</f>
        <v>0</v>
      </c>
      <c r="K13" s="10">
        <f>K14+K15+K17+K16</f>
        <v>0</v>
      </c>
    </row>
    <row r="14" spans="1:11" ht="40.5" customHeight="1">
      <c r="A14" s="13" t="s">
        <v>487</v>
      </c>
      <c r="B14" s="36" t="s">
        <v>341</v>
      </c>
      <c r="C14" s="14">
        <v>898288.2</v>
      </c>
      <c r="D14" s="59">
        <f t="shared" si="0"/>
        <v>17437</v>
      </c>
      <c r="E14" s="14">
        <v>915725.2</v>
      </c>
      <c r="F14" s="59">
        <f t="shared" si="2"/>
        <v>11542.600000000093</v>
      </c>
      <c r="G14" s="14">
        <v>927267.8</v>
      </c>
      <c r="H14" s="59">
        <f t="shared" si="3"/>
        <v>11542.600000000093</v>
      </c>
      <c r="I14" s="14">
        <f t="shared" si="1"/>
        <v>101.26048731650063</v>
      </c>
      <c r="J14" s="14"/>
      <c r="K14" s="14"/>
    </row>
    <row r="15" spans="1:11" ht="63.75">
      <c r="A15" s="13" t="s">
        <v>488</v>
      </c>
      <c r="B15" s="36" t="s">
        <v>342</v>
      </c>
      <c r="C15" s="14">
        <v>3200</v>
      </c>
      <c r="D15" s="59">
        <f t="shared" si="0"/>
        <v>-661</v>
      </c>
      <c r="E15" s="14">
        <v>2539</v>
      </c>
      <c r="F15" s="59">
        <f t="shared" si="2"/>
        <v>-697.5999999999999</v>
      </c>
      <c r="G15" s="14">
        <v>1841.4</v>
      </c>
      <c r="H15" s="59">
        <f t="shared" si="3"/>
        <v>-697.5999999999999</v>
      </c>
      <c r="I15" s="14">
        <f t="shared" si="1"/>
        <v>72.52461599054746</v>
      </c>
      <c r="J15" s="14"/>
      <c r="K15" s="14"/>
    </row>
    <row r="16" spans="1:11" ht="27.75" customHeight="1">
      <c r="A16" s="13" t="s">
        <v>489</v>
      </c>
      <c r="B16" s="36" t="s">
        <v>490</v>
      </c>
      <c r="C16" s="14">
        <v>33347.8</v>
      </c>
      <c r="D16" s="59">
        <f t="shared" si="0"/>
        <v>-18947.800000000003</v>
      </c>
      <c r="E16" s="14">
        <v>14400</v>
      </c>
      <c r="F16" s="59">
        <f t="shared" si="2"/>
        <v>-822.1000000000004</v>
      </c>
      <c r="G16" s="14">
        <v>13577.9</v>
      </c>
      <c r="H16" s="59">
        <f t="shared" si="3"/>
        <v>-822.1000000000004</v>
      </c>
      <c r="I16" s="14">
        <f t="shared" si="1"/>
        <v>94.29097222222222</v>
      </c>
      <c r="J16" s="14"/>
      <c r="K16" s="14"/>
    </row>
    <row r="17" spans="1:11" ht="54.75" customHeight="1">
      <c r="A17" s="13" t="s">
        <v>491</v>
      </c>
      <c r="B17" s="36" t="s">
        <v>343</v>
      </c>
      <c r="C17" s="14">
        <v>300</v>
      </c>
      <c r="D17" s="59">
        <f t="shared" si="0"/>
        <v>540</v>
      </c>
      <c r="E17" s="14">
        <v>840</v>
      </c>
      <c r="F17" s="59">
        <f t="shared" si="2"/>
        <v>28.100000000000023</v>
      </c>
      <c r="G17" s="14">
        <v>868.1</v>
      </c>
      <c r="H17" s="59">
        <f t="shared" si="3"/>
        <v>28.100000000000023</v>
      </c>
      <c r="I17" s="14">
        <f t="shared" si="1"/>
        <v>103.3452380952381</v>
      </c>
      <c r="J17" s="14"/>
      <c r="K17" s="14"/>
    </row>
    <row r="18" spans="1:11" s="72" customFormat="1" ht="25.5">
      <c r="A18" s="52" t="s">
        <v>279</v>
      </c>
      <c r="B18" s="53" t="s">
        <v>280</v>
      </c>
      <c r="C18" s="10">
        <f>C19</f>
        <v>6837.599999999999</v>
      </c>
      <c r="D18" s="58">
        <f t="shared" si="0"/>
        <v>-1158.6999999999998</v>
      </c>
      <c r="E18" s="10">
        <f>E19</f>
        <v>5678.9</v>
      </c>
      <c r="F18" s="58">
        <f t="shared" si="2"/>
        <v>-51.79999999999927</v>
      </c>
      <c r="G18" s="10">
        <f>G19</f>
        <v>5627.1</v>
      </c>
      <c r="H18" s="58">
        <f t="shared" si="3"/>
        <v>-51.79999999999927</v>
      </c>
      <c r="I18" s="10">
        <f t="shared" si="1"/>
        <v>99.08785152054097</v>
      </c>
      <c r="J18" s="10">
        <f>J19</f>
        <v>0</v>
      </c>
      <c r="K18" s="10">
        <f>K19</f>
        <v>0</v>
      </c>
    </row>
    <row r="19" spans="1:11" s="18" customFormat="1" ht="25.5">
      <c r="A19" s="70" t="s">
        <v>281</v>
      </c>
      <c r="B19" s="71" t="s">
        <v>282</v>
      </c>
      <c r="C19" s="16">
        <f>C20+C21+C22+C23</f>
        <v>6837.599999999999</v>
      </c>
      <c r="D19" s="60">
        <f t="shared" si="0"/>
        <v>-1158.6999999999998</v>
      </c>
      <c r="E19" s="16">
        <f>E20+E21+E22+E23</f>
        <v>5678.9</v>
      </c>
      <c r="F19" s="60">
        <f t="shared" si="2"/>
        <v>-51.79999999999927</v>
      </c>
      <c r="G19" s="16">
        <f>G20+G21+G22+G23</f>
        <v>5627.1</v>
      </c>
      <c r="H19" s="60">
        <f t="shared" si="3"/>
        <v>-51.79999999999927</v>
      </c>
      <c r="I19" s="16">
        <f t="shared" si="1"/>
        <v>99.08785152054097</v>
      </c>
      <c r="J19" s="16">
        <f>J20+J21+J22+J23</f>
        <v>0</v>
      </c>
      <c r="K19" s="16">
        <f>K20+K21+K22+K23</f>
        <v>0</v>
      </c>
    </row>
    <row r="20" spans="1:11" ht="38.25">
      <c r="A20" s="54" t="s">
        <v>283</v>
      </c>
      <c r="B20" s="64" t="s">
        <v>284</v>
      </c>
      <c r="C20" s="14">
        <v>2921</v>
      </c>
      <c r="D20" s="59">
        <f t="shared" si="0"/>
        <v>-787.8000000000002</v>
      </c>
      <c r="E20" s="14">
        <v>2133.2</v>
      </c>
      <c r="F20" s="59">
        <f t="shared" si="2"/>
        <v>-9.399999999999636</v>
      </c>
      <c r="G20" s="14">
        <v>2123.8</v>
      </c>
      <c r="H20" s="59">
        <f t="shared" si="3"/>
        <v>-9.399999999999636</v>
      </c>
      <c r="I20" s="14">
        <f t="shared" si="1"/>
        <v>99.55934745921621</v>
      </c>
      <c r="J20" s="14"/>
      <c r="K20" s="14"/>
    </row>
    <row r="21" spans="1:11" ht="51">
      <c r="A21" s="54" t="s">
        <v>285</v>
      </c>
      <c r="B21" s="64" t="s">
        <v>286</v>
      </c>
      <c r="C21" s="14">
        <v>55.5</v>
      </c>
      <c r="D21" s="59">
        <f t="shared" si="0"/>
        <v>-11.100000000000001</v>
      </c>
      <c r="E21" s="14">
        <v>44.4</v>
      </c>
      <c r="F21" s="59">
        <f t="shared" si="2"/>
        <v>3.3999999999999986</v>
      </c>
      <c r="G21" s="14">
        <v>47.8</v>
      </c>
      <c r="H21" s="59">
        <f t="shared" si="3"/>
        <v>3.3999999999999986</v>
      </c>
      <c r="I21" s="14">
        <f t="shared" si="1"/>
        <v>107.65765765765765</v>
      </c>
      <c r="J21" s="14"/>
      <c r="K21" s="14"/>
    </row>
    <row r="22" spans="1:11" ht="38.25">
      <c r="A22" s="54" t="s">
        <v>287</v>
      </c>
      <c r="B22" s="64" t="s">
        <v>288</v>
      </c>
      <c r="C22" s="14">
        <v>3609.2</v>
      </c>
      <c r="D22" s="59">
        <f t="shared" si="0"/>
        <v>-107.89999999999964</v>
      </c>
      <c r="E22" s="14">
        <v>3501.3</v>
      </c>
      <c r="F22" s="59">
        <f t="shared" si="2"/>
        <v>137</v>
      </c>
      <c r="G22" s="14">
        <v>3638.3</v>
      </c>
      <c r="H22" s="59">
        <f t="shared" si="3"/>
        <v>137</v>
      </c>
      <c r="I22" s="14">
        <f t="shared" si="1"/>
        <v>103.91283237654585</v>
      </c>
      <c r="J22" s="14"/>
      <c r="K22" s="14"/>
    </row>
    <row r="23" spans="1:11" ht="38.25">
      <c r="A23" s="54" t="s">
        <v>289</v>
      </c>
      <c r="B23" s="64" t="s">
        <v>290</v>
      </c>
      <c r="C23" s="14">
        <v>251.9</v>
      </c>
      <c r="D23" s="59">
        <f t="shared" si="0"/>
        <v>-251.9</v>
      </c>
      <c r="E23" s="14">
        <v>0</v>
      </c>
      <c r="F23" s="59">
        <f t="shared" si="2"/>
        <v>-182.8</v>
      </c>
      <c r="G23" s="14">
        <v>-182.8</v>
      </c>
      <c r="H23" s="59">
        <f t="shared" si="3"/>
        <v>-182.8</v>
      </c>
      <c r="I23" s="14"/>
      <c r="J23" s="14"/>
      <c r="K23" s="14"/>
    </row>
    <row r="24" spans="1:11" ht="18" customHeight="1">
      <c r="A24" s="9" t="s">
        <v>492</v>
      </c>
      <c r="B24" s="35" t="s">
        <v>493</v>
      </c>
      <c r="C24" s="10">
        <f>C25+C28+C31</f>
        <v>97767</v>
      </c>
      <c r="D24" s="58">
        <f t="shared" si="0"/>
        <v>2908.100000000006</v>
      </c>
      <c r="E24" s="10">
        <f>E25+E28+E31</f>
        <v>100675.1</v>
      </c>
      <c r="F24" s="58">
        <f t="shared" si="2"/>
        <v>1313.199999999997</v>
      </c>
      <c r="G24" s="10">
        <f>G25+G28+G31</f>
        <v>101988.3</v>
      </c>
      <c r="H24" s="58">
        <f t="shared" si="3"/>
        <v>1313.199999999997</v>
      </c>
      <c r="I24" s="10">
        <f t="shared" si="1"/>
        <v>101.3043940358639</v>
      </c>
      <c r="J24" s="10">
        <f>J25+J28+J31</f>
        <v>0</v>
      </c>
      <c r="K24" s="10">
        <f>K25+K28+K31</f>
        <v>0</v>
      </c>
    </row>
    <row r="25" spans="1:11" ht="14.25" customHeight="1">
      <c r="A25" s="15" t="s">
        <v>494</v>
      </c>
      <c r="B25" s="37" t="s">
        <v>495</v>
      </c>
      <c r="C25" s="16">
        <f>C26+C27</f>
        <v>95750</v>
      </c>
      <c r="D25" s="60">
        <f t="shared" si="0"/>
        <v>2418.100000000006</v>
      </c>
      <c r="E25" s="16">
        <f>E26+E27</f>
        <v>98168.1</v>
      </c>
      <c r="F25" s="60">
        <f t="shared" si="2"/>
        <v>1291.300000000003</v>
      </c>
      <c r="G25" s="16">
        <f>G26+G27</f>
        <v>99459.40000000001</v>
      </c>
      <c r="H25" s="60">
        <f t="shared" si="3"/>
        <v>1291.300000000003</v>
      </c>
      <c r="I25" s="16">
        <f t="shared" si="1"/>
        <v>101.31539675312042</v>
      </c>
      <c r="J25" s="16">
        <f>J26+J27</f>
        <v>0</v>
      </c>
      <c r="K25" s="16">
        <f>K26+K27</f>
        <v>0</v>
      </c>
    </row>
    <row r="26" spans="1:11" ht="17.25" customHeight="1">
      <c r="A26" s="13" t="s">
        <v>496</v>
      </c>
      <c r="B26" s="36" t="s">
        <v>495</v>
      </c>
      <c r="C26" s="17">
        <v>95700</v>
      </c>
      <c r="D26" s="61">
        <f t="shared" si="0"/>
        <v>2300</v>
      </c>
      <c r="E26" s="17">
        <v>98000</v>
      </c>
      <c r="F26" s="61">
        <f t="shared" si="2"/>
        <v>1373.1000000000058</v>
      </c>
      <c r="G26" s="17">
        <v>99373.1</v>
      </c>
      <c r="H26" s="61">
        <f t="shared" si="3"/>
        <v>1373.1000000000058</v>
      </c>
      <c r="I26" s="17">
        <f t="shared" si="1"/>
        <v>101.4011224489796</v>
      </c>
      <c r="J26" s="17"/>
      <c r="K26" s="17"/>
    </row>
    <row r="27" spans="1:11" ht="25.5">
      <c r="A27" s="13" t="s">
        <v>497</v>
      </c>
      <c r="B27" s="36" t="s">
        <v>498</v>
      </c>
      <c r="C27" s="17">
        <v>50</v>
      </c>
      <c r="D27" s="61">
        <f t="shared" si="0"/>
        <v>118.1</v>
      </c>
      <c r="E27" s="17">
        <v>168.1</v>
      </c>
      <c r="F27" s="61">
        <f t="shared" si="2"/>
        <v>-81.8</v>
      </c>
      <c r="G27" s="17">
        <v>86.3</v>
      </c>
      <c r="H27" s="61">
        <f t="shared" si="3"/>
        <v>-81.8</v>
      </c>
      <c r="I27" s="17">
        <f t="shared" si="1"/>
        <v>51.33848899464605</v>
      </c>
      <c r="J27" s="17"/>
      <c r="K27" s="17"/>
    </row>
    <row r="28" spans="1:11" ht="12.75">
      <c r="A28" s="15" t="s">
        <v>499</v>
      </c>
      <c r="B28" s="37" t="s">
        <v>500</v>
      </c>
      <c r="C28" s="16">
        <f>C29+C30</f>
        <v>17</v>
      </c>
      <c r="D28" s="60">
        <f t="shared" si="0"/>
        <v>-10</v>
      </c>
      <c r="E28" s="16">
        <f>E29+E30</f>
        <v>7</v>
      </c>
      <c r="F28" s="60">
        <f t="shared" si="2"/>
        <v>-0.2999999999999998</v>
      </c>
      <c r="G28" s="16">
        <f>G29+G30</f>
        <v>6.7</v>
      </c>
      <c r="H28" s="60">
        <f t="shared" si="3"/>
        <v>-0.2999999999999998</v>
      </c>
      <c r="I28" s="16">
        <f t="shared" si="1"/>
        <v>95.71428571428572</v>
      </c>
      <c r="J28" s="16">
        <f>J29+J30</f>
        <v>0</v>
      </c>
      <c r="K28" s="16">
        <f>K29+K30</f>
        <v>0</v>
      </c>
    </row>
    <row r="29" spans="1:11" s="21" customFormat="1" ht="12.75">
      <c r="A29" s="13" t="s">
        <v>501</v>
      </c>
      <c r="B29" s="36" t="s">
        <v>500</v>
      </c>
      <c r="C29" s="16">
        <v>17</v>
      </c>
      <c r="D29" s="59">
        <f t="shared" si="0"/>
        <v>-10</v>
      </c>
      <c r="E29" s="14">
        <v>7</v>
      </c>
      <c r="F29" s="59">
        <f t="shared" si="2"/>
        <v>-0.2999999999999998</v>
      </c>
      <c r="G29" s="14">
        <v>6.7</v>
      </c>
      <c r="H29" s="59">
        <f t="shared" si="3"/>
        <v>-0.2999999999999998</v>
      </c>
      <c r="I29" s="14">
        <f t="shared" si="1"/>
        <v>95.71428571428572</v>
      </c>
      <c r="J29" s="14">
        <v>0</v>
      </c>
      <c r="K29" s="14">
        <v>0</v>
      </c>
    </row>
    <row r="30" spans="1:11" ht="12.75" hidden="1">
      <c r="A30" s="13" t="s">
        <v>502</v>
      </c>
      <c r="B30" s="36" t="s">
        <v>503</v>
      </c>
      <c r="C30" s="16">
        <v>0</v>
      </c>
      <c r="D30" s="60">
        <f t="shared" si="0"/>
        <v>0</v>
      </c>
      <c r="E30" s="16">
        <v>0</v>
      </c>
      <c r="F30" s="60">
        <f t="shared" si="2"/>
        <v>0</v>
      </c>
      <c r="G30" s="16">
        <v>0</v>
      </c>
      <c r="H30" s="60">
        <f t="shared" si="3"/>
        <v>0</v>
      </c>
      <c r="I30" s="16" t="e">
        <f t="shared" si="1"/>
        <v>#DIV/0!</v>
      </c>
      <c r="J30" s="16">
        <v>0</v>
      </c>
      <c r="K30" s="16">
        <v>0</v>
      </c>
    </row>
    <row r="31" spans="1:11" ht="12.75">
      <c r="A31" s="15" t="s">
        <v>91</v>
      </c>
      <c r="B31" s="37" t="s">
        <v>450</v>
      </c>
      <c r="C31" s="16">
        <f>C32</f>
        <v>2000</v>
      </c>
      <c r="D31" s="60">
        <f t="shared" si="0"/>
        <v>500</v>
      </c>
      <c r="E31" s="16">
        <f>E32</f>
        <v>2500</v>
      </c>
      <c r="F31" s="60">
        <f t="shared" si="2"/>
        <v>22.199999999999818</v>
      </c>
      <c r="G31" s="16">
        <f>G32</f>
        <v>2522.2</v>
      </c>
      <c r="H31" s="60">
        <f t="shared" si="3"/>
        <v>22.199999999999818</v>
      </c>
      <c r="I31" s="16">
        <f t="shared" si="1"/>
        <v>100.888</v>
      </c>
      <c r="J31" s="16">
        <f>J32</f>
        <v>0</v>
      </c>
      <c r="K31" s="16">
        <f>K32</f>
        <v>0</v>
      </c>
    </row>
    <row r="32" spans="1:11" s="21" customFormat="1" ht="25.5">
      <c r="A32" s="13" t="s">
        <v>90</v>
      </c>
      <c r="B32" s="36" t="s">
        <v>451</v>
      </c>
      <c r="C32" s="14">
        <v>2000</v>
      </c>
      <c r="D32" s="59">
        <f t="shared" si="0"/>
        <v>500</v>
      </c>
      <c r="E32" s="14">
        <v>2500</v>
      </c>
      <c r="F32" s="59">
        <f t="shared" si="2"/>
        <v>22.199999999999818</v>
      </c>
      <c r="G32" s="14">
        <v>2522.2</v>
      </c>
      <c r="H32" s="59">
        <f t="shared" si="3"/>
        <v>22.199999999999818</v>
      </c>
      <c r="I32" s="14">
        <f t="shared" si="1"/>
        <v>100.888</v>
      </c>
      <c r="J32" s="14"/>
      <c r="K32" s="14"/>
    </row>
    <row r="33" spans="1:11" s="18" customFormat="1" ht="12.75">
      <c r="A33" s="9" t="s">
        <v>504</v>
      </c>
      <c r="B33" s="35" t="s">
        <v>505</v>
      </c>
      <c r="C33" s="10">
        <f>C34+C42+C39+C36</f>
        <v>469500</v>
      </c>
      <c r="D33" s="58">
        <f t="shared" si="0"/>
        <v>34746</v>
      </c>
      <c r="E33" s="10">
        <f>E34+E42+E39+E36</f>
        <v>504246</v>
      </c>
      <c r="F33" s="58">
        <f t="shared" si="2"/>
        <v>4098.499999999942</v>
      </c>
      <c r="G33" s="10">
        <f>G34+G42+G39+G36</f>
        <v>508344.49999999994</v>
      </c>
      <c r="H33" s="58">
        <f t="shared" si="3"/>
        <v>4098.499999999942</v>
      </c>
      <c r="I33" s="10">
        <f t="shared" si="1"/>
        <v>100.81279772174692</v>
      </c>
      <c r="J33" s="10">
        <f>J34+J42+J39+J36</f>
        <v>0</v>
      </c>
      <c r="K33" s="10">
        <f>K34+K42+K39+K36</f>
        <v>0</v>
      </c>
    </row>
    <row r="34" spans="1:11" ht="12.75">
      <c r="A34" s="15" t="s">
        <v>1</v>
      </c>
      <c r="B34" s="37" t="s">
        <v>2</v>
      </c>
      <c r="C34" s="16">
        <f>C35</f>
        <v>18600</v>
      </c>
      <c r="D34" s="60">
        <f t="shared" si="0"/>
        <v>1610</v>
      </c>
      <c r="E34" s="16">
        <f>E35</f>
        <v>20210</v>
      </c>
      <c r="F34" s="60">
        <f t="shared" si="2"/>
        <v>-1987</v>
      </c>
      <c r="G34" s="16">
        <f>G35</f>
        <v>18223</v>
      </c>
      <c r="H34" s="60">
        <f t="shared" si="3"/>
        <v>-1987</v>
      </c>
      <c r="I34" s="16">
        <f t="shared" si="1"/>
        <v>90.16823354774864</v>
      </c>
      <c r="J34" s="16">
        <f>J35</f>
        <v>0</v>
      </c>
      <c r="K34" s="16">
        <f>K35</f>
        <v>0</v>
      </c>
    </row>
    <row r="35" spans="1:11" ht="25.5">
      <c r="A35" s="13" t="s">
        <v>3</v>
      </c>
      <c r="B35" s="36" t="s">
        <v>4</v>
      </c>
      <c r="C35" s="14">
        <v>18600</v>
      </c>
      <c r="D35" s="59">
        <f t="shared" si="0"/>
        <v>1610</v>
      </c>
      <c r="E35" s="14">
        <v>20210</v>
      </c>
      <c r="F35" s="59">
        <f t="shared" si="2"/>
        <v>-1987</v>
      </c>
      <c r="G35" s="14">
        <v>18223</v>
      </c>
      <c r="H35" s="59">
        <f t="shared" si="3"/>
        <v>-1987</v>
      </c>
      <c r="I35" s="14">
        <f t="shared" si="1"/>
        <v>90.16823354774864</v>
      </c>
      <c r="J35" s="14"/>
      <c r="K35" s="14"/>
    </row>
    <row r="36" spans="1:11" ht="12.75" hidden="1">
      <c r="A36" s="19" t="s">
        <v>5</v>
      </c>
      <c r="B36" s="38" t="s">
        <v>6</v>
      </c>
      <c r="C36" s="20">
        <f>C37+C38</f>
        <v>0</v>
      </c>
      <c r="D36" s="62">
        <f t="shared" si="0"/>
        <v>0</v>
      </c>
      <c r="E36" s="20">
        <f>E37+E38</f>
        <v>0</v>
      </c>
      <c r="F36" s="62">
        <f t="shared" si="2"/>
        <v>0</v>
      </c>
      <c r="G36" s="20">
        <f>G37+G38</f>
        <v>0</v>
      </c>
      <c r="H36" s="62">
        <f t="shared" si="3"/>
        <v>0</v>
      </c>
      <c r="I36" s="20" t="e">
        <f t="shared" si="1"/>
        <v>#DIV/0!</v>
      </c>
      <c r="J36" s="20">
        <f>J37+J38</f>
        <v>0</v>
      </c>
      <c r="K36" s="20">
        <f>K37+K38</f>
        <v>0</v>
      </c>
    </row>
    <row r="37" spans="1:11" ht="25.5" hidden="1">
      <c r="A37" s="13" t="s">
        <v>7</v>
      </c>
      <c r="B37" s="36" t="s">
        <v>8</v>
      </c>
      <c r="C37" s="14">
        <v>0</v>
      </c>
      <c r="D37" s="59">
        <f t="shared" si="0"/>
        <v>0</v>
      </c>
      <c r="E37" s="14">
        <v>0</v>
      </c>
      <c r="F37" s="59">
        <f t="shared" si="2"/>
        <v>0</v>
      </c>
      <c r="G37" s="14">
        <v>0</v>
      </c>
      <c r="H37" s="59">
        <f t="shared" si="3"/>
        <v>0</v>
      </c>
      <c r="I37" s="14" t="e">
        <f t="shared" si="1"/>
        <v>#DIV/0!</v>
      </c>
      <c r="J37" s="14">
        <v>0</v>
      </c>
      <c r="K37" s="14">
        <v>0</v>
      </c>
    </row>
    <row r="38" spans="1:11" ht="25.5" hidden="1">
      <c r="A38" s="13" t="s">
        <v>9</v>
      </c>
      <c r="B38" s="36" t="s">
        <v>10</v>
      </c>
      <c r="C38" s="14"/>
      <c r="D38" s="59">
        <f t="shared" si="0"/>
        <v>0</v>
      </c>
      <c r="E38" s="14"/>
      <c r="F38" s="59">
        <f t="shared" si="2"/>
        <v>0</v>
      </c>
      <c r="G38" s="14"/>
      <c r="H38" s="59">
        <f t="shared" si="3"/>
        <v>0</v>
      </c>
      <c r="I38" s="14" t="e">
        <f t="shared" si="1"/>
        <v>#DIV/0!</v>
      </c>
      <c r="J38" s="14"/>
      <c r="K38" s="14"/>
    </row>
    <row r="39" spans="1:11" ht="12.75">
      <c r="A39" s="19" t="s">
        <v>11</v>
      </c>
      <c r="B39" s="38" t="s">
        <v>12</v>
      </c>
      <c r="C39" s="20">
        <f>C40+C41</f>
        <v>100600</v>
      </c>
      <c r="D39" s="62">
        <f t="shared" si="0"/>
        <v>5420</v>
      </c>
      <c r="E39" s="20">
        <f>E40+E41</f>
        <v>106020</v>
      </c>
      <c r="F39" s="62">
        <f t="shared" si="2"/>
        <v>9231.799999999988</v>
      </c>
      <c r="G39" s="20">
        <f>G40+G41</f>
        <v>115251.79999999999</v>
      </c>
      <c r="H39" s="62">
        <f t="shared" si="3"/>
        <v>9231.799999999988</v>
      </c>
      <c r="I39" s="20">
        <f t="shared" si="1"/>
        <v>108.70760233918129</v>
      </c>
      <c r="J39" s="20">
        <f>J40+J41</f>
        <v>0</v>
      </c>
      <c r="K39" s="20">
        <f>K40+K41</f>
        <v>0</v>
      </c>
    </row>
    <row r="40" spans="1:11" ht="12.75">
      <c r="A40" s="13" t="s">
        <v>13</v>
      </c>
      <c r="B40" s="36" t="s">
        <v>14</v>
      </c>
      <c r="C40" s="14">
        <v>24800</v>
      </c>
      <c r="D40" s="59">
        <f t="shared" si="0"/>
        <v>0</v>
      </c>
      <c r="E40" s="14">
        <v>24800</v>
      </c>
      <c r="F40" s="59">
        <f t="shared" si="2"/>
        <v>-366.40000000000146</v>
      </c>
      <c r="G40" s="14">
        <v>24433.6</v>
      </c>
      <c r="H40" s="59">
        <f t="shared" si="3"/>
        <v>-366.40000000000146</v>
      </c>
      <c r="I40" s="14">
        <f t="shared" si="1"/>
        <v>98.52258064516128</v>
      </c>
      <c r="J40" s="14"/>
      <c r="K40" s="14"/>
    </row>
    <row r="41" spans="1:11" ht="12.75">
      <c r="A41" s="13" t="s">
        <v>15</v>
      </c>
      <c r="B41" s="36" t="s">
        <v>16</v>
      </c>
      <c r="C41" s="17">
        <v>75800</v>
      </c>
      <c r="D41" s="61">
        <f t="shared" si="0"/>
        <v>5420</v>
      </c>
      <c r="E41" s="17">
        <v>81220</v>
      </c>
      <c r="F41" s="61">
        <f t="shared" si="2"/>
        <v>9598.199999999997</v>
      </c>
      <c r="G41" s="17">
        <v>90818.2</v>
      </c>
      <c r="H41" s="61">
        <f t="shared" si="3"/>
        <v>9598.199999999997</v>
      </c>
      <c r="I41" s="17">
        <f t="shared" si="1"/>
        <v>111.81753262743166</v>
      </c>
      <c r="J41" s="17"/>
      <c r="K41" s="17"/>
    </row>
    <row r="42" spans="1:11" ht="12.75">
      <c r="A42" s="19" t="s">
        <v>17</v>
      </c>
      <c r="B42" s="38" t="s">
        <v>18</v>
      </c>
      <c r="C42" s="16">
        <f>C43+C45</f>
        <v>350300</v>
      </c>
      <c r="D42" s="60">
        <f t="shared" si="0"/>
        <v>27716</v>
      </c>
      <c r="E42" s="16">
        <f>E43+E45</f>
        <v>378016</v>
      </c>
      <c r="F42" s="60">
        <f t="shared" si="2"/>
        <v>-3146.3000000000466</v>
      </c>
      <c r="G42" s="16">
        <f>G43+G45</f>
        <v>374869.69999999995</v>
      </c>
      <c r="H42" s="60">
        <f t="shared" si="3"/>
        <v>-3146.3000000000466</v>
      </c>
      <c r="I42" s="16">
        <f t="shared" si="1"/>
        <v>99.16768073309065</v>
      </c>
      <c r="J42" s="16">
        <f>J43+J45</f>
        <v>0</v>
      </c>
      <c r="K42" s="16">
        <f>K43+K45</f>
        <v>0</v>
      </c>
    </row>
    <row r="43" spans="1:11" ht="25.5">
      <c r="A43" s="13" t="s">
        <v>21</v>
      </c>
      <c r="B43" s="36" t="s">
        <v>22</v>
      </c>
      <c r="C43" s="14">
        <f>C44</f>
        <v>5300</v>
      </c>
      <c r="D43" s="59">
        <f t="shared" si="0"/>
        <v>8800</v>
      </c>
      <c r="E43" s="14">
        <f>E44</f>
        <v>14100</v>
      </c>
      <c r="F43" s="59">
        <f t="shared" si="2"/>
        <v>1101.6000000000004</v>
      </c>
      <c r="G43" s="14">
        <f>G44</f>
        <v>15201.6</v>
      </c>
      <c r="H43" s="59">
        <f t="shared" si="3"/>
        <v>1101.6000000000004</v>
      </c>
      <c r="I43" s="14">
        <f t="shared" si="1"/>
        <v>107.81276595744683</v>
      </c>
      <c r="J43" s="14">
        <f>J44</f>
        <v>0</v>
      </c>
      <c r="K43" s="14">
        <f>K44</f>
        <v>0</v>
      </c>
    </row>
    <row r="44" spans="1:11" ht="40.5" customHeight="1">
      <c r="A44" s="13" t="s">
        <v>23</v>
      </c>
      <c r="B44" s="36" t="s">
        <v>24</v>
      </c>
      <c r="C44" s="14">
        <v>5300</v>
      </c>
      <c r="D44" s="59">
        <f t="shared" si="0"/>
        <v>8800</v>
      </c>
      <c r="E44" s="14">
        <v>14100</v>
      </c>
      <c r="F44" s="59">
        <f t="shared" si="2"/>
        <v>1101.6000000000004</v>
      </c>
      <c r="G44" s="14">
        <v>15201.6</v>
      </c>
      <c r="H44" s="59">
        <f t="shared" si="3"/>
        <v>1101.6000000000004</v>
      </c>
      <c r="I44" s="14">
        <f t="shared" si="1"/>
        <v>107.81276595744683</v>
      </c>
      <c r="J44" s="14"/>
      <c r="K44" s="14"/>
    </row>
    <row r="45" spans="1:11" ht="25.5">
      <c r="A45" s="13" t="s">
        <v>25</v>
      </c>
      <c r="B45" s="36" t="s">
        <v>26</v>
      </c>
      <c r="C45" s="14">
        <f>C46</f>
        <v>345000</v>
      </c>
      <c r="D45" s="59">
        <f t="shared" si="0"/>
        <v>18916</v>
      </c>
      <c r="E45" s="14">
        <f>E46</f>
        <v>363916</v>
      </c>
      <c r="F45" s="59">
        <f t="shared" si="2"/>
        <v>-4247.900000000023</v>
      </c>
      <c r="G45" s="14">
        <f>G46</f>
        <v>359668.1</v>
      </c>
      <c r="H45" s="59">
        <f t="shared" si="3"/>
        <v>-4247.900000000023</v>
      </c>
      <c r="I45" s="14">
        <f t="shared" si="1"/>
        <v>98.83272513437166</v>
      </c>
      <c r="J45" s="14">
        <f>J46</f>
        <v>0</v>
      </c>
      <c r="K45" s="14">
        <f>K46</f>
        <v>0</v>
      </c>
    </row>
    <row r="46" spans="1:11" ht="41.25" customHeight="1">
      <c r="A46" s="13" t="s">
        <v>27</v>
      </c>
      <c r="B46" s="36" t="s">
        <v>28</v>
      </c>
      <c r="C46" s="14">
        <v>345000</v>
      </c>
      <c r="D46" s="59">
        <f t="shared" si="0"/>
        <v>18916</v>
      </c>
      <c r="E46" s="14">
        <v>363916</v>
      </c>
      <c r="F46" s="59">
        <f t="shared" si="2"/>
        <v>-4247.900000000023</v>
      </c>
      <c r="G46" s="14">
        <v>359668.1</v>
      </c>
      <c r="H46" s="59">
        <f t="shared" si="3"/>
        <v>-4247.900000000023</v>
      </c>
      <c r="I46" s="14">
        <f t="shared" si="1"/>
        <v>98.83272513437166</v>
      </c>
      <c r="J46" s="14"/>
      <c r="K46" s="14"/>
    </row>
    <row r="47" spans="1:11" ht="12.75">
      <c r="A47" s="9" t="s">
        <v>29</v>
      </c>
      <c r="B47" s="35" t="s">
        <v>30</v>
      </c>
      <c r="C47" s="10">
        <f>C48+C50</f>
        <v>12219</v>
      </c>
      <c r="D47" s="58">
        <f t="shared" si="0"/>
        <v>1078</v>
      </c>
      <c r="E47" s="10">
        <f>E48+E50</f>
        <v>13297</v>
      </c>
      <c r="F47" s="58">
        <f t="shared" si="2"/>
        <v>32.399999999999636</v>
      </c>
      <c r="G47" s="10">
        <f>G48+G50</f>
        <v>13329.4</v>
      </c>
      <c r="H47" s="58">
        <f t="shared" si="3"/>
        <v>32.399999999999636</v>
      </c>
      <c r="I47" s="10">
        <f t="shared" si="1"/>
        <v>100.24366398435738</v>
      </c>
      <c r="J47" s="10">
        <f>J48+J50</f>
        <v>0</v>
      </c>
      <c r="K47" s="10">
        <f>K48+K50</f>
        <v>0</v>
      </c>
    </row>
    <row r="48" spans="1:11" ht="27" customHeight="1">
      <c r="A48" s="15" t="s">
        <v>31</v>
      </c>
      <c r="B48" s="39" t="s">
        <v>32</v>
      </c>
      <c r="C48" s="20">
        <f>C49</f>
        <v>12000</v>
      </c>
      <c r="D48" s="62">
        <f t="shared" si="0"/>
        <v>1100</v>
      </c>
      <c r="E48" s="20">
        <f>E49</f>
        <v>13100</v>
      </c>
      <c r="F48" s="62">
        <f t="shared" si="2"/>
        <v>70.60000000000036</v>
      </c>
      <c r="G48" s="20">
        <f>G49</f>
        <v>13170.6</v>
      </c>
      <c r="H48" s="62">
        <f t="shared" si="3"/>
        <v>70.60000000000036</v>
      </c>
      <c r="I48" s="20">
        <f t="shared" si="1"/>
        <v>100.53893129770992</v>
      </c>
      <c r="J48" s="20">
        <f>J49</f>
        <v>0</v>
      </c>
      <c r="K48" s="20">
        <f>K49</f>
        <v>0</v>
      </c>
    </row>
    <row r="49" spans="1:11" ht="25.5">
      <c r="A49" s="13" t="s">
        <v>33</v>
      </c>
      <c r="B49" s="36" t="s">
        <v>34</v>
      </c>
      <c r="C49" s="14">
        <v>12000</v>
      </c>
      <c r="D49" s="59">
        <f t="shared" si="0"/>
        <v>1100</v>
      </c>
      <c r="E49" s="14">
        <v>13100</v>
      </c>
      <c r="F49" s="59">
        <f t="shared" si="2"/>
        <v>70.60000000000036</v>
      </c>
      <c r="G49" s="14">
        <v>13170.6</v>
      </c>
      <c r="H49" s="59">
        <f t="shared" si="3"/>
        <v>70.60000000000036</v>
      </c>
      <c r="I49" s="14">
        <f t="shared" si="1"/>
        <v>100.53893129770992</v>
      </c>
      <c r="J49" s="14"/>
      <c r="K49" s="14"/>
    </row>
    <row r="50" spans="1:11" ht="28.5" customHeight="1">
      <c r="A50" s="15" t="s">
        <v>35</v>
      </c>
      <c r="B50" s="37" t="s">
        <v>36</v>
      </c>
      <c r="C50" s="16">
        <f>C53+C54+C55+C52+C51</f>
        <v>219</v>
      </c>
      <c r="D50" s="60">
        <f t="shared" si="0"/>
        <v>-22</v>
      </c>
      <c r="E50" s="16">
        <f>E53+E54+E55+E52+E51</f>
        <v>197</v>
      </c>
      <c r="F50" s="60">
        <f t="shared" si="2"/>
        <v>-38.19999999999999</v>
      </c>
      <c r="G50" s="16">
        <f>G53+G54+G55+G52+G51</f>
        <v>158.8</v>
      </c>
      <c r="H50" s="60">
        <f t="shared" si="3"/>
        <v>-38.19999999999999</v>
      </c>
      <c r="I50" s="16">
        <f t="shared" si="1"/>
        <v>80.60913705583756</v>
      </c>
      <c r="J50" s="16">
        <f>J53+J54+J55+J52+J51</f>
        <v>0</v>
      </c>
      <c r="K50" s="16">
        <f>K53+K54+K55+K52+K51</f>
        <v>0</v>
      </c>
    </row>
    <row r="51" spans="1:11" ht="52.5" customHeight="1" hidden="1">
      <c r="A51" s="13" t="s">
        <v>181</v>
      </c>
      <c r="B51" s="36" t="s">
        <v>180</v>
      </c>
      <c r="C51" s="16"/>
      <c r="D51" s="60">
        <f t="shared" si="0"/>
        <v>0</v>
      </c>
      <c r="E51" s="16"/>
      <c r="F51" s="60">
        <f t="shared" si="2"/>
        <v>0</v>
      </c>
      <c r="G51" s="16"/>
      <c r="H51" s="60">
        <f t="shared" si="3"/>
        <v>0</v>
      </c>
      <c r="I51" s="16" t="e">
        <f t="shared" si="1"/>
        <v>#DIV/0!</v>
      </c>
      <c r="J51" s="16"/>
      <c r="K51" s="16"/>
    </row>
    <row r="52" spans="1:11" ht="51" hidden="1">
      <c r="A52" s="13" t="s">
        <v>37</v>
      </c>
      <c r="B52" s="36" t="s">
        <v>344</v>
      </c>
      <c r="C52" s="16">
        <v>0</v>
      </c>
      <c r="D52" s="60">
        <f t="shared" si="0"/>
        <v>0</v>
      </c>
      <c r="E52" s="16">
        <v>0</v>
      </c>
      <c r="F52" s="60">
        <f t="shared" si="2"/>
        <v>0</v>
      </c>
      <c r="G52" s="16">
        <v>0</v>
      </c>
      <c r="H52" s="60">
        <f t="shared" si="3"/>
        <v>0</v>
      </c>
      <c r="I52" s="16" t="e">
        <f t="shared" si="1"/>
        <v>#DIV/0!</v>
      </c>
      <c r="J52" s="16">
        <v>0</v>
      </c>
      <c r="K52" s="16">
        <v>0</v>
      </c>
    </row>
    <row r="53" spans="1:11" ht="40.5" customHeight="1" hidden="1">
      <c r="A53" s="13" t="s">
        <v>38</v>
      </c>
      <c r="B53" s="36" t="s">
        <v>39</v>
      </c>
      <c r="C53" s="14">
        <v>0</v>
      </c>
      <c r="D53" s="59">
        <f t="shared" si="0"/>
        <v>0</v>
      </c>
      <c r="E53" s="14">
        <v>0</v>
      </c>
      <c r="F53" s="59">
        <f t="shared" si="2"/>
        <v>0</v>
      </c>
      <c r="G53" s="14">
        <v>0</v>
      </c>
      <c r="H53" s="59">
        <f t="shared" si="3"/>
        <v>0</v>
      </c>
      <c r="I53" s="14" t="e">
        <f t="shared" si="1"/>
        <v>#DIV/0!</v>
      </c>
      <c r="J53" s="14">
        <v>0</v>
      </c>
      <c r="K53" s="14">
        <v>0</v>
      </c>
    </row>
    <row r="54" spans="1:11" ht="17.25" customHeight="1">
      <c r="A54" s="13" t="s">
        <v>40</v>
      </c>
      <c r="B54" s="36" t="s">
        <v>41</v>
      </c>
      <c r="C54" s="14">
        <v>96</v>
      </c>
      <c r="D54" s="59">
        <f t="shared" si="0"/>
        <v>-51</v>
      </c>
      <c r="E54" s="14">
        <v>45</v>
      </c>
      <c r="F54" s="59">
        <f t="shared" si="2"/>
        <v>-15</v>
      </c>
      <c r="G54" s="14">
        <v>30</v>
      </c>
      <c r="H54" s="59">
        <f t="shared" si="3"/>
        <v>-15</v>
      </c>
      <c r="I54" s="14">
        <f t="shared" si="1"/>
        <v>66.66666666666666</v>
      </c>
      <c r="J54" s="14"/>
      <c r="K54" s="14"/>
    </row>
    <row r="55" spans="1:11" ht="42.75" customHeight="1">
      <c r="A55" s="13" t="s">
        <v>42</v>
      </c>
      <c r="B55" s="36" t="s">
        <v>43</v>
      </c>
      <c r="C55" s="14">
        <f>C56</f>
        <v>123</v>
      </c>
      <c r="D55" s="59">
        <f t="shared" si="0"/>
        <v>29</v>
      </c>
      <c r="E55" s="14">
        <f>E56</f>
        <v>152</v>
      </c>
      <c r="F55" s="59">
        <f t="shared" si="2"/>
        <v>-23.19999999999999</v>
      </c>
      <c r="G55" s="14">
        <f>G56</f>
        <v>128.8</v>
      </c>
      <c r="H55" s="59">
        <f t="shared" si="3"/>
        <v>-23.19999999999999</v>
      </c>
      <c r="I55" s="14">
        <f t="shared" si="1"/>
        <v>84.73684210526316</v>
      </c>
      <c r="J55" s="14">
        <f>J56</f>
        <v>0</v>
      </c>
      <c r="K55" s="14">
        <f>K56</f>
        <v>0</v>
      </c>
    </row>
    <row r="56" spans="1:11" ht="55.5" customHeight="1">
      <c r="A56" s="13" t="s">
        <v>44</v>
      </c>
      <c r="B56" s="36" t="s">
        <v>345</v>
      </c>
      <c r="C56" s="14">
        <v>123</v>
      </c>
      <c r="D56" s="59">
        <f t="shared" si="0"/>
        <v>29</v>
      </c>
      <c r="E56" s="14">
        <v>152</v>
      </c>
      <c r="F56" s="59">
        <f t="shared" si="2"/>
        <v>-23.19999999999999</v>
      </c>
      <c r="G56" s="14">
        <v>128.8</v>
      </c>
      <c r="H56" s="59">
        <f t="shared" si="3"/>
        <v>-23.19999999999999</v>
      </c>
      <c r="I56" s="14">
        <f t="shared" si="1"/>
        <v>84.73684210526316</v>
      </c>
      <c r="J56" s="14"/>
      <c r="K56" s="14"/>
    </row>
    <row r="57" spans="1:11" ht="30" customHeight="1" hidden="1">
      <c r="A57" s="9" t="s">
        <v>45</v>
      </c>
      <c r="B57" s="35" t="s">
        <v>46</v>
      </c>
      <c r="C57" s="10">
        <f>C58+C60+C64</f>
        <v>0</v>
      </c>
      <c r="D57" s="58">
        <f t="shared" si="0"/>
        <v>0</v>
      </c>
      <c r="E57" s="10">
        <f>E58+E60+E64</f>
        <v>0</v>
      </c>
      <c r="F57" s="58">
        <f t="shared" si="2"/>
        <v>0</v>
      </c>
      <c r="G57" s="10">
        <f>G58+G60+G64</f>
        <v>0</v>
      </c>
      <c r="H57" s="58">
        <f t="shared" si="3"/>
        <v>0</v>
      </c>
      <c r="I57" s="10" t="e">
        <f t="shared" si="1"/>
        <v>#DIV/0!</v>
      </c>
      <c r="J57" s="10">
        <f>J58+J60+J64</f>
        <v>0</v>
      </c>
      <c r="K57" s="10">
        <f>K58+K60+K64</f>
        <v>0</v>
      </c>
    </row>
    <row r="58" spans="1:11" s="21" customFormat="1" ht="30" customHeight="1" hidden="1">
      <c r="A58" s="19" t="s">
        <v>47</v>
      </c>
      <c r="B58" s="38" t="s">
        <v>48</v>
      </c>
      <c r="C58" s="20"/>
      <c r="D58" s="62">
        <f t="shared" si="0"/>
        <v>0</v>
      </c>
      <c r="E58" s="20"/>
      <c r="F58" s="62">
        <f t="shared" si="2"/>
        <v>0</v>
      </c>
      <c r="G58" s="20"/>
      <c r="H58" s="62">
        <f t="shared" si="3"/>
        <v>0</v>
      </c>
      <c r="I58" s="20" t="e">
        <f t="shared" si="1"/>
        <v>#DIV/0!</v>
      </c>
      <c r="J58" s="20"/>
      <c r="K58" s="20"/>
    </row>
    <row r="59" spans="1:11" ht="25.5" hidden="1">
      <c r="A59" s="19" t="s">
        <v>49</v>
      </c>
      <c r="B59" s="40" t="s">
        <v>50</v>
      </c>
      <c r="C59" s="20"/>
      <c r="D59" s="62">
        <f t="shared" si="0"/>
        <v>0</v>
      </c>
      <c r="E59" s="20"/>
      <c r="F59" s="62">
        <f t="shared" si="2"/>
        <v>0</v>
      </c>
      <c r="G59" s="20"/>
      <c r="H59" s="62">
        <f t="shared" si="3"/>
        <v>0</v>
      </c>
      <c r="I59" s="20" t="e">
        <f t="shared" si="1"/>
        <v>#DIV/0!</v>
      </c>
      <c r="J59" s="20"/>
      <c r="K59" s="20"/>
    </row>
    <row r="60" spans="1:11" ht="18" customHeight="1" hidden="1">
      <c r="A60" s="15" t="s">
        <v>51</v>
      </c>
      <c r="B60" s="37" t="s">
        <v>52</v>
      </c>
      <c r="C60" s="16">
        <f>C61+C62</f>
        <v>0</v>
      </c>
      <c r="D60" s="60">
        <f t="shared" si="0"/>
        <v>0</v>
      </c>
      <c r="E60" s="16">
        <f>E61+E62</f>
        <v>0</v>
      </c>
      <c r="F60" s="60">
        <f t="shared" si="2"/>
        <v>0</v>
      </c>
      <c r="G60" s="16">
        <f>G61+G62</f>
        <v>0</v>
      </c>
      <c r="H60" s="60">
        <f t="shared" si="3"/>
        <v>0</v>
      </c>
      <c r="I60" s="16" t="e">
        <f t="shared" si="1"/>
        <v>#DIV/0!</v>
      </c>
      <c r="J60" s="16">
        <f>J61+J62</f>
        <v>0</v>
      </c>
      <c r="K60" s="16">
        <f>K61+K62</f>
        <v>0</v>
      </c>
    </row>
    <row r="61" spans="1:11" ht="16.5" customHeight="1" hidden="1">
      <c r="A61" s="13" t="s">
        <v>53</v>
      </c>
      <c r="B61" s="36" t="s">
        <v>54</v>
      </c>
      <c r="C61" s="14"/>
      <c r="D61" s="59">
        <f t="shared" si="0"/>
        <v>0</v>
      </c>
      <c r="E61" s="14"/>
      <c r="F61" s="59">
        <f t="shared" si="2"/>
        <v>0</v>
      </c>
      <c r="G61" s="14"/>
      <c r="H61" s="59">
        <f t="shared" si="3"/>
        <v>0</v>
      </c>
      <c r="I61" s="14" t="e">
        <f t="shared" si="1"/>
        <v>#DIV/0!</v>
      </c>
      <c r="J61" s="14"/>
      <c r="K61" s="14"/>
    </row>
    <row r="62" spans="1:11" ht="16.5" customHeight="1" hidden="1">
      <c r="A62" s="13" t="s">
        <v>55</v>
      </c>
      <c r="B62" s="36" t="s">
        <v>56</v>
      </c>
      <c r="C62" s="14">
        <f>C63</f>
        <v>0</v>
      </c>
      <c r="D62" s="59">
        <f t="shared" si="0"/>
        <v>0</v>
      </c>
      <c r="E62" s="14">
        <f>E63</f>
        <v>0</v>
      </c>
      <c r="F62" s="59">
        <f t="shared" si="2"/>
        <v>0</v>
      </c>
      <c r="G62" s="14">
        <f>G63</f>
        <v>0</v>
      </c>
      <c r="H62" s="59">
        <f t="shared" si="3"/>
        <v>0</v>
      </c>
      <c r="I62" s="14" t="e">
        <f t="shared" si="1"/>
        <v>#DIV/0!</v>
      </c>
      <c r="J62" s="14">
        <f>J63</f>
        <v>0</v>
      </c>
      <c r="K62" s="14">
        <f>K63</f>
        <v>0</v>
      </c>
    </row>
    <row r="63" spans="1:11" ht="27.75" customHeight="1" hidden="1">
      <c r="A63" s="13" t="s">
        <v>182</v>
      </c>
      <c r="B63" s="36" t="s">
        <v>57</v>
      </c>
      <c r="C63" s="14">
        <v>0</v>
      </c>
      <c r="D63" s="59">
        <f t="shared" si="0"/>
        <v>0</v>
      </c>
      <c r="E63" s="14">
        <v>0</v>
      </c>
      <c r="F63" s="59">
        <f t="shared" si="2"/>
        <v>0</v>
      </c>
      <c r="G63" s="14">
        <v>0</v>
      </c>
      <c r="H63" s="59">
        <f t="shared" si="3"/>
        <v>0</v>
      </c>
      <c r="I63" s="14" t="e">
        <f t="shared" si="1"/>
        <v>#DIV/0!</v>
      </c>
      <c r="J63" s="14">
        <v>0</v>
      </c>
      <c r="K63" s="14">
        <v>0</v>
      </c>
    </row>
    <row r="64" spans="1:11" ht="12.75" hidden="1">
      <c r="A64" s="15" t="s">
        <v>58</v>
      </c>
      <c r="B64" s="37" t="s">
        <v>59</v>
      </c>
      <c r="C64" s="16">
        <f>C65+C67+C69</f>
        <v>0</v>
      </c>
      <c r="D64" s="60">
        <f t="shared" si="0"/>
        <v>0</v>
      </c>
      <c r="E64" s="16">
        <f>E65+E67+E69</f>
        <v>0</v>
      </c>
      <c r="F64" s="60">
        <f t="shared" si="2"/>
        <v>0</v>
      </c>
      <c r="G64" s="16">
        <f>G65+G67+G69</f>
        <v>0</v>
      </c>
      <c r="H64" s="60">
        <f t="shared" si="3"/>
        <v>0</v>
      </c>
      <c r="I64" s="16" t="e">
        <f t="shared" si="1"/>
        <v>#DIV/0!</v>
      </c>
      <c r="J64" s="16">
        <f>J65+J67+J69</f>
        <v>0</v>
      </c>
      <c r="K64" s="16">
        <f>K65+K67+K69</f>
        <v>0</v>
      </c>
    </row>
    <row r="65" spans="1:11" ht="12.75" hidden="1">
      <c r="A65" s="13" t="s">
        <v>60</v>
      </c>
      <c r="B65" s="36" t="s">
        <v>61</v>
      </c>
      <c r="C65" s="14">
        <f>C66</f>
        <v>0</v>
      </c>
      <c r="D65" s="59">
        <f t="shared" si="0"/>
        <v>0</v>
      </c>
      <c r="E65" s="14">
        <f>E66</f>
        <v>0</v>
      </c>
      <c r="F65" s="59">
        <f t="shared" si="2"/>
        <v>0</v>
      </c>
      <c r="G65" s="14">
        <f>G66</f>
        <v>0</v>
      </c>
      <c r="H65" s="59">
        <f t="shared" si="3"/>
        <v>0</v>
      </c>
      <c r="I65" s="14" t="e">
        <f t="shared" si="1"/>
        <v>#DIV/0!</v>
      </c>
      <c r="J65" s="14">
        <f>J66</f>
        <v>0</v>
      </c>
      <c r="K65" s="14">
        <f>K66</f>
        <v>0</v>
      </c>
    </row>
    <row r="66" spans="1:11" ht="12.75" hidden="1">
      <c r="A66" s="13" t="s">
        <v>62</v>
      </c>
      <c r="B66" s="36" t="s">
        <v>63</v>
      </c>
      <c r="C66" s="14">
        <v>0</v>
      </c>
      <c r="D66" s="59">
        <f t="shared" si="0"/>
        <v>0</v>
      </c>
      <c r="E66" s="14">
        <v>0</v>
      </c>
      <c r="F66" s="59">
        <f t="shared" si="2"/>
        <v>0</v>
      </c>
      <c r="G66" s="14">
        <v>0</v>
      </c>
      <c r="H66" s="59">
        <f t="shared" si="3"/>
        <v>0</v>
      </c>
      <c r="I66" s="14" t="e">
        <f t="shared" si="1"/>
        <v>#DIV/0!</v>
      </c>
      <c r="J66" s="14">
        <v>0</v>
      </c>
      <c r="K66" s="14">
        <v>0</v>
      </c>
    </row>
    <row r="67" spans="1:11" ht="25.5" hidden="1">
      <c r="A67" s="13" t="s">
        <v>64</v>
      </c>
      <c r="B67" s="36" t="s">
        <v>65</v>
      </c>
      <c r="C67" s="14">
        <f>C68</f>
        <v>0</v>
      </c>
      <c r="D67" s="59">
        <f t="shared" si="0"/>
        <v>0</v>
      </c>
      <c r="E67" s="14">
        <f>E68</f>
        <v>0</v>
      </c>
      <c r="F67" s="59">
        <f t="shared" si="2"/>
        <v>0</v>
      </c>
      <c r="G67" s="14">
        <f>G68</f>
        <v>0</v>
      </c>
      <c r="H67" s="59">
        <f t="shared" si="3"/>
        <v>0</v>
      </c>
      <c r="I67" s="14" t="e">
        <f t="shared" si="1"/>
        <v>#DIV/0!</v>
      </c>
      <c r="J67" s="14">
        <f>J68</f>
        <v>0</v>
      </c>
      <c r="K67" s="14">
        <f>K68</f>
        <v>0</v>
      </c>
    </row>
    <row r="68" spans="1:11" ht="38.25" hidden="1">
      <c r="A68" s="13" t="s">
        <v>447</v>
      </c>
      <c r="B68" s="36" t="s">
        <v>68</v>
      </c>
      <c r="C68" s="14">
        <v>0</v>
      </c>
      <c r="D68" s="59">
        <f t="shared" si="0"/>
        <v>0</v>
      </c>
      <c r="E68" s="14">
        <v>0</v>
      </c>
      <c r="F68" s="59">
        <f t="shared" si="2"/>
        <v>0</v>
      </c>
      <c r="G68" s="14">
        <v>0</v>
      </c>
      <c r="H68" s="59">
        <f t="shared" si="3"/>
        <v>0</v>
      </c>
      <c r="I68" s="14" t="e">
        <f t="shared" si="1"/>
        <v>#DIV/0!</v>
      </c>
      <c r="J68" s="14">
        <v>0</v>
      </c>
      <c r="K68" s="14">
        <v>0</v>
      </c>
    </row>
    <row r="69" spans="1:11" ht="14.25" customHeight="1" hidden="1">
      <c r="A69" s="13" t="s">
        <v>69</v>
      </c>
      <c r="B69" s="36" t="s">
        <v>70</v>
      </c>
      <c r="C69" s="14">
        <f>C70</f>
        <v>0</v>
      </c>
      <c r="D69" s="59">
        <f t="shared" si="0"/>
        <v>0</v>
      </c>
      <c r="E69" s="14">
        <f>E70</f>
        <v>0</v>
      </c>
      <c r="F69" s="59">
        <f t="shared" si="2"/>
        <v>0</v>
      </c>
      <c r="G69" s="14">
        <f>G70</f>
        <v>0</v>
      </c>
      <c r="H69" s="59">
        <f t="shared" si="3"/>
        <v>0</v>
      </c>
      <c r="I69" s="14" t="e">
        <f t="shared" si="1"/>
        <v>#DIV/0!</v>
      </c>
      <c r="J69" s="14">
        <f>J70</f>
        <v>0</v>
      </c>
      <c r="K69" s="14">
        <f>K70</f>
        <v>0</v>
      </c>
    </row>
    <row r="70" spans="1:11" ht="23.25" customHeight="1" hidden="1">
      <c r="A70" s="13" t="s">
        <v>71</v>
      </c>
      <c r="B70" s="36" t="s">
        <v>72</v>
      </c>
      <c r="C70" s="14">
        <v>0</v>
      </c>
      <c r="D70" s="59">
        <f t="shared" si="0"/>
        <v>0</v>
      </c>
      <c r="E70" s="14">
        <v>0</v>
      </c>
      <c r="F70" s="59">
        <f t="shared" si="2"/>
        <v>0</v>
      </c>
      <c r="G70" s="14">
        <v>0</v>
      </c>
      <c r="H70" s="59">
        <f t="shared" si="3"/>
        <v>0</v>
      </c>
      <c r="I70" s="14" t="e">
        <f t="shared" si="1"/>
        <v>#DIV/0!</v>
      </c>
      <c r="J70" s="14">
        <v>0</v>
      </c>
      <c r="K70" s="14">
        <v>0</v>
      </c>
    </row>
    <row r="71" spans="1:11" ht="25.5">
      <c r="A71" s="9" t="s">
        <v>73</v>
      </c>
      <c r="B71" s="35" t="s">
        <v>74</v>
      </c>
      <c r="C71" s="10">
        <f>C74+C76+C83+C86+C88+C72</f>
        <v>165990.9</v>
      </c>
      <c r="D71" s="58">
        <f t="shared" si="0"/>
        <v>120993.70000000004</v>
      </c>
      <c r="E71" s="10">
        <f>E74+E76+E83+E86+E88+E72</f>
        <v>286984.60000000003</v>
      </c>
      <c r="F71" s="58">
        <f t="shared" si="2"/>
        <v>583.2000000000116</v>
      </c>
      <c r="G71" s="10">
        <f>G74+G76+G83+G86+G88+G72</f>
        <v>287567.80000000005</v>
      </c>
      <c r="H71" s="58">
        <f t="shared" si="3"/>
        <v>583.2000000000116</v>
      </c>
      <c r="I71" s="10">
        <f t="shared" si="1"/>
        <v>100.20321647921178</v>
      </c>
      <c r="J71" s="10">
        <f>J74+J76+J83+J86+J88+J72</f>
        <v>0</v>
      </c>
      <c r="K71" s="10">
        <f>K74+K76+K83+K86+K88+K72</f>
        <v>0</v>
      </c>
    </row>
    <row r="72" spans="1:11" ht="40.5" customHeight="1">
      <c r="A72" s="52" t="s">
        <v>370</v>
      </c>
      <c r="B72" s="53" t="s">
        <v>371</v>
      </c>
      <c r="C72" s="10">
        <f>C73</f>
        <v>0</v>
      </c>
      <c r="D72" s="58">
        <f t="shared" si="0"/>
        <v>9506.9</v>
      </c>
      <c r="E72" s="10">
        <f>E73</f>
        <v>9506.9</v>
      </c>
      <c r="F72" s="58">
        <f t="shared" si="2"/>
        <v>0</v>
      </c>
      <c r="G72" s="10">
        <f>G73</f>
        <v>9506.9</v>
      </c>
      <c r="H72" s="58">
        <f t="shared" si="3"/>
        <v>0</v>
      </c>
      <c r="I72" s="10">
        <f t="shared" si="1"/>
        <v>100</v>
      </c>
      <c r="J72" s="10">
        <f>J73</f>
        <v>0</v>
      </c>
      <c r="K72" s="10">
        <f>K73</f>
        <v>0</v>
      </c>
    </row>
    <row r="73" spans="1:11" s="21" customFormat="1" ht="30.75" customHeight="1">
      <c r="A73" s="54" t="s">
        <v>372</v>
      </c>
      <c r="B73" s="55" t="s">
        <v>66</v>
      </c>
      <c r="C73" s="14">
        <v>0</v>
      </c>
      <c r="D73" s="59">
        <f t="shared" si="0"/>
        <v>9506.9</v>
      </c>
      <c r="E73" s="14">
        <v>9506.9</v>
      </c>
      <c r="F73" s="59">
        <f t="shared" si="2"/>
        <v>0</v>
      </c>
      <c r="G73" s="14">
        <v>9506.9</v>
      </c>
      <c r="H73" s="59">
        <f t="shared" si="3"/>
        <v>0</v>
      </c>
      <c r="I73" s="14">
        <f t="shared" si="1"/>
        <v>100</v>
      </c>
      <c r="J73" s="14"/>
      <c r="K73" s="14"/>
    </row>
    <row r="74" spans="1:11" ht="12.75" hidden="1">
      <c r="A74" s="9" t="s">
        <v>75</v>
      </c>
      <c r="B74" s="34" t="s">
        <v>76</v>
      </c>
      <c r="C74" s="10">
        <f>C75</f>
        <v>0</v>
      </c>
      <c r="D74" s="58">
        <f t="shared" si="0"/>
        <v>0</v>
      </c>
      <c r="E74" s="10">
        <f>E75</f>
        <v>0</v>
      </c>
      <c r="F74" s="58">
        <f t="shared" si="2"/>
        <v>0</v>
      </c>
      <c r="G74" s="10">
        <f>G75</f>
        <v>0</v>
      </c>
      <c r="H74" s="58">
        <f t="shared" si="3"/>
        <v>0</v>
      </c>
      <c r="I74" s="10" t="e">
        <f t="shared" si="1"/>
        <v>#DIV/0!</v>
      </c>
      <c r="J74" s="10">
        <f>J75</f>
        <v>0</v>
      </c>
      <c r="K74" s="10">
        <f>K75</f>
        <v>0</v>
      </c>
    </row>
    <row r="75" spans="1:11" ht="25.5" hidden="1">
      <c r="A75" s="13" t="s">
        <v>77</v>
      </c>
      <c r="B75" s="36" t="s">
        <v>78</v>
      </c>
      <c r="C75" s="14"/>
      <c r="D75" s="59">
        <f t="shared" si="0"/>
        <v>0</v>
      </c>
      <c r="E75" s="14"/>
      <c r="F75" s="59">
        <f t="shared" si="2"/>
        <v>0</v>
      </c>
      <c r="G75" s="14"/>
      <c r="H75" s="59">
        <f t="shared" si="3"/>
        <v>0</v>
      </c>
      <c r="I75" s="14" t="e">
        <f t="shared" si="1"/>
        <v>#DIV/0!</v>
      </c>
      <c r="J75" s="14"/>
      <c r="K75" s="14"/>
    </row>
    <row r="76" spans="1:11" ht="54.75" customHeight="1">
      <c r="A76" s="9" t="s">
        <v>79</v>
      </c>
      <c r="B76" s="34" t="s">
        <v>346</v>
      </c>
      <c r="C76" s="10">
        <f>C77+C79+C81</f>
        <v>160823.4</v>
      </c>
      <c r="D76" s="58">
        <f t="shared" si="0"/>
        <v>83864.6</v>
      </c>
      <c r="E76" s="10">
        <f>E77+E79+E81</f>
        <v>244688</v>
      </c>
      <c r="F76" s="58">
        <f aca="true" t="shared" si="4" ref="F76:F139">G76-E76</f>
        <v>1043.5</v>
      </c>
      <c r="G76" s="10">
        <f>G77+G79+G81</f>
        <v>245731.5</v>
      </c>
      <c r="H76" s="58">
        <f aca="true" t="shared" si="5" ref="H76:H142">G76-E76</f>
        <v>1043.5</v>
      </c>
      <c r="I76" s="10">
        <f t="shared" si="1"/>
        <v>100.42646145295234</v>
      </c>
      <c r="J76" s="10">
        <f>J77+J79+J81</f>
        <v>0</v>
      </c>
      <c r="K76" s="10">
        <f>K77+K79+K81</f>
        <v>0</v>
      </c>
    </row>
    <row r="77" spans="1:11" ht="40.5" customHeight="1">
      <c r="A77" s="15" t="s">
        <v>80</v>
      </c>
      <c r="B77" s="37" t="s">
        <v>81</v>
      </c>
      <c r="C77" s="16">
        <f>C78</f>
        <v>92505</v>
      </c>
      <c r="D77" s="60">
        <f t="shared" si="0"/>
        <v>74495</v>
      </c>
      <c r="E77" s="16">
        <f>E78</f>
        <v>167000</v>
      </c>
      <c r="F77" s="60">
        <f t="shared" si="4"/>
        <v>-1832</v>
      </c>
      <c r="G77" s="16">
        <f>G78</f>
        <v>165168</v>
      </c>
      <c r="H77" s="60">
        <f t="shared" si="5"/>
        <v>-1832</v>
      </c>
      <c r="I77" s="16">
        <f t="shared" si="1"/>
        <v>98.90299401197605</v>
      </c>
      <c r="J77" s="16">
        <f>J78</f>
        <v>0</v>
      </c>
      <c r="K77" s="16">
        <f>K78</f>
        <v>0</v>
      </c>
    </row>
    <row r="78" spans="1:11" ht="51">
      <c r="A78" s="13" t="s">
        <v>82</v>
      </c>
      <c r="B78" s="36" t="s">
        <v>347</v>
      </c>
      <c r="C78" s="17">
        <v>92505</v>
      </c>
      <c r="D78" s="61">
        <f t="shared" si="0"/>
        <v>74495</v>
      </c>
      <c r="E78" s="17">
        <v>167000</v>
      </c>
      <c r="F78" s="61">
        <f t="shared" si="4"/>
        <v>-1832</v>
      </c>
      <c r="G78" s="17">
        <v>165168</v>
      </c>
      <c r="H78" s="61">
        <f t="shared" si="5"/>
        <v>-1832</v>
      </c>
      <c r="I78" s="17">
        <f t="shared" si="1"/>
        <v>98.90299401197605</v>
      </c>
      <c r="J78" s="17"/>
      <c r="K78" s="17"/>
    </row>
    <row r="79" spans="1:11" ht="53.25" customHeight="1">
      <c r="A79" s="19" t="s">
        <v>83</v>
      </c>
      <c r="B79" s="38" t="s">
        <v>348</v>
      </c>
      <c r="C79" s="16">
        <f>C80</f>
        <v>9990</v>
      </c>
      <c r="D79" s="60">
        <f t="shared" si="0"/>
        <v>1098</v>
      </c>
      <c r="E79" s="16">
        <f>E80</f>
        <v>11088</v>
      </c>
      <c r="F79" s="60">
        <f t="shared" si="4"/>
        <v>-394.60000000000036</v>
      </c>
      <c r="G79" s="16">
        <f>G80</f>
        <v>10693.4</v>
      </c>
      <c r="H79" s="60">
        <f t="shared" si="5"/>
        <v>-394.60000000000036</v>
      </c>
      <c r="I79" s="16">
        <f t="shared" si="1"/>
        <v>96.44119769119769</v>
      </c>
      <c r="J79" s="16">
        <f>J80</f>
        <v>0</v>
      </c>
      <c r="K79" s="16">
        <f>K80</f>
        <v>0</v>
      </c>
    </row>
    <row r="80" spans="1:11" ht="41.25" customHeight="1">
      <c r="A80" s="13" t="s">
        <v>84</v>
      </c>
      <c r="B80" s="36" t="s">
        <v>378</v>
      </c>
      <c r="C80" s="14">
        <v>9990</v>
      </c>
      <c r="D80" s="59">
        <f t="shared" si="0"/>
        <v>1098</v>
      </c>
      <c r="E80" s="14">
        <v>11088</v>
      </c>
      <c r="F80" s="59">
        <f t="shared" si="4"/>
        <v>-394.60000000000036</v>
      </c>
      <c r="G80" s="14">
        <v>10693.4</v>
      </c>
      <c r="H80" s="59">
        <f t="shared" si="5"/>
        <v>-394.60000000000036</v>
      </c>
      <c r="I80" s="14">
        <f t="shared" si="1"/>
        <v>96.44119769119769</v>
      </c>
      <c r="J80" s="14"/>
      <c r="K80" s="14"/>
    </row>
    <row r="81" spans="1:11" ht="51">
      <c r="A81" s="15" t="s">
        <v>85</v>
      </c>
      <c r="B81" s="37" t="s">
        <v>368</v>
      </c>
      <c r="C81" s="16">
        <f>C82</f>
        <v>58328.4</v>
      </c>
      <c r="D81" s="60">
        <f t="shared" si="0"/>
        <v>8271.599999999999</v>
      </c>
      <c r="E81" s="16">
        <f>E82</f>
        <v>66600</v>
      </c>
      <c r="F81" s="60">
        <f t="shared" si="4"/>
        <v>3270.100000000006</v>
      </c>
      <c r="G81" s="16">
        <f>G82</f>
        <v>69870.1</v>
      </c>
      <c r="H81" s="60">
        <f t="shared" si="5"/>
        <v>3270.100000000006</v>
      </c>
      <c r="I81" s="16">
        <f aca="true" t="shared" si="6" ref="I81:I144">G81/E81*100</f>
        <v>104.91006006006008</v>
      </c>
      <c r="J81" s="16">
        <f>J82</f>
        <v>0</v>
      </c>
      <c r="K81" s="16">
        <f>K82</f>
        <v>0</v>
      </c>
    </row>
    <row r="82" spans="1:11" ht="38.25">
      <c r="A82" s="13" t="s">
        <v>86</v>
      </c>
      <c r="B82" s="36" t="s">
        <v>379</v>
      </c>
      <c r="C82" s="14">
        <v>58328.4</v>
      </c>
      <c r="D82" s="59">
        <f aca="true" t="shared" si="7" ref="D82:D145">E82-C82</f>
        <v>8271.599999999999</v>
      </c>
      <c r="E82" s="14">
        <v>66600</v>
      </c>
      <c r="F82" s="59">
        <f t="shared" si="4"/>
        <v>3270.100000000006</v>
      </c>
      <c r="G82" s="14">
        <v>69870.1</v>
      </c>
      <c r="H82" s="59">
        <f t="shared" si="5"/>
        <v>3270.100000000006</v>
      </c>
      <c r="I82" s="14">
        <f t="shared" si="6"/>
        <v>104.91006006006008</v>
      </c>
      <c r="J82" s="14"/>
      <c r="K82" s="14"/>
    </row>
    <row r="83" spans="1:11" ht="16.5" customHeight="1">
      <c r="A83" s="22" t="s">
        <v>87</v>
      </c>
      <c r="B83" s="34" t="s">
        <v>88</v>
      </c>
      <c r="C83" s="10">
        <f>C84</f>
        <v>261.7</v>
      </c>
      <c r="D83" s="58">
        <f t="shared" si="7"/>
        <v>10107.3</v>
      </c>
      <c r="E83" s="10">
        <f>E84</f>
        <v>10369</v>
      </c>
      <c r="F83" s="58">
        <f t="shared" si="4"/>
        <v>0</v>
      </c>
      <c r="G83" s="10">
        <f>G84</f>
        <v>10369</v>
      </c>
      <c r="H83" s="58">
        <f t="shared" si="5"/>
        <v>0</v>
      </c>
      <c r="I83" s="10">
        <f t="shared" si="6"/>
        <v>100</v>
      </c>
      <c r="J83" s="10">
        <f>J84</f>
        <v>0</v>
      </c>
      <c r="K83" s="10">
        <f>K84</f>
        <v>0</v>
      </c>
    </row>
    <row r="84" spans="1:11" ht="30" customHeight="1">
      <c r="A84" s="23" t="s">
        <v>89</v>
      </c>
      <c r="B84" s="37" t="s">
        <v>94</v>
      </c>
      <c r="C84" s="16">
        <f>C85</f>
        <v>261.7</v>
      </c>
      <c r="D84" s="60">
        <f t="shared" si="7"/>
        <v>10107.3</v>
      </c>
      <c r="E84" s="16">
        <f>E85</f>
        <v>10369</v>
      </c>
      <c r="F84" s="60">
        <f t="shared" si="4"/>
        <v>0</v>
      </c>
      <c r="G84" s="16">
        <f>G85</f>
        <v>10369</v>
      </c>
      <c r="H84" s="60">
        <f t="shared" si="5"/>
        <v>0</v>
      </c>
      <c r="I84" s="16">
        <f t="shared" si="6"/>
        <v>100</v>
      </c>
      <c r="J84" s="16">
        <f>J85</f>
        <v>0</v>
      </c>
      <c r="K84" s="16">
        <f>K85</f>
        <v>0</v>
      </c>
    </row>
    <row r="85" spans="1:11" ht="38.25">
      <c r="A85" s="24" t="s">
        <v>97</v>
      </c>
      <c r="B85" s="36" t="s">
        <v>98</v>
      </c>
      <c r="C85" s="14">
        <v>261.7</v>
      </c>
      <c r="D85" s="59">
        <f t="shared" si="7"/>
        <v>10107.3</v>
      </c>
      <c r="E85" s="14">
        <f>11623.3-1254.3</f>
        <v>10369</v>
      </c>
      <c r="F85" s="59">
        <f t="shared" si="4"/>
        <v>0</v>
      </c>
      <c r="G85" s="14">
        <v>10369</v>
      </c>
      <c r="H85" s="59">
        <f t="shared" si="5"/>
        <v>0</v>
      </c>
      <c r="I85" s="14">
        <f t="shared" si="6"/>
        <v>100</v>
      </c>
      <c r="J85" s="14"/>
      <c r="K85" s="14"/>
    </row>
    <row r="86" spans="1:11" ht="51" hidden="1">
      <c r="A86" s="22" t="s">
        <v>99</v>
      </c>
      <c r="B86" s="41" t="s">
        <v>349</v>
      </c>
      <c r="C86" s="14">
        <f>C87</f>
        <v>0</v>
      </c>
      <c r="D86" s="59">
        <f t="shared" si="7"/>
        <v>0</v>
      </c>
      <c r="E86" s="14">
        <f>E87</f>
        <v>0</v>
      </c>
      <c r="F86" s="59">
        <f t="shared" si="4"/>
        <v>0</v>
      </c>
      <c r="G86" s="14">
        <f>G87</f>
        <v>0</v>
      </c>
      <c r="H86" s="59">
        <f t="shared" si="5"/>
        <v>0</v>
      </c>
      <c r="I86" s="14" t="e">
        <f t="shared" si="6"/>
        <v>#DIV/0!</v>
      </c>
      <c r="J86" s="14">
        <f>J87</f>
        <v>0</v>
      </c>
      <c r="K86" s="14">
        <f>K87</f>
        <v>0</v>
      </c>
    </row>
    <row r="87" spans="1:11" ht="54" customHeight="1" hidden="1">
      <c r="A87" s="25" t="s">
        <v>100</v>
      </c>
      <c r="B87" s="36" t="s">
        <v>350</v>
      </c>
      <c r="C87" s="14">
        <v>0</v>
      </c>
      <c r="D87" s="59">
        <f t="shared" si="7"/>
        <v>0</v>
      </c>
      <c r="E87" s="14">
        <v>0</v>
      </c>
      <c r="F87" s="59">
        <f t="shared" si="4"/>
        <v>0</v>
      </c>
      <c r="G87" s="14">
        <v>0</v>
      </c>
      <c r="H87" s="59">
        <f t="shared" si="5"/>
        <v>0</v>
      </c>
      <c r="I87" s="14" t="e">
        <f t="shared" si="6"/>
        <v>#DIV/0!</v>
      </c>
      <c r="J87" s="14">
        <v>0</v>
      </c>
      <c r="K87" s="14">
        <v>0</v>
      </c>
    </row>
    <row r="88" spans="1:11" ht="51">
      <c r="A88" s="9" t="s">
        <v>101</v>
      </c>
      <c r="B88" s="41" t="s">
        <v>351</v>
      </c>
      <c r="C88" s="10">
        <f>C91+C89</f>
        <v>4905.8</v>
      </c>
      <c r="D88" s="58">
        <f t="shared" si="7"/>
        <v>17514.9</v>
      </c>
      <c r="E88" s="10">
        <f>E91+E89</f>
        <v>22420.7</v>
      </c>
      <c r="F88" s="58">
        <f t="shared" si="4"/>
        <v>-460.2999999999993</v>
      </c>
      <c r="G88" s="10">
        <f>G91+G89</f>
        <v>21960.4</v>
      </c>
      <c r="H88" s="58">
        <f t="shared" si="5"/>
        <v>-460.2999999999993</v>
      </c>
      <c r="I88" s="10">
        <f t="shared" si="6"/>
        <v>97.94698649016311</v>
      </c>
      <c r="J88" s="10">
        <f>J91+J89</f>
        <v>0</v>
      </c>
      <c r="K88" s="10">
        <f>K91+K89</f>
        <v>0</v>
      </c>
    </row>
    <row r="89" spans="1:11" ht="25.5">
      <c r="A89" s="15" t="s">
        <v>102</v>
      </c>
      <c r="B89" s="38" t="s">
        <v>103</v>
      </c>
      <c r="C89" s="16">
        <f>C90</f>
        <v>18</v>
      </c>
      <c r="D89" s="60">
        <f t="shared" si="7"/>
        <v>172</v>
      </c>
      <c r="E89" s="16">
        <f>E90</f>
        <v>190</v>
      </c>
      <c r="F89" s="60">
        <f t="shared" si="4"/>
        <v>12</v>
      </c>
      <c r="G89" s="16">
        <f>G90</f>
        <v>202</v>
      </c>
      <c r="H89" s="60">
        <f t="shared" si="5"/>
        <v>12</v>
      </c>
      <c r="I89" s="16">
        <f t="shared" si="6"/>
        <v>106.3157894736842</v>
      </c>
      <c r="J89" s="16">
        <f>J90</f>
        <v>0</v>
      </c>
      <c r="K89" s="16">
        <f>K90</f>
        <v>0</v>
      </c>
    </row>
    <row r="90" spans="1:11" ht="25.5">
      <c r="A90" s="13" t="s">
        <v>104</v>
      </c>
      <c r="B90" s="40" t="s">
        <v>105</v>
      </c>
      <c r="C90" s="14">
        <v>18</v>
      </c>
      <c r="D90" s="59">
        <f t="shared" si="7"/>
        <v>172</v>
      </c>
      <c r="E90" s="14">
        <v>190</v>
      </c>
      <c r="F90" s="59">
        <f t="shared" si="4"/>
        <v>12</v>
      </c>
      <c r="G90" s="14">
        <v>202</v>
      </c>
      <c r="H90" s="59">
        <f t="shared" si="5"/>
        <v>12</v>
      </c>
      <c r="I90" s="14">
        <f t="shared" si="6"/>
        <v>106.3157894736842</v>
      </c>
      <c r="J90" s="14"/>
      <c r="K90" s="14"/>
    </row>
    <row r="91" spans="1:11" ht="52.5" customHeight="1">
      <c r="A91" s="26" t="s">
        <v>106</v>
      </c>
      <c r="B91" s="38" t="s">
        <v>352</v>
      </c>
      <c r="C91" s="20">
        <f>C92</f>
        <v>4887.8</v>
      </c>
      <c r="D91" s="62">
        <f t="shared" si="7"/>
        <v>17342.9</v>
      </c>
      <c r="E91" s="20">
        <f>E92</f>
        <v>22230.7</v>
      </c>
      <c r="F91" s="62">
        <f t="shared" si="4"/>
        <v>-472.2999999999993</v>
      </c>
      <c r="G91" s="20">
        <f>G92</f>
        <v>21758.4</v>
      </c>
      <c r="H91" s="62">
        <f t="shared" si="5"/>
        <v>-472.2999999999993</v>
      </c>
      <c r="I91" s="20">
        <f t="shared" si="6"/>
        <v>97.87546051181475</v>
      </c>
      <c r="J91" s="20">
        <f>J92</f>
        <v>0</v>
      </c>
      <c r="K91" s="20">
        <f>K92</f>
        <v>0</v>
      </c>
    </row>
    <row r="92" spans="1:11" ht="41.25" customHeight="1">
      <c r="A92" s="27" t="s">
        <v>107</v>
      </c>
      <c r="B92" s="42" t="s">
        <v>380</v>
      </c>
      <c r="C92" s="17">
        <f>4937.8-50</f>
        <v>4887.8</v>
      </c>
      <c r="D92" s="61">
        <f t="shared" si="7"/>
        <v>17342.9</v>
      </c>
      <c r="E92" s="17">
        <v>22230.7</v>
      </c>
      <c r="F92" s="61">
        <f t="shared" si="4"/>
        <v>-472.2999999999993</v>
      </c>
      <c r="G92" s="17">
        <v>21758.4</v>
      </c>
      <c r="H92" s="61">
        <f t="shared" si="5"/>
        <v>-472.2999999999993</v>
      </c>
      <c r="I92" s="17">
        <f t="shared" si="6"/>
        <v>97.87546051181475</v>
      </c>
      <c r="J92" s="17"/>
      <c r="K92" s="17"/>
    </row>
    <row r="93" spans="1:11" ht="12.75">
      <c r="A93" s="9" t="s">
        <v>108</v>
      </c>
      <c r="B93" s="35" t="s">
        <v>109</v>
      </c>
      <c r="C93" s="10">
        <f>C94+C101</f>
        <v>23098.5</v>
      </c>
      <c r="D93" s="58">
        <f t="shared" si="7"/>
        <v>5922.5</v>
      </c>
      <c r="E93" s="10">
        <f>E94+E101</f>
        <v>29021</v>
      </c>
      <c r="F93" s="58">
        <f t="shared" si="4"/>
        <v>164.8000000000029</v>
      </c>
      <c r="G93" s="10">
        <f>G94+G101</f>
        <v>29185.800000000003</v>
      </c>
      <c r="H93" s="58">
        <f t="shared" si="5"/>
        <v>164.8000000000029</v>
      </c>
      <c r="I93" s="10">
        <f t="shared" si="6"/>
        <v>100.56786464973642</v>
      </c>
      <c r="J93" s="10">
        <f>J94+J101</f>
        <v>0</v>
      </c>
      <c r="K93" s="10">
        <f>K94+K101</f>
        <v>0</v>
      </c>
    </row>
    <row r="94" spans="1:11" ht="12.75">
      <c r="A94" s="28" t="s">
        <v>110</v>
      </c>
      <c r="B94" s="43" t="s">
        <v>111</v>
      </c>
      <c r="C94" s="16">
        <f>C95+C96+C97+C98+C99+C100</f>
        <v>23092.7</v>
      </c>
      <c r="D94" s="60">
        <f t="shared" si="7"/>
        <v>5922.5</v>
      </c>
      <c r="E94" s="16">
        <f>E95+E96+E97+E98+E99+E100</f>
        <v>29015.2</v>
      </c>
      <c r="F94" s="60">
        <f t="shared" si="4"/>
        <v>166.20000000000073</v>
      </c>
      <c r="G94" s="16">
        <f>G95+G96+G97+G98+G99+G100</f>
        <v>29181.4</v>
      </c>
      <c r="H94" s="60">
        <f t="shared" si="5"/>
        <v>166.20000000000073</v>
      </c>
      <c r="I94" s="16">
        <f t="shared" si="6"/>
        <v>100.57280322038105</v>
      </c>
      <c r="J94" s="16">
        <f>J95+J96+J97+J98+J99+J100</f>
        <v>0</v>
      </c>
      <c r="K94" s="16">
        <f>K95+K96+K97+K98+K99+K100</f>
        <v>0</v>
      </c>
    </row>
    <row r="95" spans="1:11" ht="17.25" customHeight="1">
      <c r="A95" s="27" t="s">
        <v>112</v>
      </c>
      <c r="B95" s="42" t="s">
        <v>381</v>
      </c>
      <c r="C95" s="17">
        <v>989.6</v>
      </c>
      <c r="D95" s="61">
        <f t="shared" si="7"/>
        <v>-5.600000000000023</v>
      </c>
      <c r="E95" s="17">
        <v>984</v>
      </c>
      <c r="F95" s="61">
        <f t="shared" si="4"/>
        <v>2.6000000000000227</v>
      </c>
      <c r="G95" s="17">
        <v>986.6</v>
      </c>
      <c r="H95" s="61">
        <f t="shared" si="5"/>
        <v>2.6000000000000227</v>
      </c>
      <c r="I95" s="17">
        <f t="shared" si="6"/>
        <v>100.26422764227642</v>
      </c>
      <c r="J95" s="17"/>
      <c r="K95" s="17"/>
    </row>
    <row r="96" spans="1:11" ht="15.75" customHeight="1">
      <c r="A96" s="27" t="s">
        <v>113</v>
      </c>
      <c r="B96" s="42" t="s">
        <v>382</v>
      </c>
      <c r="C96" s="17">
        <v>107.1</v>
      </c>
      <c r="D96" s="61">
        <f t="shared" si="7"/>
        <v>12.400000000000006</v>
      </c>
      <c r="E96" s="17">
        <v>119.5</v>
      </c>
      <c r="F96" s="61">
        <f t="shared" si="4"/>
        <v>-1.5</v>
      </c>
      <c r="G96" s="17">
        <v>118</v>
      </c>
      <c r="H96" s="61">
        <f t="shared" si="5"/>
        <v>-1.5</v>
      </c>
      <c r="I96" s="17">
        <f t="shared" si="6"/>
        <v>98.74476987447699</v>
      </c>
      <c r="J96" s="17"/>
      <c r="K96" s="17"/>
    </row>
    <row r="97" spans="1:11" ht="12.75">
      <c r="A97" s="27" t="s">
        <v>114</v>
      </c>
      <c r="B97" s="42" t="s">
        <v>115</v>
      </c>
      <c r="C97" s="17">
        <v>8945.5</v>
      </c>
      <c r="D97" s="61">
        <f t="shared" si="7"/>
        <v>5945.200000000001</v>
      </c>
      <c r="E97" s="17">
        <v>14890.7</v>
      </c>
      <c r="F97" s="61">
        <f t="shared" si="4"/>
        <v>0</v>
      </c>
      <c r="G97" s="17">
        <v>14890.7</v>
      </c>
      <c r="H97" s="61">
        <f t="shared" si="5"/>
        <v>0</v>
      </c>
      <c r="I97" s="17">
        <f t="shared" si="6"/>
        <v>100</v>
      </c>
      <c r="J97" s="17"/>
      <c r="K97" s="17"/>
    </row>
    <row r="98" spans="1:11" ht="12.75">
      <c r="A98" s="27" t="s">
        <v>116</v>
      </c>
      <c r="B98" s="42" t="s">
        <v>383</v>
      </c>
      <c r="C98" s="17">
        <v>13050.3</v>
      </c>
      <c r="D98" s="61">
        <f t="shared" si="7"/>
        <v>-33.599999999998545</v>
      </c>
      <c r="E98" s="17">
        <v>13016.7</v>
      </c>
      <c r="F98" s="61">
        <f t="shared" si="4"/>
        <v>165.89999999999964</v>
      </c>
      <c r="G98" s="17">
        <v>13182.6</v>
      </c>
      <c r="H98" s="61">
        <f t="shared" si="5"/>
        <v>165.89999999999964</v>
      </c>
      <c r="I98" s="17">
        <f t="shared" si="6"/>
        <v>101.27451658254397</v>
      </c>
      <c r="J98" s="17"/>
      <c r="K98" s="17"/>
    </row>
    <row r="99" spans="1:11" ht="15.75" customHeight="1" hidden="1">
      <c r="A99" s="27" t="s">
        <v>117</v>
      </c>
      <c r="B99" s="42" t="s">
        <v>384</v>
      </c>
      <c r="C99" s="17">
        <v>0</v>
      </c>
      <c r="D99" s="61">
        <f t="shared" si="7"/>
        <v>0</v>
      </c>
      <c r="E99" s="17"/>
      <c r="F99" s="61">
        <f t="shared" si="4"/>
        <v>0</v>
      </c>
      <c r="G99" s="17"/>
      <c r="H99" s="61">
        <f t="shared" si="5"/>
        <v>0</v>
      </c>
      <c r="I99" s="17" t="e">
        <f t="shared" si="6"/>
        <v>#DIV/0!</v>
      </c>
      <c r="J99" s="17"/>
      <c r="K99" s="17"/>
    </row>
    <row r="100" spans="1:11" ht="27" customHeight="1">
      <c r="A100" s="27" t="s">
        <v>95</v>
      </c>
      <c r="B100" s="42" t="s">
        <v>96</v>
      </c>
      <c r="C100" s="17">
        <v>0.2</v>
      </c>
      <c r="D100" s="61">
        <f t="shared" si="7"/>
        <v>4.1</v>
      </c>
      <c r="E100" s="17">
        <v>4.3</v>
      </c>
      <c r="F100" s="61">
        <f t="shared" si="4"/>
        <v>-0.7999999999999998</v>
      </c>
      <c r="G100" s="17">
        <v>3.5</v>
      </c>
      <c r="H100" s="61">
        <f t="shared" si="5"/>
        <v>-0.7999999999999998</v>
      </c>
      <c r="I100" s="17">
        <f t="shared" si="6"/>
        <v>81.3953488372093</v>
      </c>
      <c r="J100" s="17"/>
      <c r="K100" s="17"/>
    </row>
    <row r="101" spans="1:11" ht="12.75">
      <c r="A101" s="15" t="s">
        <v>118</v>
      </c>
      <c r="B101" s="37" t="s">
        <v>119</v>
      </c>
      <c r="C101" s="16">
        <f>C102</f>
        <v>5.8</v>
      </c>
      <c r="D101" s="60">
        <f t="shared" si="7"/>
        <v>0</v>
      </c>
      <c r="E101" s="16">
        <f>E102</f>
        <v>5.8</v>
      </c>
      <c r="F101" s="60">
        <f t="shared" si="4"/>
        <v>-1.3999999999999995</v>
      </c>
      <c r="G101" s="16">
        <f>G102</f>
        <v>4.4</v>
      </c>
      <c r="H101" s="60">
        <f t="shared" si="5"/>
        <v>-1.3999999999999995</v>
      </c>
      <c r="I101" s="16">
        <f t="shared" si="6"/>
        <v>75.86206896551725</v>
      </c>
      <c r="J101" s="16">
        <f>J102</f>
        <v>0</v>
      </c>
      <c r="K101" s="16">
        <f>K102</f>
        <v>0</v>
      </c>
    </row>
    <row r="102" spans="1:11" s="18" customFormat="1" ht="15.75" customHeight="1">
      <c r="A102" s="13" t="s">
        <v>120</v>
      </c>
      <c r="B102" s="36" t="s">
        <v>458</v>
      </c>
      <c r="C102" s="14">
        <v>5.8</v>
      </c>
      <c r="D102" s="59">
        <f t="shared" si="7"/>
        <v>0</v>
      </c>
      <c r="E102" s="14">
        <v>5.8</v>
      </c>
      <c r="F102" s="59">
        <f t="shared" si="4"/>
        <v>-1.3999999999999995</v>
      </c>
      <c r="G102" s="14">
        <v>4.4</v>
      </c>
      <c r="H102" s="59">
        <f t="shared" si="5"/>
        <v>-1.3999999999999995</v>
      </c>
      <c r="I102" s="14">
        <f t="shared" si="6"/>
        <v>75.86206896551725</v>
      </c>
      <c r="J102" s="14">
        <v>0</v>
      </c>
      <c r="K102" s="14">
        <v>0</v>
      </c>
    </row>
    <row r="103" spans="1:11" s="18" customFormat="1" ht="25.5">
      <c r="A103" s="9" t="s">
        <v>121</v>
      </c>
      <c r="B103" s="34" t="s">
        <v>122</v>
      </c>
      <c r="C103" s="10">
        <f aca="true" t="shared" si="8" ref="C103:H103">C104+C107</f>
        <v>24267.8</v>
      </c>
      <c r="D103" s="58">
        <f t="shared" si="7"/>
        <v>8929.2</v>
      </c>
      <c r="E103" s="10">
        <f t="shared" si="8"/>
        <v>33197</v>
      </c>
      <c r="F103" s="58">
        <f t="shared" si="4"/>
        <v>-6558.899999999998</v>
      </c>
      <c r="G103" s="10">
        <f t="shared" si="8"/>
        <v>26638.100000000002</v>
      </c>
      <c r="H103" s="10">
        <f t="shared" si="8"/>
        <v>-6558.9</v>
      </c>
      <c r="I103" s="10">
        <f t="shared" si="6"/>
        <v>80.24249179142694</v>
      </c>
      <c r="J103" s="10">
        <f>J104+J107</f>
        <v>0</v>
      </c>
      <c r="K103" s="10">
        <f>K104+K107</f>
        <v>0</v>
      </c>
    </row>
    <row r="104" spans="1:11" ht="12.75">
      <c r="A104" s="19" t="s">
        <v>123</v>
      </c>
      <c r="B104" s="38" t="s">
        <v>124</v>
      </c>
      <c r="C104" s="16">
        <f>C105</f>
        <v>24179</v>
      </c>
      <c r="D104" s="60">
        <f t="shared" si="7"/>
        <v>7654</v>
      </c>
      <c r="E104" s="16">
        <f aca="true" t="shared" si="9" ref="E104:K104">E105</f>
        <v>31833</v>
      </c>
      <c r="F104" s="60">
        <f t="shared" si="4"/>
        <v>-6505.799999999999</v>
      </c>
      <c r="G104" s="16">
        <f t="shared" si="9"/>
        <v>25327.2</v>
      </c>
      <c r="H104" s="16">
        <f t="shared" si="9"/>
        <v>-6505.799999999999</v>
      </c>
      <c r="I104" s="16">
        <f t="shared" si="6"/>
        <v>79.56271793421921</v>
      </c>
      <c r="J104" s="16">
        <f t="shared" si="9"/>
        <v>0</v>
      </c>
      <c r="K104" s="16">
        <f t="shared" si="9"/>
        <v>0</v>
      </c>
    </row>
    <row r="105" spans="1:11" ht="12.75">
      <c r="A105" s="13" t="s">
        <v>197</v>
      </c>
      <c r="B105" s="36" t="s">
        <v>198</v>
      </c>
      <c r="C105" s="16">
        <f>C106</f>
        <v>24179</v>
      </c>
      <c r="D105" s="60">
        <f t="shared" si="7"/>
        <v>7654</v>
      </c>
      <c r="E105" s="16">
        <f aca="true" t="shared" si="10" ref="E105:K105">E106</f>
        <v>31833</v>
      </c>
      <c r="F105" s="60">
        <f t="shared" si="4"/>
        <v>-6505.799999999999</v>
      </c>
      <c r="G105" s="16">
        <f t="shared" si="10"/>
        <v>25327.2</v>
      </c>
      <c r="H105" s="16">
        <f t="shared" si="10"/>
        <v>-6505.799999999999</v>
      </c>
      <c r="I105" s="16">
        <f t="shared" si="6"/>
        <v>79.56271793421921</v>
      </c>
      <c r="J105" s="16">
        <f t="shared" si="10"/>
        <v>0</v>
      </c>
      <c r="K105" s="16">
        <f t="shared" si="10"/>
        <v>0</v>
      </c>
    </row>
    <row r="106" spans="1:11" ht="25.5">
      <c r="A106" s="13" t="s">
        <v>125</v>
      </c>
      <c r="B106" s="36" t="s">
        <v>459</v>
      </c>
      <c r="C106" s="14">
        <v>24179</v>
      </c>
      <c r="D106" s="59">
        <f t="shared" si="7"/>
        <v>7654</v>
      </c>
      <c r="E106" s="14">
        <v>31833</v>
      </c>
      <c r="F106" s="59">
        <f t="shared" si="4"/>
        <v>-6505.799999999999</v>
      </c>
      <c r="G106" s="14">
        <v>25327.2</v>
      </c>
      <c r="H106" s="59">
        <f t="shared" si="5"/>
        <v>-6505.799999999999</v>
      </c>
      <c r="I106" s="14">
        <f t="shared" si="6"/>
        <v>79.56271793421921</v>
      </c>
      <c r="J106" s="14"/>
      <c r="K106" s="14"/>
    </row>
    <row r="107" spans="1:11" s="18" customFormat="1" ht="14.25" customHeight="1">
      <c r="A107" s="77" t="s">
        <v>195</v>
      </c>
      <c r="B107" s="43" t="s">
        <v>196</v>
      </c>
      <c r="C107" s="16">
        <f>C108+C110</f>
        <v>88.8</v>
      </c>
      <c r="D107" s="60">
        <f t="shared" si="7"/>
        <v>1275.2</v>
      </c>
      <c r="E107" s="16">
        <f aca="true" t="shared" si="11" ref="E107:K107">E108+E110</f>
        <v>1364</v>
      </c>
      <c r="F107" s="60">
        <f t="shared" si="4"/>
        <v>-53.09999999999991</v>
      </c>
      <c r="G107" s="16">
        <f t="shared" si="11"/>
        <v>1310.9</v>
      </c>
      <c r="H107" s="16">
        <f t="shared" si="11"/>
        <v>-53.09999999999991</v>
      </c>
      <c r="I107" s="16">
        <f t="shared" si="6"/>
        <v>96.10703812316717</v>
      </c>
      <c r="J107" s="16">
        <f t="shared" si="11"/>
        <v>0</v>
      </c>
      <c r="K107" s="16">
        <f t="shared" si="11"/>
        <v>0</v>
      </c>
    </row>
    <row r="108" spans="1:11" s="21" customFormat="1" ht="25.5">
      <c r="A108" s="13" t="s">
        <v>452</v>
      </c>
      <c r="B108" s="36" t="s">
        <v>453</v>
      </c>
      <c r="C108" s="14">
        <f>C109</f>
        <v>88.8</v>
      </c>
      <c r="D108" s="59">
        <f t="shared" si="7"/>
        <v>275.8</v>
      </c>
      <c r="E108" s="14">
        <f>E109</f>
        <v>364.6</v>
      </c>
      <c r="F108" s="59">
        <f t="shared" si="4"/>
        <v>-113.10000000000002</v>
      </c>
      <c r="G108" s="14">
        <f>G109</f>
        <v>251.5</v>
      </c>
      <c r="H108" s="59">
        <f t="shared" si="5"/>
        <v>-113.10000000000002</v>
      </c>
      <c r="I108" s="14">
        <f t="shared" si="6"/>
        <v>68.97970378496983</v>
      </c>
      <c r="J108" s="14">
        <f>J109</f>
        <v>0</v>
      </c>
      <c r="K108" s="14">
        <f>K109</f>
        <v>0</v>
      </c>
    </row>
    <row r="109" spans="1:11" ht="25.5">
      <c r="A109" s="13" t="s">
        <v>454</v>
      </c>
      <c r="B109" s="36" t="s">
        <v>455</v>
      </c>
      <c r="C109" s="14">
        <v>88.8</v>
      </c>
      <c r="D109" s="59">
        <f t="shared" si="7"/>
        <v>275.8</v>
      </c>
      <c r="E109" s="14">
        <v>364.6</v>
      </c>
      <c r="F109" s="59">
        <f t="shared" si="4"/>
        <v>-113.10000000000002</v>
      </c>
      <c r="G109" s="14">
        <v>251.5</v>
      </c>
      <c r="H109" s="59">
        <f t="shared" si="5"/>
        <v>-113.10000000000002</v>
      </c>
      <c r="I109" s="14">
        <f t="shared" si="6"/>
        <v>68.97970378496983</v>
      </c>
      <c r="J109" s="14"/>
      <c r="K109" s="14"/>
    </row>
    <row r="110" spans="1:11" s="21" customFormat="1" ht="15" customHeight="1">
      <c r="A110" s="13" t="s">
        <v>126</v>
      </c>
      <c r="B110" s="36" t="s">
        <v>127</v>
      </c>
      <c r="C110" s="14">
        <f>C111</f>
        <v>0</v>
      </c>
      <c r="D110" s="59">
        <f t="shared" si="7"/>
        <v>999.4</v>
      </c>
      <c r="E110" s="14">
        <f>E111</f>
        <v>999.4</v>
      </c>
      <c r="F110" s="59">
        <f t="shared" si="4"/>
        <v>60.000000000000114</v>
      </c>
      <c r="G110" s="14">
        <f>G111</f>
        <v>1059.4</v>
      </c>
      <c r="H110" s="59">
        <f t="shared" si="5"/>
        <v>60.000000000000114</v>
      </c>
      <c r="I110" s="14">
        <f t="shared" si="6"/>
        <v>106.00360216129678</v>
      </c>
      <c r="J110" s="14">
        <f>J111</f>
        <v>0</v>
      </c>
      <c r="K110" s="14">
        <f>K111</f>
        <v>0</v>
      </c>
    </row>
    <row r="111" spans="1:11" ht="18.75" customHeight="1">
      <c r="A111" s="13" t="s">
        <v>128</v>
      </c>
      <c r="B111" s="36" t="s">
        <v>460</v>
      </c>
      <c r="C111" s="14">
        <v>0</v>
      </c>
      <c r="D111" s="59">
        <f t="shared" si="7"/>
        <v>999.4</v>
      </c>
      <c r="E111" s="14">
        <v>999.4</v>
      </c>
      <c r="F111" s="59">
        <f t="shared" si="4"/>
        <v>60.000000000000114</v>
      </c>
      <c r="G111" s="14">
        <v>1059.4</v>
      </c>
      <c r="H111" s="59">
        <f t="shared" si="5"/>
        <v>60.000000000000114</v>
      </c>
      <c r="I111" s="14">
        <f t="shared" si="6"/>
        <v>106.00360216129678</v>
      </c>
      <c r="J111" s="14"/>
      <c r="K111" s="14"/>
    </row>
    <row r="112" spans="1:11" ht="18" customHeight="1">
      <c r="A112" s="9" t="s">
        <v>129</v>
      </c>
      <c r="B112" s="35" t="s">
        <v>130</v>
      </c>
      <c r="C112" s="10">
        <f>C113+C115+C121</f>
        <v>30453.1</v>
      </c>
      <c r="D112" s="58">
        <f t="shared" si="7"/>
        <v>51994.49999999999</v>
      </c>
      <c r="E112" s="10">
        <f>E113+E115+E121</f>
        <v>82447.59999999999</v>
      </c>
      <c r="F112" s="58">
        <f t="shared" si="4"/>
        <v>3152.5999999999913</v>
      </c>
      <c r="G112" s="10">
        <f>G113+G115+G121</f>
        <v>85600.19999999998</v>
      </c>
      <c r="H112" s="58">
        <f t="shared" si="5"/>
        <v>3152.5999999999913</v>
      </c>
      <c r="I112" s="10">
        <f t="shared" si="6"/>
        <v>103.8237620015622</v>
      </c>
      <c r="J112" s="10">
        <f>J113+J115+J121</f>
        <v>0</v>
      </c>
      <c r="K112" s="10">
        <f>K113+K115+K121</f>
        <v>0</v>
      </c>
    </row>
    <row r="113" spans="1:11" ht="20.25" customHeight="1">
      <c r="A113" s="29" t="s">
        <v>131</v>
      </c>
      <c r="B113" s="39" t="s">
        <v>132</v>
      </c>
      <c r="C113" s="16">
        <f>C114</f>
        <v>0</v>
      </c>
      <c r="D113" s="60">
        <f t="shared" si="7"/>
        <v>1245.2</v>
      </c>
      <c r="E113" s="16">
        <f>E114</f>
        <v>1245.2</v>
      </c>
      <c r="F113" s="60">
        <f t="shared" si="4"/>
        <v>0</v>
      </c>
      <c r="G113" s="16">
        <f>G114</f>
        <v>1245.2</v>
      </c>
      <c r="H113" s="60">
        <f t="shared" si="5"/>
        <v>0</v>
      </c>
      <c r="I113" s="16">
        <f t="shared" si="6"/>
        <v>100</v>
      </c>
      <c r="J113" s="16">
        <f>J114</f>
        <v>0</v>
      </c>
      <c r="K113" s="16">
        <f>K114</f>
        <v>0</v>
      </c>
    </row>
    <row r="114" spans="1:11" ht="17.25" customHeight="1">
      <c r="A114" s="25" t="s">
        <v>133</v>
      </c>
      <c r="B114" s="44" t="s">
        <v>134</v>
      </c>
      <c r="C114" s="14">
        <v>0</v>
      </c>
      <c r="D114" s="59">
        <f t="shared" si="7"/>
        <v>1245.2</v>
      </c>
      <c r="E114" s="14">
        <v>1245.2</v>
      </c>
      <c r="F114" s="59">
        <f t="shared" si="4"/>
        <v>0</v>
      </c>
      <c r="G114" s="14">
        <v>1245.2</v>
      </c>
      <c r="H114" s="59">
        <f t="shared" si="5"/>
        <v>0</v>
      </c>
      <c r="I114" s="14">
        <f t="shared" si="6"/>
        <v>100</v>
      </c>
      <c r="J114" s="14"/>
      <c r="K114" s="14"/>
    </row>
    <row r="115" spans="1:11" ht="51">
      <c r="A115" s="29" t="s">
        <v>135</v>
      </c>
      <c r="B115" s="39" t="s">
        <v>19</v>
      </c>
      <c r="C115" s="16">
        <f>C116+C119</f>
        <v>16553.1</v>
      </c>
      <c r="D115" s="60">
        <f t="shared" si="7"/>
        <v>58515.299999999996</v>
      </c>
      <c r="E115" s="16">
        <f>E116+E119</f>
        <v>75068.4</v>
      </c>
      <c r="F115" s="60">
        <f t="shared" si="4"/>
        <v>2629.199999999997</v>
      </c>
      <c r="G115" s="16">
        <f>G116+G119</f>
        <v>77697.59999999999</v>
      </c>
      <c r="H115" s="60">
        <f t="shared" si="5"/>
        <v>2629.199999999997</v>
      </c>
      <c r="I115" s="16">
        <f t="shared" si="6"/>
        <v>103.50240580590501</v>
      </c>
      <c r="J115" s="16">
        <f>J116+J119</f>
        <v>0</v>
      </c>
      <c r="K115" s="16">
        <f>K116+K119</f>
        <v>0</v>
      </c>
    </row>
    <row r="116" spans="1:11" ht="51">
      <c r="A116" s="25" t="s">
        <v>136</v>
      </c>
      <c r="B116" s="44" t="s">
        <v>353</v>
      </c>
      <c r="C116" s="14">
        <f>C118+C117</f>
        <v>16553.1</v>
      </c>
      <c r="D116" s="59">
        <f t="shared" si="7"/>
        <v>58446.9</v>
      </c>
      <c r="E116" s="14">
        <f>E118+E117</f>
        <v>75000</v>
      </c>
      <c r="F116" s="59">
        <f t="shared" si="4"/>
        <v>2679.699999999997</v>
      </c>
      <c r="G116" s="14">
        <f>G118+G117</f>
        <v>77679.7</v>
      </c>
      <c r="H116" s="59">
        <f t="shared" si="5"/>
        <v>2679.699999999997</v>
      </c>
      <c r="I116" s="14">
        <f t="shared" si="6"/>
        <v>103.57293333333332</v>
      </c>
      <c r="J116" s="14">
        <f>J118+J117</f>
        <v>0</v>
      </c>
      <c r="K116" s="14">
        <f>K118+K117</f>
        <v>0</v>
      </c>
    </row>
    <row r="117" spans="1:11" ht="51" hidden="1">
      <c r="A117" s="25" t="s">
        <v>367</v>
      </c>
      <c r="B117" s="44" t="s">
        <v>366</v>
      </c>
      <c r="C117" s="14">
        <v>0</v>
      </c>
      <c r="D117" s="59">
        <f t="shared" si="7"/>
        <v>0</v>
      </c>
      <c r="E117" s="14"/>
      <c r="F117" s="59">
        <f t="shared" si="4"/>
        <v>0</v>
      </c>
      <c r="G117" s="14"/>
      <c r="H117" s="59">
        <f t="shared" si="5"/>
        <v>0</v>
      </c>
      <c r="I117" s="14" t="e">
        <f t="shared" si="6"/>
        <v>#DIV/0!</v>
      </c>
      <c r="J117" s="14"/>
      <c r="K117" s="14"/>
    </row>
    <row r="118" spans="1:11" ht="54.75" customHeight="1">
      <c r="A118" s="25" t="s">
        <v>137</v>
      </c>
      <c r="B118" s="44" t="s">
        <v>461</v>
      </c>
      <c r="C118" s="14">
        <v>16553.1</v>
      </c>
      <c r="D118" s="59">
        <f t="shared" si="7"/>
        <v>58446.9</v>
      </c>
      <c r="E118" s="14">
        <v>75000</v>
      </c>
      <c r="F118" s="59">
        <f t="shared" si="4"/>
        <v>2679.699999999997</v>
      </c>
      <c r="G118" s="14">
        <v>77679.7</v>
      </c>
      <c r="H118" s="59">
        <f t="shared" si="5"/>
        <v>2679.699999999997</v>
      </c>
      <c r="I118" s="14">
        <f t="shared" si="6"/>
        <v>103.57293333333332</v>
      </c>
      <c r="J118" s="14"/>
      <c r="K118" s="14"/>
    </row>
    <row r="119" spans="1:11" ht="51">
      <c r="A119" s="25" t="s">
        <v>138</v>
      </c>
      <c r="B119" s="44" t="s">
        <v>354</v>
      </c>
      <c r="C119" s="14">
        <f>C120</f>
        <v>0</v>
      </c>
      <c r="D119" s="59">
        <f t="shared" si="7"/>
        <v>68.4</v>
      </c>
      <c r="E119" s="14">
        <f>E120</f>
        <v>68.4</v>
      </c>
      <c r="F119" s="59">
        <f t="shared" si="4"/>
        <v>-50.50000000000001</v>
      </c>
      <c r="G119" s="14">
        <f>G120</f>
        <v>17.9</v>
      </c>
      <c r="H119" s="59">
        <f t="shared" si="5"/>
        <v>-50.50000000000001</v>
      </c>
      <c r="I119" s="14">
        <f t="shared" si="6"/>
        <v>26.169590643274848</v>
      </c>
      <c r="J119" s="14">
        <f>J120</f>
        <v>0</v>
      </c>
      <c r="K119" s="14">
        <f>K120</f>
        <v>0</v>
      </c>
    </row>
    <row r="120" spans="1:11" ht="53.25" customHeight="1">
      <c r="A120" s="25" t="s">
        <v>139</v>
      </c>
      <c r="B120" s="44" t="s">
        <v>355</v>
      </c>
      <c r="C120" s="14">
        <v>0</v>
      </c>
      <c r="D120" s="59">
        <f t="shared" si="7"/>
        <v>68.4</v>
      </c>
      <c r="E120" s="14">
        <v>68.4</v>
      </c>
      <c r="F120" s="59">
        <f t="shared" si="4"/>
        <v>-50.50000000000001</v>
      </c>
      <c r="G120" s="14">
        <v>17.9</v>
      </c>
      <c r="H120" s="59">
        <f t="shared" si="5"/>
        <v>-50.50000000000001</v>
      </c>
      <c r="I120" s="14">
        <f t="shared" si="6"/>
        <v>26.169590643274848</v>
      </c>
      <c r="J120" s="14"/>
      <c r="K120" s="14"/>
    </row>
    <row r="121" spans="1:11" ht="27.75" customHeight="1">
      <c r="A121" s="26" t="s">
        <v>140</v>
      </c>
      <c r="B121" s="45" t="s">
        <v>20</v>
      </c>
      <c r="C121" s="20">
        <f>C122</f>
        <v>13900</v>
      </c>
      <c r="D121" s="62">
        <f t="shared" si="7"/>
        <v>-7766</v>
      </c>
      <c r="E121" s="20">
        <f>E122</f>
        <v>6134</v>
      </c>
      <c r="F121" s="62">
        <f t="shared" si="4"/>
        <v>523.3999999999996</v>
      </c>
      <c r="G121" s="20">
        <f>G122</f>
        <v>6657.4</v>
      </c>
      <c r="H121" s="62">
        <f t="shared" si="5"/>
        <v>523.3999999999996</v>
      </c>
      <c r="I121" s="20">
        <f t="shared" si="6"/>
        <v>108.53276817737203</v>
      </c>
      <c r="J121" s="20">
        <f>J122</f>
        <v>0</v>
      </c>
      <c r="K121" s="20">
        <f>K122</f>
        <v>0</v>
      </c>
    </row>
    <row r="122" spans="1:11" ht="25.5">
      <c r="A122" s="30" t="s">
        <v>141</v>
      </c>
      <c r="B122" s="46" t="s">
        <v>142</v>
      </c>
      <c r="C122" s="14">
        <f>C123</f>
        <v>13900</v>
      </c>
      <c r="D122" s="59">
        <f t="shared" si="7"/>
        <v>-7766</v>
      </c>
      <c r="E122" s="14">
        <f>E123</f>
        <v>6134</v>
      </c>
      <c r="F122" s="59">
        <f t="shared" si="4"/>
        <v>523.3999999999996</v>
      </c>
      <c r="G122" s="14">
        <f>G123</f>
        <v>6657.4</v>
      </c>
      <c r="H122" s="59">
        <f t="shared" si="5"/>
        <v>523.3999999999996</v>
      </c>
      <c r="I122" s="14">
        <f t="shared" si="6"/>
        <v>108.53276817737203</v>
      </c>
      <c r="J122" s="14">
        <f>J123</f>
        <v>0</v>
      </c>
      <c r="K122" s="14">
        <f>K123</f>
        <v>0</v>
      </c>
    </row>
    <row r="123" spans="1:11" ht="25.5">
      <c r="A123" s="30" t="s">
        <v>143</v>
      </c>
      <c r="B123" s="44" t="s">
        <v>462</v>
      </c>
      <c r="C123" s="14">
        <v>13900</v>
      </c>
      <c r="D123" s="59">
        <f t="shared" si="7"/>
        <v>-7766</v>
      </c>
      <c r="E123" s="14">
        <v>6134</v>
      </c>
      <c r="F123" s="59">
        <f t="shared" si="4"/>
        <v>523.3999999999996</v>
      </c>
      <c r="G123" s="14">
        <v>6657.4</v>
      </c>
      <c r="H123" s="59">
        <f t="shared" si="5"/>
        <v>523.3999999999996</v>
      </c>
      <c r="I123" s="14">
        <f t="shared" si="6"/>
        <v>108.53276817737203</v>
      </c>
      <c r="J123" s="14"/>
      <c r="K123" s="14"/>
    </row>
    <row r="124" spans="1:11" ht="12.75">
      <c r="A124" s="9" t="s">
        <v>144</v>
      </c>
      <c r="B124" s="35" t="s">
        <v>145</v>
      </c>
      <c r="C124" s="10">
        <f>C125</f>
        <v>1300</v>
      </c>
      <c r="D124" s="58">
        <f t="shared" si="7"/>
        <v>0</v>
      </c>
      <c r="E124" s="10">
        <f>E125</f>
        <v>1300</v>
      </c>
      <c r="F124" s="58">
        <f t="shared" si="4"/>
        <v>1</v>
      </c>
      <c r="G124" s="10">
        <f>G125</f>
        <v>1301</v>
      </c>
      <c r="H124" s="58">
        <f t="shared" si="5"/>
        <v>1</v>
      </c>
      <c r="I124" s="10">
        <f t="shared" si="6"/>
        <v>100.07692307692308</v>
      </c>
      <c r="J124" s="10">
        <f>J125</f>
        <v>0</v>
      </c>
      <c r="K124" s="10">
        <f>K125</f>
        <v>0</v>
      </c>
    </row>
    <row r="125" spans="1:11" ht="30" customHeight="1">
      <c r="A125" s="29" t="s">
        <v>146</v>
      </c>
      <c r="B125" s="39" t="s">
        <v>147</v>
      </c>
      <c r="C125" s="16">
        <f>C126</f>
        <v>1300</v>
      </c>
      <c r="D125" s="60">
        <f t="shared" si="7"/>
        <v>0</v>
      </c>
      <c r="E125" s="16">
        <f>E126</f>
        <v>1300</v>
      </c>
      <c r="F125" s="60">
        <f t="shared" si="4"/>
        <v>1</v>
      </c>
      <c r="G125" s="16">
        <f>G126</f>
        <v>1301</v>
      </c>
      <c r="H125" s="60">
        <f t="shared" si="5"/>
        <v>1</v>
      </c>
      <c r="I125" s="16">
        <f t="shared" si="6"/>
        <v>100.07692307692308</v>
      </c>
      <c r="J125" s="16">
        <f>J126</f>
        <v>0</v>
      </c>
      <c r="K125" s="16">
        <f>K126</f>
        <v>0</v>
      </c>
    </row>
    <row r="126" spans="1:11" ht="28.5" customHeight="1">
      <c r="A126" s="25" t="s">
        <v>148</v>
      </c>
      <c r="B126" s="55" t="s">
        <v>463</v>
      </c>
      <c r="C126" s="14">
        <v>1300</v>
      </c>
      <c r="D126" s="59">
        <f t="shared" si="7"/>
        <v>0</v>
      </c>
      <c r="E126" s="14">
        <v>1300</v>
      </c>
      <c r="F126" s="59">
        <f t="shared" si="4"/>
        <v>1</v>
      </c>
      <c r="G126" s="14">
        <v>1301</v>
      </c>
      <c r="H126" s="59">
        <f t="shared" si="5"/>
        <v>1</v>
      </c>
      <c r="I126" s="14">
        <f t="shared" si="6"/>
        <v>100.07692307692308</v>
      </c>
      <c r="J126" s="14"/>
      <c r="K126" s="14"/>
    </row>
    <row r="127" spans="1:11" ht="18.75" customHeight="1">
      <c r="A127" s="9" t="s">
        <v>149</v>
      </c>
      <c r="B127" s="35" t="s">
        <v>150</v>
      </c>
      <c r="C127" s="10">
        <f>C128+C131+C132+C136+C139+C148+C149+C150+C158+C154+C156+C157+C134</f>
        <v>17984</v>
      </c>
      <c r="D127" s="58">
        <f t="shared" si="7"/>
        <v>-497.59999999999854</v>
      </c>
      <c r="E127" s="10">
        <f>E128+E131+E132+E136+E139+E148+E149+E150+E158+E154+E156+E157+E134</f>
        <v>17486.4</v>
      </c>
      <c r="F127" s="58">
        <f t="shared" si="4"/>
        <v>3362.899999999998</v>
      </c>
      <c r="G127" s="10">
        <f>G128+G131+G132+G136+G139+G148+G149+G150+G158+G154+G156+G157+G134</f>
        <v>20849.3</v>
      </c>
      <c r="H127" s="68">
        <f t="shared" si="5"/>
        <v>3362.899999999998</v>
      </c>
      <c r="I127" s="10">
        <f t="shared" si="6"/>
        <v>119.23151706469027</v>
      </c>
      <c r="J127" s="10">
        <f>J128+J131+J132+J136+J139+J148+J149+J150+J158+J154+J156+J157+J134</f>
        <v>0</v>
      </c>
      <c r="K127" s="10">
        <f>K128+K131+K132+K136+K139+K148+K149+K150+K158+K154+K156+K157+K134</f>
        <v>0</v>
      </c>
    </row>
    <row r="128" spans="1:11" s="18" customFormat="1" ht="17.25" customHeight="1">
      <c r="A128" s="19" t="s">
        <v>151</v>
      </c>
      <c r="B128" s="45" t="s">
        <v>152</v>
      </c>
      <c r="C128" s="20">
        <f>C129+C130</f>
        <v>750</v>
      </c>
      <c r="D128" s="62">
        <f t="shared" si="7"/>
        <v>-375</v>
      </c>
      <c r="E128" s="20">
        <f>E129+E130</f>
        <v>375</v>
      </c>
      <c r="F128" s="62">
        <f t="shared" si="4"/>
        <v>-100</v>
      </c>
      <c r="G128" s="20">
        <f>G129+G130</f>
        <v>275</v>
      </c>
      <c r="H128" s="62">
        <f t="shared" si="5"/>
        <v>-100</v>
      </c>
      <c r="I128" s="20">
        <f t="shared" si="6"/>
        <v>73.33333333333333</v>
      </c>
      <c r="J128" s="20">
        <f>J129+J130</f>
        <v>0</v>
      </c>
      <c r="K128" s="20">
        <f>K129+K130</f>
        <v>0</v>
      </c>
    </row>
    <row r="129" spans="1:11" ht="40.5" customHeight="1">
      <c r="A129" s="31" t="s">
        <v>153</v>
      </c>
      <c r="B129" s="44" t="s">
        <v>92</v>
      </c>
      <c r="C129" s="17">
        <v>700</v>
      </c>
      <c r="D129" s="61">
        <f t="shared" si="7"/>
        <v>-350</v>
      </c>
      <c r="E129" s="17">
        <v>350</v>
      </c>
      <c r="F129" s="61">
        <f t="shared" si="4"/>
        <v>-85.5</v>
      </c>
      <c r="G129" s="17">
        <v>264.5</v>
      </c>
      <c r="H129" s="61">
        <f t="shared" si="5"/>
        <v>-85.5</v>
      </c>
      <c r="I129" s="17">
        <f t="shared" si="6"/>
        <v>75.57142857142857</v>
      </c>
      <c r="J129" s="17"/>
      <c r="K129" s="17"/>
    </row>
    <row r="130" spans="1:11" ht="41.25" customHeight="1">
      <c r="A130" s="31" t="s">
        <v>160</v>
      </c>
      <c r="B130" s="44" t="s">
        <v>161</v>
      </c>
      <c r="C130" s="17">
        <v>50</v>
      </c>
      <c r="D130" s="61">
        <f t="shared" si="7"/>
        <v>-25</v>
      </c>
      <c r="E130" s="17">
        <v>25</v>
      </c>
      <c r="F130" s="61">
        <f t="shared" si="4"/>
        <v>-14.5</v>
      </c>
      <c r="G130" s="17">
        <v>10.5</v>
      </c>
      <c r="H130" s="61">
        <f t="shared" si="5"/>
        <v>-14.5</v>
      </c>
      <c r="I130" s="17">
        <f t="shared" si="6"/>
        <v>42</v>
      </c>
      <c r="J130" s="17"/>
      <c r="K130" s="17"/>
    </row>
    <row r="131" spans="1:11" s="18" customFormat="1" ht="39.75" customHeight="1">
      <c r="A131" s="19" t="s">
        <v>162</v>
      </c>
      <c r="B131" s="45" t="s">
        <v>164</v>
      </c>
      <c r="C131" s="20">
        <v>130</v>
      </c>
      <c r="D131" s="62">
        <f t="shared" si="7"/>
        <v>120</v>
      </c>
      <c r="E131" s="20">
        <v>250</v>
      </c>
      <c r="F131" s="62">
        <f t="shared" si="4"/>
        <v>9.600000000000023</v>
      </c>
      <c r="G131" s="20">
        <v>259.6</v>
      </c>
      <c r="H131" s="62">
        <f t="shared" si="5"/>
        <v>9.600000000000023</v>
      </c>
      <c r="I131" s="20">
        <f t="shared" si="6"/>
        <v>103.84</v>
      </c>
      <c r="J131" s="20"/>
      <c r="K131" s="20"/>
    </row>
    <row r="132" spans="1:11" s="18" customFormat="1" ht="38.25">
      <c r="A132" s="19" t="s">
        <v>165</v>
      </c>
      <c r="B132" s="45" t="s">
        <v>166</v>
      </c>
      <c r="C132" s="20">
        <f>C133</f>
        <v>0</v>
      </c>
      <c r="D132" s="62">
        <f t="shared" si="7"/>
        <v>80</v>
      </c>
      <c r="E132" s="20">
        <f>E133</f>
        <v>80</v>
      </c>
      <c r="F132" s="62">
        <f t="shared" si="4"/>
        <v>-40</v>
      </c>
      <c r="G132" s="20">
        <f>G133</f>
        <v>40</v>
      </c>
      <c r="H132" s="62">
        <f t="shared" si="5"/>
        <v>-40</v>
      </c>
      <c r="I132" s="20">
        <f t="shared" si="6"/>
        <v>50</v>
      </c>
      <c r="J132" s="20">
        <f>J133</f>
        <v>0</v>
      </c>
      <c r="K132" s="20">
        <f>K133</f>
        <v>0</v>
      </c>
    </row>
    <row r="133" spans="1:11" s="21" customFormat="1" ht="28.5" customHeight="1">
      <c r="A133" s="31" t="s">
        <v>174</v>
      </c>
      <c r="B133" s="46" t="s">
        <v>175</v>
      </c>
      <c r="C133" s="17">
        <v>0</v>
      </c>
      <c r="D133" s="61">
        <f t="shared" si="7"/>
        <v>80</v>
      </c>
      <c r="E133" s="17">
        <v>80</v>
      </c>
      <c r="F133" s="61">
        <f t="shared" si="4"/>
        <v>-40</v>
      </c>
      <c r="G133" s="17">
        <v>40</v>
      </c>
      <c r="H133" s="61">
        <f t="shared" si="5"/>
        <v>-40</v>
      </c>
      <c r="I133" s="17">
        <f t="shared" si="6"/>
        <v>50</v>
      </c>
      <c r="J133" s="17"/>
      <c r="K133" s="17"/>
    </row>
    <row r="134" spans="1:11" ht="25.5">
      <c r="A134" s="19" t="s">
        <v>167</v>
      </c>
      <c r="B134" s="45" t="s">
        <v>185</v>
      </c>
      <c r="C134" s="17">
        <f>C135</f>
        <v>0</v>
      </c>
      <c r="D134" s="61">
        <f t="shared" si="7"/>
        <v>16.7</v>
      </c>
      <c r="E134" s="17">
        <f>E135</f>
        <v>16.7</v>
      </c>
      <c r="F134" s="61">
        <f t="shared" si="4"/>
        <v>3.6000000000000014</v>
      </c>
      <c r="G134" s="17">
        <f>G135</f>
        <v>20.3</v>
      </c>
      <c r="H134" s="61">
        <f t="shared" si="5"/>
        <v>3.6000000000000014</v>
      </c>
      <c r="I134" s="17">
        <f t="shared" si="6"/>
        <v>121.55688622754492</v>
      </c>
      <c r="J134" s="17">
        <f>J135</f>
        <v>0</v>
      </c>
      <c r="K134" s="17">
        <f>K135</f>
        <v>0</v>
      </c>
    </row>
    <row r="135" spans="1:11" ht="38.25">
      <c r="A135" s="31" t="s">
        <v>186</v>
      </c>
      <c r="B135" s="46" t="s">
        <v>187</v>
      </c>
      <c r="C135" s="17">
        <v>0</v>
      </c>
      <c r="D135" s="61">
        <f t="shared" si="7"/>
        <v>16.7</v>
      </c>
      <c r="E135" s="17">
        <v>16.7</v>
      </c>
      <c r="F135" s="61">
        <f t="shared" si="4"/>
        <v>3.6000000000000014</v>
      </c>
      <c r="G135" s="17">
        <v>20.3</v>
      </c>
      <c r="H135" s="61">
        <f t="shared" si="5"/>
        <v>3.6000000000000014</v>
      </c>
      <c r="I135" s="17">
        <f t="shared" si="6"/>
        <v>121.55688622754492</v>
      </c>
      <c r="J135" s="17"/>
      <c r="K135" s="17"/>
    </row>
    <row r="136" spans="1:11" ht="12.75">
      <c r="A136" s="19" t="s">
        <v>188</v>
      </c>
      <c r="B136" s="45" t="s">
        <v>189</v>
      </c>
      <c r="C136" s="17">
        <f>C137</f>
        <v>0</v>
      </c>
      <c r="D136" s="61">
        <f t="shared" si="7"/>
        <v>16.5</v>
      </c>
      <c r="E136" s="17">
        <f>E137</f>
        <v>16.5</v>
      </c>
      <c r="F136" s="61">
        <f t="shared" si="4"/>
        <v>0</v>
      </c>
      <c r="G136" s="17">
        <f>G137</f>
        <v>16.5</v>
      </c>
      <c r="H136" s="61">
        <f t="shared" si="5"/>
        <v>0</v>
      </c>
      <c r="I136" s="17">
        <f t="shared" si="6"/>
        <v>100</v>
      </c>
      <c r="J136" s="17">
        <f>J137</f>
        <v>0</v>
      </c>
      <c r="K136" s="17">
        <f>K137</f>
        <v>0</v>
      </c>
    </row>
    <row r="137" spans="1:11" ht="38.25">
      <c r="A137" s="31" t="s">
        <v>190</v>
      </c>
      <c r="B137" s="46" t="s">
        <v>202</v>
      </c>
      <c r="C137" s="17">
        <f>C138</f>
        <v>0</v>
      </c>
      <c r="D137" s="61">
        <f t="shared" si="7"/>
        <v>16.5</v>
      </c>
      <c r="E137" s="17">
        <f>E138</f>
        <v>16.5</v>
      </c>
      <c r="F137" s="61">
        <f t="shared" si="4"/>
        <v>0</v>
      </c>
      <c r="G137" s="17">
        <f>G138</f>
        <v>16.5</v>
      </c>
      <c r="H137" s="61">
        <f t="shared" si="5"/>
        <v>0</v>
      </c>
      <c r="I137" s="17">
        <f t="shared" si="6"/>
        <v>100</v>
      </c>
      <c r="J137" s="17"/>
      <c r="K137" s="17"/>
    </row>
    <row r="138" spans="1:11" ht="38.25">
      <c r="A138" s="31" t="s">
        <v>442</v>
      </c>
      <c r="B138" s="46" t="s">
        <v>176</v>
      </c>
      <c r="C138" s="17">
        <v>0</v>
      </c>
      <c r="D138" s="61">
        <f t="shared" si="7"/>
        <v>16.5</v>
      </c>
      <c r="E138" s="17">
        <v>16.5</v>
      </c>
      <c r="F138" s="61">
        <f t="shared" si="4"/>
        <v>0</v>
      </c>
      <c r="G138" s="17">
        <v>16.5</v>
      </c>
      <c r="H138" s="61"/>
      <c r="I138" s="17">
        <f t="shared" si="6"/>
        <v>100</v>
      </c>
      <c r="J138" s="17"/>
      <c r="K138" s="17"/>
    </row>
    <row r="139" spans="1:11" ht="53.25" customHeight="1">
      <c r="A139" s="19" t="s">
        <v>369</v>
      </c>
      <c r="B139" s="45" t="s">
        <v>93</v>
      </c>
      <c r="C139" s="20">
        <f>C140+C141+C143+C144+C146+C142</f>
        <v>0</v>
      </c>
      <c r="D139" s="62">
        <f t="shared" si="7"/>
        <v>63.2</v>
      </c>
      <c r="E139" s="20">
        <f>E140+E141+E143+E144+E146+E142</f>
        <v>63.2</v>
      </c>
      <c r="F139" s="62">
        <f t="shared" si="4"/>
        <v>24.700000000000003</v>
      </c>
      <c r="G139" s="20">
        <f>G140+G141+G143+G144+G146+G142</f>
        <v>87.9</v>
      </c>
      <c r="H139" s="62">
        <f t="shared" si="5"/>
        <v>24.700000000000003</v>
      </c>
      <c r="I139" s="20">
        <f t="shared" si="6"/>
        <v>139.08227848101268</v>
      </c>
      <c r="J139" s="20">
        <f>J140+J141+J143+J144+J146+J142</f>
        <v>0</v>
      </c>
      <c r="K139" s="20">
        <f>K140+K141+K143+K144+K146+K142</f>
        <v>0</v>
      </c>
    </row>
    <row r="140" spans="1:11" ht="12.75" hidden="1">
      <c r="A140" s="31" t="s">
        <v>203</v>
      </c>
      <c r="B140" s="46" t="s">
        <v>385</v>
      </c>
      <c r="C140" s="17"/>
      <c r="D140" s="61">
        <f t="shared" si="7"/>
        <v>0</v>
      </c>
      <c r="E140" s="17"/>
      <c r="F140" s="61">
        <f aca="true" t="shared" si="12" ref="F140:F203">G140-E140</f>
        <v>0</v>
      </c>
      <c r="G140" s="17"/>
      <c r="H140" s="61">
        <f t="shared" si="5"/>
        <v>0</v>
      </c>
      <c r="I140" s="17" t="e">
        <f t="shared" si="6"/>
        <v>#DIV/0!</v>
      </c>
      <c r="J140" s="17"/>
      <c r="K140" s="17"/>
    </row>
    <row r="141" spans="1:11" s="18" customFormat="1" ht="25.5">
      <c r="A141" s="31" t="s">
        <v>386</v>
      </c>
      <c r="B141" s="46" t="s">
        <v>387</v>
      </c>
      <c r="C141" s="17">
        <v>0</v>
      </c>
      <c r="D141" s="61">
        <f t="shared" si="7"/>
        <v>0</v>
      </c>
      <c r="E141" s="17">
        <v>0</v>
      </c>
      <c r="F141" s="61">
        <f t="shared" si="12"/>
        <v>3.5</v>
      </c>
      <c r="G141" s="17">
        <v>3.5</v>
      </c>
      <c r="H141" s="61">
        <f t="shared" si="5"/>
        <v>3.5</v>
      </c>
      <c r="I141" s="17"/>
      <c r="J141" s="17"/>
      <c r="K141" s="17"/>
    </row>
    <row r="142" spans="1:11" ht="25.5" hidden="1">
      <c r="A142" s="31" t="s">
        <v>388</v>
      </c>
      <c r="B142" s="46" t="s">
        <v>464</v>
      </c>
      <c r="C142" s="17"/>
      <c r="D142" s="61">
        <f t="shared" si="7"/>
        <v>0</v>
      </c>
      <c r="E142" s="17"/>
      <c r="F142" s="61">
        <f t="shared" si="12"/>
        <v>0</v>
      </c>
      <c r="G142" s="17"/>
      <c r="H142" s="61">
        <f t="shared" si="5"/>
        <v>0</v>
      </c>
      <c r="I142" s="17" t="e">
        <f t="shared" si="6"/>
        <v>#DIV/0!</v>
      </c>
      <c r="J142" s="17"/>
      <c r="K142" s="17"/>
    </row>
    <row r="143" spans="1:11" ht="16.5" customHeight="1">
      <c r="A143" s="31" t="s">
        <v>389</v>
      </c>
      <c r="B143" s="46" t="s">
        <v>465</v>
      </c>
      <c r="C143" s="17">
        <v>0</v>
      </c>
      <c r="D143" s="61">
        <f t="shared" si="7"/>
        <v>63.2</v>
      </c>
      <c r="E143" s="17">
        <v>63.2</v>
      </c>
      <c r="F143" s="61">
        <f t="shared" si="12"/>
        <v>21.200000000000003</v>
      </c>
      <c r="G143" s="17">
        <v>84.4</v>
      </c>
      <c r="H143" s="61">
        <f aca="true" t="shared" si="13" ref="H143:H210">G143-E143</f>
        <v>21.200000000000003</v>
      </c>
      <c r="I143" s="17">
        <f t="shared" si="6"/>
        <v>133.54430379746836</v>
      </c>
      <c r="J143" s="17"/>
      <c r="K143" s="17"/>
    </row>
    <row r="144" spans="1:11" ht="12.75" hidden="1">
      <c r="A144" s="31" t="s">
        <v>390</v>
      </c>
      <c r="B144" s="46" t="s">
        <v>391</v>
      </c>
      <c r="C144" s="17">
        <f>C145</f>
        <v>0</v>
      </c>
      <c r="D144" s="61">
        <f t="shared" si="7"/>
        <v>0</v>
      </c>
      <c r="E144" s="17">
        <f>E145</f>
        <v>0</v>
      </c>
      <c r="F144" s="61">
        <f t="shared" si="12"/>
        <v>0</v>
      </c>
      <c r="G144" s="17">
        <f>G145</f>
        <v>0</v>
      </c>
      <c r="H144" s="61">
        <f t="shared" si="13"/>
        <v>0</v>
      </c>
      <c r="I144" s="17" t="e">
        <f t="shared" si="6"/>
        <v>#DIV/0!</v>
      </c>
      <c r="J144" s="17">
        <f>J145</f>
        <v>0</v>
      </c>
      <c r="K144" s="17">
        <f>K145</f>
        <v>0</v>
      </c>
    </row>
    <row r="145" spans="1:11" ht="25.5" hidden="1">
      <c r="A145" s="31" t="s">
        <v>392</v>
      </c>
      <c r="B145" s="46" t="s">
        <v>393</v>
      </c>
      <c r="C145" s="17"/>
      <c r="D145" s="61">
        <f t="shared" si="7"/>
        <v>0</v>
      </c>
      <c r="E145" s="17"/>
      <c r="F145" s="61">
        <f t="shared" si="12"/>
        <v>0</v>
      </c>
      <c r="G145" s="17"/>
      <c r="H145" s="61">
        <f t="shared" si="13"/>
        <v>0</v>
      </c>
      <c r="I145" s="17" t="e">
        <f aca="true" t="shared" si="14" ref="I145:I208">G145/E145*100</f>
        <v>#DIV/0!</v>
      </c>
      <c r="J145" s="17"/>
      <c r="K145" s="17"/>
    </row>
    <row r="146" spans="1:11" ht="12.75" hidden="1">
      <c r="A146" s="31" t="s">
        <v>394</v>
      </c>
      <c r="B146" s="46" t="s">
        <v>395</v>
      </c>
      <c r="C146" s="17">
        <f>C147</f>
        <v>0</v>
      </c>
      <c r="D146" s="61">
        <f aca="true" t="shared" si="15" ref="D146:D209">E146-C146</f>
        <v>0</v>
      </c>
      <c r="E146" s="17">
        <f>E147</f>
        <v>0</v>
      </c>
      <c r="F146" s="61">
        <f t="shared" si="12"/>
        <v>0</v>
      </c>
      <c r="G146" s="17">
        <f>G147</f>
        <v>0</v>
      </c>
      <c r="H146" s="61">
        <f t="shared" si="13"/>
        <v>0</v>
      </c>
      <c r="I146" s="17" t="e">
        <f t="shared" si="14"/>
        <v>#DIV/0!</v>
      </c>
      <c r="J146" s="17">
        <f>J147</f>
        <v>0</v>
      </c>
      <c r="K146" s="17">
        <f>K147</f>
        <v>0</v>
      </c>
    </row>
    <row r="147" spans="1:11" ht="26.25" customHeight="1" hidden="1">
      <c r="A147" s="31" t="s">
        <v>396</v>
      </c>
      <c r="B147" s="46" t="s">
        <v>397</v>
      </c>
      <c r="C147" s="17"/>
      <c r="D147" s="61">
        <f t="shared" si="15"/>
        <v>0</v>
      </c>
      <c r="E147" s="17"/>
      <c r="F147" s="61">
        <f t="shared" si="12"/>
        <v>0</v>
      </c>
      <c r="G147" s="17"/>
      <c r="H147" s="61">
        <f t="shared" si="13"/>
        <v>0</v>
      </c>
      <c r="I147" s="17" t="e">
        <f t="shared" si="14"/>
        <v>#DIV/0!</v>
      </c>
      <c r="J147" s="17"/>
      <c r="K147" s="17"/>
    </row>
    <row r="148" spans="1:11" ht="25.5" hidden="1">
      <c r="A148" s="19" t="s">
        <v>398</v>
      </c>
      <c r="B148" s="45" t="s">
        <v>400</v>
      </c>
      <c r="C148" s="20"/>
      <c r="D148" s="62">
        <f t="shared" si="15"/>
        <v>0</v>
      </c>
      <c r="E148" s="20"/>
      <c r="F148" s="62">
        <f t="shared" si="12"/>
        <v>0</v>
      </c>
      <c r="G148" s="20"/>
      <c r="H148" s="62">
        <f t="shared" si="13"/>
        <v>0</v>
      </c>
      <c r="I148" s="20" t="e">
        <f t="shared" si="14"/>
        <v>#DIV/0!</v>
      </c>
      <c r="J148" s="20"/>
      <c r="K148" s="20"/>
    </row>
    <row r="149" spans="1:11" ht="38.25">
      <c r="A149" s="19" t="s">
        <v>401</v>
      </c>
      <c r="B149" s="45" t="s">
        <v>402</v>
      </c>
      <c r="C149" s="20">
        <v>150</v>
      </c>
      <c r="D149" s="62">
        <f t="shared" si="15"/>
        <v>-60</v>
      </c>
      <c r="E149" s="20">
        <v>90</v>
      </c>
      <c r="F149" s="62">
        <f t="shared" si="12"/>
        <v>7.5</v>
      </c>
      <c r="G149" s="20">
        <v>97.5</v>
      </c>
      <c r="H149" s="62">
        <f t="shared" si="13"/>
        <v>7.5</v>
      </c>
      <c r="I149" s="20">
        <f t="shared" si="14"/>
        <v>108.33333333333333</v>
      </c>
      <c r="J149" s="20">
        <v>0</v>
      </c>
      <c r="K149" s="20">
        <v>0</v>
      </c>
    </row>
    <row r="150" spans="1:11" ht="16.5" customHeight="1">
      <c r="A150" s="19" t="s">
        <v>403</v>
      </c>
      <c r="B150" s="45" t="s">
        <v>404</v>
      </c>
      <c r="C150" s="20">
        <f>C153</f>
        <v>0</v>
      </c>
      <c r="D150" s="62">
        <f t="shared" si="15"/>
        <v>10</v>
      </c>
      <c r="E150" s="20">
        <f>E153</f>
        <v>10</v>
      </c>
      <c r="F150" s="62">
        <f t="shared" si="12"/>
        <v>9.5</v>
      </c>
      <c r="G150" s="20">
        <f>G153</f>
        <v>19.5</v>
      </c>
      <c r="H150" s="62">
        <f t="shared" si="13"/>
        <v>9.5</v>
      </c>
      <c r="I150" s="20">
        <f t="shared" si="14"/>
        <v>195</v>
      </c>
      <c r="J150" s="20">
        <f>J153</f>
        <v>0</v>
      </c>
      <c r="K150" s="20">
        <f>K153</f>
        <v>0</v>
      </c>
    </row>
    <row r="151" spans="1:11" s="21" customFormat="1" ht="30.75" customHeight="1" hidden="1">
      <c r="A151" s="31" t="s">
        <v>405</v>
      </c>
      <c r="B151" s="46" t="s">
        <v>406</v>
      </c>
      <c r="C151" s="17">
        <f>C152</f>
        <v>0</v>
      </c>
      <c r="D151" s="61">
        <f t="shared" si="15"/>
        <v>0</v>
      </c>
      <c r="E151" s="17">
        <f>E152</f>
        <v>0</v>
      </c>
      <c r="F151" s="61">
        <f t="shared" si="12"/>
        <v>0</v>
      </c>
      <c r="G151" s="17">
        <f>G152</f>
        <v>0</v>
      </c>
      <c r="H151" s="61">
        <f t="shared" si="13"/>
        <v>0</v>
      </c>
      <c r="I151" s="17" t="e">
        <f t="shared" si="14"/>
        <v>#DIV/0!</v>
      </c>
      <c r="J151" s="17">
        <f>J152</f>
        <v>0</v>
      </c>
      <c r="K151" s="17">
        <f>K152</f>
        <v>0</v>
      </c>
    </row>
    <row r="152" spans="1:11" s="21" customFormat="1" ht="38.25" hidden="1">
      <c r="A152" s="31" t="s">
        <v>407</v>
      </c>
      <c r="B152" s="46" t="s">
        <v>408</v>
      </c>
      <c r="C152" s="17"/>
      <c r="D152" s="61">
        <f t="shared" si="15"/>
        <v>0</v>
      </c>
      <c r="E152" s="17"/>
      <c r="F152" s="61">
        <f t="shared" si="12"/>
        <v>0</v>
      </c>
      <c r="G152" s="17"/>
      <c r="H152" s="61">
        <f t="shared" si="13"/>
        <v>0</v>
      </c>
      <c r="I152" s="17" t="e">
        <f t="shared" si="14"/>
        <v>#DIV/0!</v>
      </c>
      <c r="J152" s="17"/>
      <c r="K152" s="17"/>
    </row>
    <row r="153" spans="1:11" s="21" customFormat="1" ht="18" customHeight="1">
      <c r="A153" s="31" t="s">
        <v>409</v>
      </c>
      <c r="B153" s="46" t="s">
        <v>410</v>
      </c>
      <c r="C153" s="17">
        <v>0</v>
      </c>
      <c r="D153" s="61">
        <f t="shared" si="15"/>
        <v>10</v>
      </c>
      <c r="E153" s="17">
        <v>10</v>
      </c>
      <c r="F153" s="61">
        <f t="shared" si="12"/>
        <v>9.5</v>
      </c>
      <c r="G153" s="17">
        <v>19.5</v>
      </c>
      <c r="H153" s="61">
        <f t="shared" si="13"/>
        <v>9.5</v>
      </c>
      <c r="I153" s="17">
        <f t="shared" si="14"/>
        <v>195</v>
      </c>
      <c r="J153" s="17"/>
      <c r="K153" s="17"/>
    </row>
    <row r="154" spans="1:11" ht="28.5" customHeight="1">
      <c r="A154" s="19" t="s">
        <v>411</v>
      </c>
      <c r="B154" s="45" t="s">
        <v>412</v>
      </c>
      <c r="C154" s="20">
        <f>C155</f>
        <v>0</v>
      </c>
      <c r="D154" s="62">
        <f t="shared" si="15"/>
        <v>0</v>
      </c>
      <c r="E154" s="20">
        <f>E155</f>
        <v>0</v>
      </c>
      <c r="F154" s="62">
        <f t="shared" si="12"/>
        <v>20.2</v>
      </c>
      <c r="G154" s="20">
        <f>G155</f>
        <v>20.2</v>
      </c>
      <c r="H154" s="62">
        <f t="shared" si="13"/>
        <v>20.2</v>
      </c>
      <c r="I154" s="20"/>
      <c r="J154" s="20">
        <f>J155</f>
        <v>0</v>
      </c>
      <c r="K154" s="20">
        <f>K155</f>
        <v>0</v>
      </c>
    </row>
    <row r="155" spans="1:11" ht="38.25">
      <c r="A155" s="31" t="s">
        <v>413</v>
      </c>
      <c r="B155" s="46" t="s">
        <v>204</v>
      </c>
      <c r="C155" s="17">
        <v>0</v>
      </c>
      <c r="D155" s="61">
        <f t="shared" si="15"/>
        <v>0</v>
      </c>
      <c r="E155" s="17">
        <v>0</v>
      </c>
      <c r="F155" s="61">
        <f t="shared" si="12"/>
        <v>20.2</v>
      </c>
      <c r="G155" s="17">
        <v>20.2</v>
      </c>
      <c r="H155" s="61">
        <f t="shared" si="13"/>
        <v>20.2</v>
      </c>
      <c r="I155" s="17"/>
      <c r="J155" s="17"/>
      <c r="K155" s="17"/>
    </row>
    <row r="156" spans="1:11" s="18" customFormat="1" ht="42" customHeight="1">
      <c r="A156" s="19" t="s">
        <v>205</v>
      </c>
      <c r="B156" s="45" t="s">
        <v>466</v>
      </c>
      <c r="C156" s="20">
        <v>11</v>
      </c>
      <c r="D156" s="62">
        <f t="shared" si="15"/>
        <v>142</v>
      </c>
      <c r="E156" s="20">
        <v>153</v>
      </c>
      <c r="F156" s="62">
        <f t="shared" si="12"/>
        <v>32.80000000000001</v>
      </c>
      <c r="G156" s="20">
        <v>185.8</v>
      </c>
      <c r="H156" s="62">
        <f t="shared" si="13"/>
        <v>32.80000000000001</v>
      </c>
      <c r="I156" s="20">
        <f t="shared" si="14"/>
        <v>121.43790849673204</v>
      </c>
      <c r="J156" s="20"/>
      <c r="K156" s="20"/>
    </row>
    <row r="157" spans="1:11" s="18" customFormat="1" ht="30.75" customHeight="1">
      <c r="A157" s="19" t="s">
        <v>184</v>
      </c>
      <c r="B157" s="45" t="s">
        <v>183</v>
      </c>
      <c r="C157" s="20">
        <v>9490</v>
      </c>
      <c r="D157" s="62">
        <f t="shared" si="15"/>
        <v>-7090</v>
      </c>
      <c r="E157" s="20">
        <v>2400</v>
      </c>
      <c r="F157" s="62">
        <f t="shared" si="12"/>
        <v>1796</v>
      </c>
      <c r="G157" s="20">
        <v>4196</v>
      </c>
      <c r="H157" s="62">
        <f t="shared" si="13"/>
        <v>1796</v>
      </c>
      <c r="I157" s="20">
        <f t="shared" si="14"/>
        <v>174.83333333333334</v>
      </c>
      <c r="J157" s="20"/>
      <c r="K157" s="20"/>
    </row>
    <row r="158" spans="1:11" ht="21.75" customHeight="1">
      <c r="A158" s="19" t="s">
        <v>206</v>
      </c>
      <c r="B158" s="45" t="s">
        <v>207</v>
      </c>
      <c r="C158" s="20">
        <f>C159</f>
        <v>7453</v>
      </c>
      <c r="D158" s="62">
        <f t="shared" si="15"/>
        <v>6579</v>
      </c>
      <c r="E158" s="20">
        <f>E159</f>
        <v>14032</v>
      </c>
      <c r="F158" s="62">
        <f t="shared" si="12"/>
        <v>1599</v>
      </c>
      <c r="G158" s="20">
        <f>G159</f>
        <v>15631</v>
      </c>
      <c r="H158" s="62">
        <f t="shared" si="13"/>
        <v>1599</v>
      </c>
      <c r="I158" s="20">
        <f t="shared" si="14"/>
        <v>111.39538198403649</v>
      </c>
      <c r="J158" s="20">
        <f>J159</f>
        <v>0</v>
      </c>
      <c r="K158" s="20">
        <f>K159</f>
        <v>0</v>
      </c>
    </row>
    <row r="159" spans="1:11" ht="25.5">
      <c r="A159" s="31" t="s">
        <v>208</v>
      </c>
      <c r="B159" s="46" t="s">
        <v>467</v>
      </c>
      <c r="C159" s="17">
        <v>7453</v>
      </c>
      <c r="D159" s="61">
        <f t="shared" si="15"/>
        <v>6579</v>
      </c>
      <c r="E159" s="17">
        <f>12132+1900</f>
        <v>14032</v>
      </c>
      <c r="F159" s="61">
        <f t="shared" si="12"/>
        <v>1599</v>
      </c>
      <c r="G159" s="17">
        <v>15631</v>
      </c>
      <c r="H159" s="61">
        <f t="shared" si="13"/>
        <v>1599</v>
      </c>
      <c r="I159" s="17">
        <f t="shared" si="14"/>
        <v>111.39538198403649</v>
      </c>
      <c r="J159" s="17"/>
      <c r="K159" s="17"/>
    </row>
    <row r="160" spans="1:11" ht="19.5" customHeight="1">
      <c r="A160" s="9" t="s">
        <v>209</v>
      </c>
      <c r="B160" s="34" t="s">
        <v>210</v>
      </c>
      <c r="C160" s="10">
        <f>C161+C163</f>
        <v>6</v>
      </c>
      <c r="D160" s="58">
        <f t="shared" si="15"/>
        <v>326.7</v>
      </c>
      <c r="E160" s="10">
        <f>E161+E163</f>
        <v>332.7</v>
      </c>
      <c r="F160" s="58">
        <f t="shared" si="12"/>
        <v>832.3</v>
      </c>
      <c r="G160" s="10">
        <f>G161+G163</f>
        <v>1165</v>
      </c>
      <c r="H160" s="58">
        <f t="shared" si="13"/>
        <v>832.3</v>
      </c>
      <c r="I160" s="10">
        <f t="shared" si="14"/>
        <v>350.1653140967839</v>
      </c>
      <c r="J160" s="10">
        <f>J161+J163</f>
        <v>0</v>
      </c>
      <c r="K160" s="10">
        <f>K161+K163</f>
        <v>0</v>
      </c>
    </row>
    <row r="161" spans="1:11" ht="22.5" customHeight="1">
      <c r="A161" s="15" t="s">
        <v>211</v>
      </c>
      <c r="B161" s="37" t="s">
        <v>212</v>
      </c>
      <c r="C161" s="16">
        <f>C162</f>
        <v>0</v>
      </c>
      <c r="D161" s="60">
        <f t="shared" si="15"/>
        <v>0</v>
      </c>
      <c r="E161" s="16">
        <f>E162</f>
        <v>0</v>
      </c>
      <c r="F161" s="60">
        <f t="shared" si="12"/>
        <v>-25.1</v>
      </c>
      <c r="G161" s="16">
        <f>G162</f>
        <v>-25.1</v>
      </c>
      <c r="H161" s="60">
        <f t="shared" si="13"/>
        <v>-25.1</v>
      </c>
      <c r="I161" s="16"/>
      <c r="J161" s="16">
        <f>J162</f>
        <v>0</v>
      </c>
      <c r="K161" s="16">
        <f>K162</f>
        <v>0</v>
      </c>
    </row>
    <row r="162" spans="1:11" ht="18.75" customHeight="1">
      <c r="A162" s="13" t="s">
        <v>213</v>
      </c>
      <c r="B162" s="36" t="s">
        <v>468</v>
      </c>
      <c r="C162" s="14">
        <v>0</v>
      </c>
      <c r="D162" s="59">
        <f t="shared" si="15"/>
        <v>0</v>
      </c>
      <c r="E162" s="14">
        <v>0</v>
      </c>
      <c r="F162" s="59">
        <f t="shared" si="12"/>
        <v>-25.1</v>
      </c>
      <c r="G162" s="14">
        <v>-25.1</v>
      </c>
      <c r="H162" s="59">
        <f t="shared" si="13"/>
        <v>-25.1</v>
      </c>
      <c r="I162" s="14"/>
      <c r="J162" s="14"/>
      <c r="K162" s="14"/>
    </row>
    <row r="163" spans="1:11" ht="18.75" customHeight="1">
      <c r="A163" s="15" t="s">
        <v>214</v>
      </c>
      <c r="B163" s="37" t="s">
        <v>215</v>
      </c>
      <c r="C163" s="16">
        <f>C164</f>
        <v>6</v>
      </c>
      <c r="D163" s="60">
        <f t="shared" si="15"/>
        <v>326.7</v>
      </c>
      <c r="E163" s="16">
        <f>E164</f>
        <v>332.7</v>
      </c>
      <c r="F163" s="60">
        <f t="shared" si="12"/>
        <v>857.3999999999999</v>
      </c>
      <c r="G163" s="16">
        <f>G164</f>
        <v>1190.1</v>
      </c>
      <c r="H163" s="60">
        <f t="shared" si="13"/>
        <v>857.3999999999999</v>
      </c>
      <c r="I163" s="16">
        <f t="shared" si="14"/>
        <v>357.70964833183046</v>
      </c>
      <c r="J163" s="16">
        <f>J164</f>
        <v>0</v>
      </c>
      <c r="K163" s="16">
        <f>K164</f>
        <v>0</v>
      </c>
    </row>
    <row r="164" spans="1:11" ht="17.25" customHeight="1">
      <c r="A164" s="13" t="s">
        <v>216</v>
      </c>
      <c r="B164" s="36" t="s">
        <v>217</v>
      </c>
      <c r="C164" s="14">
        <v>6</v>
      </c>
      <c r="D164" s="59">
        <f t="shared" si="15"/>
        <v>326.7</v>
      </c>
      <c r="E164" s="14">
        <v>332.7</v>
      </c>
      <c r="F164" s="59">
        <f t="shared" si="12"/>
        <v>857.3999999999999</v>
      </c>
      <c r="G164" s="14">
        <v>1190.1</v>
      </c>
      <c r="H164" s="59">
        <f t="shared" si="13"/>
        <v>857.3999999999999</v>
      </c>
      <c r="I164" s="14">
        <f t="shared" si="14"/>
        <v>357.70964833183046</v>
      </c>
      <c r="J164" s="14"/>
      <c r="K164" s="14"/>
    </row>
    <row r="165" spans="1:11" ht="18.75" customHeight="1">
      <c r="A165" s="9" t="s">
        <v>218</v>
      </c>
      <c r="B165" s="35" t="s">
        <v>219</v>
      </c>
      <c r="C165" s="10">
        <f>C166+C248+C258+C252</f>
        <v>2525078.5</v>
      </c>
      <c r="D165" s="58">
        <f t="shared" si="15"/>
        <v>2534276.8</v>
      </c>
      <c r="E165" s="10">
        <f>E166+E248+E258+E252</f>
        <v>5059355.3</v>
      </c>
      <c r="F165" s="58">
        <f t="shared" si="12"/>
        <v>-3298450.5999999996</v>
      </c>
      <c r="G165" s="10">
        <f>G166+G248+G258+G252</f>
        <v>1760904.7000000002</v>
      </c>
      <c r="H165" s="68">
        <f t="shared" si="13"/>
        <v>-3298450.5999999996</v>
      </c>
      <c r="I165" s="10">
        <f t="shared" si="14"/>
        <v>34.804922674634064</v>
      </c>
      <c r="J165" s="10">
        <f>J166+J248+J258+J252</f>
        <v>0</v>
      </c>
      <c r="K165" s="10">
        <f>K166+K248+K258+K252</f>
        <v>0</v>
      </c>
    </row>
    <row r="166" spans="1:11" ht="23.25" customHeight="1">
      <c r="A166" s="22" t="s">
        <v>220</v>
      </c>
      <c r="B166" s="34" t="s">
        <v>221</v>
      </c>
      <c r="C166" s="10">
        <f>C167+C171+C197+C234</f>
        <v>2525078.5</v>
      </c>
      <c r="D166" s="58">
        <f t="shared" si="15"/>
        <v>2509147</v>
      </c>
      <c r="E166" s="10">
        <f>E167+E171+E197+E234</f>
        <v>5034225.5</v>
      </c>
      <c r="F166" s="58">
        <f t="shared" si="12"/>
        <v>-3298058.5</v>
      </c>
      <c r="G166" s="10">
        <f>G167+G171+G197+G234</f>
        <v>1736167</v>
      </c>
      <c r="H166" s="68">
        <f t="shared" si="13"/>
        <v>-3298058.5</v>
      </c>
      <c r="I166" s="10">
        <f t="shared" si="14"/>
        <v>34.48727118004547</v>
      </c>
      <c r="J166" s="10">
        <f>J167+J171+J197+J234</f>
        <v>0</v>
      </c>
      <c r="K166" s="10">
        <f>K167+K171+K197+K234</f>
        <v>0</v>
      </c>
    </row>
    <row r="167" spans="1:11" ht="16.5" customHeight="1">
      <c r="A167" s="29" t="s">
        <v>222</v>
      </c>
      <c r="B167" s="39" t="s">
        <v>223</v>
      </c>
      <c r="C167" s="16">
        <f>C168</f>
        <v>35357.8</v>
      </c>
      <c r="D167" s="60">
        <f t="shared" si="15"/>
        <v>12.5</v>
      </c>
      <c r="E167" s="16">
        <f>E168</f>
        <v>35370.3</v>
      </c>
      <c r="F167" s="60">
        <f t="shared" si="12"/>
        <v>0</v>
      </c>
      <c r="G167" s="16">
        <f>G168</f>
        <v>35370.3</v>
      </c>
      <c r="H167" s="60">
        <f t="shared" si="13"/>
        <v>0</v>
      </c>
      <c r="I167" s="16">
        <f t="shared" si="14"/>
        <v>100</v>
      </c>
      <c r="J167" s="16">
        <f>J168</f>
        <v>0</v>
      </c>
      <c r="K167" s="16">
        <f>K168</f>
        <v>0</v>
      </c>
    </row>
    <row r="168" spans="1:11" ht="15.75" customHeight="1">
      <c r="A168" s="13" t="s">
        <v>224</v>
      </c>
      <c r="B168" s="36" t="s">
        <v>225</v>
      </c>
      <c r="C168" s="14">
        <f>C169</f>
        <v>35357.8</v>
      </c>
      <c r="D168" s="59">
        <f t="shared" si="15"/>
        <v>12.5</v>
      </c>
      <c r="E168" s="14">
        <f>E169</f>
        <v>35370.3</v>
      </c>
      <c r="F168" s="59">
        <f t="shared" si="12"/>
        <v>0</v>
      </c>
      <c r="G168" s="14">
        <f>G169</f>
        <v>35370.3</v>
      </c>
      <c r="H168" s="59">
        <f t="shared" si="13"/>
        <v>0</v>
      </c>
      <c r="I168" s="14">
        <f t="shared" si="14"/>
        <v>100</v>
      </c>
      <c r="J168" s="14">
        <f>J169</f>
        <v>0</v>
      </c>
      <c r="K168" s="14">
        <f>K169</f>
        <v>0</v>
      </c>
    </row>
    <row r="169" spans="1:11" ht="12.75">
      <c r="A169" s="13" t="s">
        <v>226</v>
      </c>
      <c r="B169" s="36" t="s">
        <v>227</v>
      </c>
      <c r="C169" s="14">
        <v>35357.8</v>
      </c>
      <c r="D169" s="59">
        <f t="shared" si="15"/>
        <v>12.5</v>
      </c>
      <c r="E169" s="14">
        <v>35370.3</v>
      </c>
      <c r="F169" s="59">
        <f t="shared" si="12"/>
        <v>0</v>
      </c>
      <c r="G169" s="14">
        <v>35370.3</v>
      </c>
      <c r="H169" s="59">
        <f t="shared" si="13"/>
        <v>0</v>
      </c>
      <c r="I169" s="14">
        <f t="shared" si="14"/>
        <v>100</v>
      </c>
      <c r="J169" s="14"/>
      <c r="K169" s="14"/>
    </row>
    <row r="170" spans="1:11" ht="12.75" hidden="1">
      <c r="A170" s="13" t="s">
        <v>228</v>
      </c>
      <c r="B170" s="36" t="s">
        <v>229</v>
      </c>
      <c r="C170" s="14"/>
      <c r="D170" s="59">
        <f t="shared" si="15"/>
        <v>0</v>
      </c>
      <c r="E170" s="14"/>
      <c r="F170" s="59">
        <f t="shared" si="12"/>
        <v>0</v>
      </c>
      <c r="G170" s="14"/>
      <c r="H170" s="59">
        <f t="shared" si="13"/>
        <v>0</v>
      </c>
      <c r="I170" s="14" t="e">
        <f t="shared" si="14"/>
        <v>#DIV/0!</v>
      </c>
      <c r="J170" s="14"/>
      <c r="K170" s="14"/>
    </row>
    <row r="171" spans="1:11" ht="25.5">
      <c r="A171" s="29" t="s">
        <v>230</v>
      </c>
      <c r="B171" s="39" t="s">
        <v>231</v>
      </c>
      <c r="C171" s="16">
        <f>C172+C195+C178+C180+C185+C176+C191+C182+C189+C193+C174</f>
        <v>1521</v>
      </c>
      <c r="D171" s="60">
        <f t="shared" si="15"/>
        <v>1447873.8</v>
      </c>
      <c r="E171" s="16">
        <f>E172+E195+E178+E180+E185+E176+E191+E182+E189+E193+E174</f>
        <v>1449394.8</v>
      </c>
      <c r="F171" s="60">
        <f t="shared" si="12"/>
        <v>-1297229</v>
      </c>
      <c r="G171" s="16">
        <f>G172+G195+G178+G180+G185+G176+G191+G182+G189+G193+G174</f>
        <v>152165.80000000002</v>
      </c>
      <c r="H171" s="16">
        <f>H172+H195+H178+H180+H185+H176+H191+H182+H189+H193+H174</f>
        <v>-1293240</v>
      </c>
      <c r="I171" s="16">
        <f t="shared" si="14"/>
        <v>10.498574991437806</v>
      </c>
      <c r="J171" s="16">
        <f>J172+J195+J178+J180+J185+J176+J191+J182+J189+J193+J174</f>
        <v>0</v>
      </c>
      <c r="K171" s="16">
        <f>K172+K195+K178+K180+K185+K176+K191+K182+K189+K193+K174</f>
        <v>0</v>
      </c>
    </row>
    <row r="172" spans="1:11" ht="12.75" hidden="1">
      <c r="A172" s="30" t="s">
        <v>232</v>
      </c>
      <c r="B172" s="46" t="s">
        <v>233</v>
      </c>
      <c r="C172" s="17">
        <f>C173</f>
        <v>0</v>
      </c>
      <c r="D172" s="61">
        <f t="shared" si="15"/>
        <v>0</v>
      </c>
      <c r="E172" s="17">
        <f>E173</f>
        <v>0</v>
      </c>
      <c r="F172" s="61">
        <f t="shared" si="12"/>
        <v>0</v>
      </c>
      <c r="G172" s="17">
        <f>G173</f>
        <v>0</v>
      </c>
      <c r="H172" s="61">
        <f t="shared" si="13"/>
        <v>0</v>
      </c>
      <c r="I172" s="17" t="e">
        <f t="shared" si="14"/>
        <v>#DIV/0!</v>
      </c>
      <c r="J172" s="17">
        <f>J173</f>
        <v>0</v>
      </c>
      <c r="K172" s="17">
        <f>K173</f>
        <v>0</v>
      </c>
    </row>
    <row r="173" spans="1:11" ht="12.75" hidden="1">
      <c r="A173" s="30" t="s">
        <v>234</v>
      </c>
      <c r="B173" s="46" t="s">
        <v>235</v>
      </c>
      <c r="C173" s="17">
        <v>0</v>
      </c>
      <c r="D173" s="61">
        <f t="shared" si="15"/>
        <v>0</v>
      </c>
      <c r="E173" s="17"/>
      <c r="F173" s="61">
        <f t="shared" si="12"/>
        <v>0</v>
      </c>
      <c r="G173" s="17"/>
      <c r="H173" s="61">
        <f t="shared" si="13"/>
        <v>0</v>
      </c>
      <c r="I173" s="17" t="e">
        <f t="shared" si="14"/>
        <v>#DIV/0!</v>
      </c>
      <c r="J173" s="17"/>
      <c r="K173" s="17"/>
    </row>
    <row r="174" spans="1:11" ht="25.5">
      <c r="A174" s="30" t="s">
        <v>193</v>
      </c>
      <c r="B174" s="46" t="s">
        <v>192</v>
      </c>
      <c r="C174" s="17">
        <f>C175</f>
        <v>0</v>
      </c>
      <c r="D174" s="61">
        <f t="shared" si="15"/>
        <v>5390.5</v>
      </c>
      <c r="E174" s="17">
        <f>E175</f>
        <v>5390.5</v>
      </c>
      <c r="F174" s="61">
        <f t="shared" si="12"/>
        <v>-3989</v>
      </c>
      <c r="G174" s="17">
        <f>G175</f>
        <v>1401.5</v>
      </c>
      <c r="H174" s="17">
        <f>H175</f>
        <v>0</v>
      </c>
      <c r="I174" s="17">
        <f t="shared" si="14"/>
        <v>25.99944346535572</v>
      </c>
      <c r="J174" s="17">
        <f>J175</f>
        <v>0</v>
      </c>
      <c r="K174" s="17">
        <f>K175</f>
        <v>0</v>
      </c>
    </row>
    <row r="175" spans="1:11" ht="25.5">
      <c r="A175" s="30" t="s">
        <v>194</v>
      </c>
      <c r="B175" s="46" t="s">
        <v>191</v>
      </c>
      <c r="C175" s="17">
        <v>0</v>
      </c>
      <c r="D175" s="61">
        <f t="shared" si="15"/>
        <v>5390.5</v>
      </c>
      <c r="E175" s="17">
        <v>5390.5</v>
      </c>
      <c r="F175" s="61">
        <f t="shared" si="12"/>
        <v>-3989</v>
      </c>
      <c r="G175" s="17">
        <v>1401.5</v>
      </c>
      <c r="H175" s="61"/>
      <c r="I175" s="17">
        <f t="shared" si="14"/>
        <v>25.99944346535572</v>
      </c>
      <c r="J175" s="17"/>
      <c r="K175" s="17"/>
    </row>
    <row r="176" spans="1:11" ht="12.75">
      <c r="A176" s="30" t="s">
        <v>170</v>
      </c>
      <c r="B176" s="46" t="s">
        <v>168</v>
      </c>
      <c r="C176" s="17">
        <f>C177</f>
        <v>0</v>
      </c>
      <c r="D176" s="61">
        <f t="shared" si="15"/>
        <v>15212.7</v>
      </c>
      <c r="E176" s="17">
        <f>E177</f>
        <v>15212.7</v>
      </c>
      <c r="F176" s="61">
        <f t="shared" si="12"/>
        <v>-11085.6</v>
      </c>
      <c r="G176" s="17">
        <f>G177</f>
        <v>4127.1</v>
      </c>
      <c r="H176" s="61">
        <f t="shared" si="13"/>
        <v>-11085.6</v>
      </c>
      <c r="I176" s="17">
        <f t="shared" si="14"/>
        <v>27.129306434755172</v>
      </c>
      <c r="J176" s="17">
        <f>J177</f>
        <v>0</v>
      </c>
      <c r="K176" s="17">
        <f>K177</f>
        <v>0</v>
      </c>
    </row>
    <row r="177" spans="1:11" ht="18" customHeight="1">
      <c r="A177" s="30" t="s">
        <v>171</v>
      </c>
      <c r="B177" s="46" t="s">
        <v>169</v>
      </c>
      <c r="C177" s="17">
        <v>0</v>
      </c>
      <c r="D177" s="61">
        <f t="shared" si="15"/>
        <v>15212.7</v>
      </c>
      <c r="E177" s="17">
        <v>15212.7</v>
      </c>
      <c r="F177" s="61">
        <f t="shared" si="12"/>
        <v>-11085.6</v>
      </c>
      <c r="G177" s="17">
        <v>4127.1</v>
      </c>
      <c r="H177" s="61">
        <f t="shared" si="13"/>
        <v>-11085.6</v>
      </c>
      <c r="I177" s="17">
        <f t="shared" si="14"/>
        <v>27.129306434755172</v>
      </c>
      <c r="J177" s="17"/>
      <c r="K177" s="17"/>
    </row>
    <row r="178" spans="1:11" ht="38.25">
      <c r="A178" s="30" t="s">
        <v>236</v>
      </c>
      <c r="B178" s="46" t="s">
        <v>237</v>
      </c>
      <c r="C178" s="17">
        <f>C179</f>
        <v>0</v>
      </c>
      <c r="D178" s="61">
        <f t="shared" si="15"/>
        <v>50743.6</v>
      </c>
      <c r="E178" s="17">
        <f>E179</f>
        <v>50743.6</v>
      </c>
      <c r="F178" s="61">
        <f t="shared" si="12"/>
        <v>-3742.9000000000015</v>
      </c>
      <c r="G178" s="17">
        <f>G179</f>
        <v>47000.7</v>
      </c>
      <c r="H178" s="61">
        <f t="shared" si="13"/>
        <v>-3742.9000000000015</v>
      </c>
      <c r="I178" s="17">
        <f t="shared" si="14"/>
        <v>92.62389739789845</v>
      </c>
      <c r="J178" s="17">
        <f>J179</f>
        <v>0</v>
      </c>
      <c r="K178" s="17">
        <f>K179</f>
        <v>0</v>
      </c>
    </row>
    <row r="179" spans="1:11" ht="25.5">
      <c r="A179" s="30" t="s">
        <v>238</v>
      </c>
      <c r="B179" s="46" t="s">
        <v>239</v>
      </c>
      <c r="C179" s="17">
        <v>0</v>
      </c>
      <c r="D179" s="61">
        <f t="shared" si="15"/>
        <v>50743.6</v>
      </c>
      <c r="E179" s="17">
        <v>50743.6</v>
      </c>
      <c r="F179" s="61">
        <f t="shared" si="12"/>
        <v>-3742.9000000000015</v>
      </c>
      <c r="G179" s="17">
        <v>47000.7</v>
      </c>
      <c r="H179" s="61">
        <f t="shared" si="13"/>
        <v>-3742.9000000000015</v>
      </c>
      <c r="I179" s="17">
        <f t="shared" si="14"/>
        <v>92.62389739789845</v>
      </c>
      <c r="J179" s="17"/>
      <c r="K179" s="17"/>
    </row>
    <row r="180" spans="1:11" ht="38.25" hidden="1">
      <c r="A180" s="30" t="s">
        <v>240</v>
      </c>
      <c r="B180" s="46" t="s">
        <v>424</v>
      </c>
      <c r="C180" s="17">
        <f>C181</f>
        <v>0</v>
      </c>
      <c r="D180" s="61">
        <f t="shared" si="15"/>
        <v>0</v>
      </c>
      <c r="E180" s="17">
        <f>E181</f>
        <v>0</v>
      </c>
      <c r="F180" s="61">
        <f t="shared" si="12"/>
        <v>0</v>
      </c>
      <c r="G180" s="17">
        <f>G181</f>
        <v>0</v>
      </c>
      <c r="H180" s="61">
        <f t="shared" si="13"/>
        <v>0</v>
      </c>
      <c r="I180" s="17" t="e">
        <f t="shared" si="14"/>
        <v>#DIV/0!</v>
      </c>
      <c r="J180" s="17">
        <f>J181</f>
        <v>0</v>
      </c>
      <c r="K180" s="17">
        <f>K181</f>
        <v>0</v>
      </c>
    </row>
    <row r="181" spans="1:11" ht="38.25" hidden="1">
      <c r="A181" s="30" t="s">
        <v>425</v>
      </c>
      <c r="B181" s="46" t="s">
        <v>426</v>
      </c>
      <c r="C181" s="17"/>
      <c r="D181" s="61">
        <f t="shared" si="15"/>
        <v>0</v>
      </c>
      <c r="E181" s="17"/>
      <c r="F181" s="61">
        <f t="shared" si="12"/>
        <v>0</v>
      </c>
      <c r="G181" s="17"/>
      <c r="H181" s="61">
        <f t="shared" si="13"/>
        <v>0</v>
      </c>
      <c r="I181" s="17" t="e">
        <f t="shared" si="14"/>
        <v>#DIV/0!</v>
      </c>
      <c r="J181" s="17"/>
      <c r="K181" s="17"/>
    </row>
    <row r="182" spans="1:11" ht="55.5" customHeight="1" hidden="1">
      <c r="A182" s="30" t="s">
        <v>373</v>
      </c>
      <c r="B182" s="46" t="s">
        <v>155</v>
      </c>
      <c r="C182" s="17">
        <f>C183</f>
        <v>0</v>
      </c>
      <c r="D182" s="61">
        <f t="shared" si="15"/>
        <v>0</v>
      </c>
      <c r="E182" s="17">
        <f>E183</f>
        <v>0</v>
      </c>
      <c r="F182" s="61">
        <f t="shared" si="12"/>
        <v>0</v>
      </c>
      <c r="G182" s="17">
        <f>G183</f>
        <v>0</v>
      </c>
      <c r="H182" s="61">
        <f t="shared" si="13"/>
        <v>0</v>
      </c>
      <c r="I182" s="17" t="e">
        <f t="shared" si="14"/>
        <v>#DIV/0!</v>
      </c>
      <c r="J182" s="17">
        <f>J183</f>
        <v>0</v>
      </c>
      <c r="K182" s="17">
        <f>K183</f>
        <v>0</v>
      </c>
    </row>
    <row r="183" spans="1:11" ht="53.25" customHeight="1" hidden="1">
      <c r="A183" s="30" t="s">
        <v>374</v>
      </c>
      <c r="B183" s="46" t="s">
        <v>156</v>
      </c>
      <c r="C183" s="17">
        <f>C184</f>
        <v>0</v>
      </c>
      <c r="D183" s="61">
        <f t="shared" si="15"/>
        <v>0</v>
      </c>
      <c r="E183" s="17">
        <f>E184</f>
        <v>0</v>
      </c>
      <c r="F183" s="61">
        <f t="shared" si="12"/>
        <v>0</v>
      </c>
      <c r="G183" s="17">
        <f>G184</f>
        <v>0</v>
      </c>
      <c r="H183" s="61">
        <f t="shared" si="13"/>
        <v>0</v>
      </c>
      <c r="I183" s="17" t="e">
        <f t="shared" si="14"/>
        <v>#DIV/0!</v>
      </c>
      <c r="J183" s="17">
        <f>J184</f>
        <v>0</v>
      </c>
      <c r="K183" s="17">
        <f>K184</f>
        <v>0</v>
      </c>
    </row>
    <row r="184" spans="1:11" ht="41.25" customHeight="1" hidden="1">
      <c r="A184" s="30" t="s">
        <v>375</v>
      </c>
      <c r="B184" s="46" t="s">
        <v>157</v>
      </c>
      <c r="C184" s="17"/>
      <c r="D184" s="61">
        <f t="shared" si="15"/>
        <v>0</v>
      </c>
      <c r="E184" s="17"/>
      <c r="F184" s="61">
        <f t="shared" si="12"/>
        <v>0</v>
      </c>
      <c r="G184" s="17"/>
      <c r="H184" s="61">
        <f t="shared" si="13"/>
        <v>0</v>
      </c>
      <c r="I184" s="17" t="e">
        <f t="shared" si="14"/>
        <v>#DIV/0!</v>
      </c>
      <c r="J184" s="17"/>
      <c r="K184" s="17"/>
    </row>
    <row r="185" spans="1:11" ht="38.25" hidden="1">
      <c r="A185" s="30" t="s">
        <v>427</v>
      </c>
      <c r="B185" s="46" t="s">
        <v>428</v>
      </c>
      <c r="C185" s="17">
        <f>C186+C188</f>
        <v>0</v>
      </c>
      <c r="D185" s="61">
        <f t="shared" si="15"/>
        <v>0</v>
      </c>
      <c r="E185" s="17">
        <f>E186+E188</f>
        <v>0</v>
      </c>
      <c r="F185" s="61">
        <f t="shared" si="12"/>
        <v>0</v>
      </c>
      <c r="G185" s="17">
        <f>G186+G188</f>
        <v>0</v>
      </c>
      <c r="H185" s="61">
        <f t="shared" si="13"/>
        <v>0</v>
      </c>
      <c r="I185" s="17" t="e">
        <f t="shared" si="14"/>
        <v>#DIV/0!</v>
      </c>
      <c r="J185" s="17">
        <f>J186+J188</f>
        <v>0</v>
      </c>
      <c r="K185" s="17">
        <f>K186+K188</f>
        <v>0</v>
      </c>
    </row>
    <row r="186" spans="1:11" ht="38.25" hidden="1">
      <c r="A186" s="30" t="s">
        <v>429</v>
      </c>
      <c r="B186" s="46" t="s">
        <v>430</v>
      </c>
      <c r="C186" s="17">
        <f>C187</f>
        <v>0</v>
      </c>
      <c r="D186" s="61">
        <f t="shared" si="15"/>
        <v>0</v>
      </c>
      <c r="E186" s="17">
        <f>E187</f>
        <v>0</v>
      </c>
      <c r="F186" s="61">
        <f t="shared" si="12"/>
        <v>0</v>
      </c>
      <c r="G186" s="17">
        <f>G187</f>
        <v>0</v>
      </c>
      <c r="H186" s="61">
        <f t="shared" si="13"/>
        <v>0</v>
      </c>
      <c r="I186" s="17" t="e">
        <f t="shared" si="14"/>
        <v>#DIV/0!</v>
      </c>
      <c r="J186" s="17">
        <f>J187</f>
        <v>0</v>
      </c>
      <c r="K186" s="17">
        <f>K187</f>
        <v>0</v>
      </c>
    </row>
    <row r="187" spans="1:11" ht="25.5" hidden="1">
      <c r="A187" s="30" t="s">
        <v>431</v>
      </c>
      <c r="B187" s="46" t="s">
        <v>469</v>
      </c>
      <c r="C187" s="17"/>
      <c r="D187" s="61">
        <f t="shared" si="15"/>
        <v>0</v>
      </c>
      <c r="E187" s="17"/>
      <c r="F187" s="61">
        <f t="shared" si="12"/>
        <v>0</v>
      </c>
      <c r="G187" s="17"/>
      <c r="H187" s="61">
        <f t="shared" si="13"/>
        <v>0</v>
      </c>
      <c r="I187" s="17" t="e">
        <f t="shared" si="14"/>
        <v>#DIV/0!</v>
      </c>
      <c r="J187" s="17"/>
      <c r="K187" s="17"/>
    </row>
    <row r="188" spans="1:11" ht="25.5" hidden="1">
      <c r="A188" s="30" t="s">
        <v>399</v>
      </c>
      <c r="B188" s="46" t="s">
        <v>67</v>
      </c>
      <c r="C188" s="17"/>
      <c r="D188" s="61">
        <f t="shared" si="15"/>
        <v>0</v>
      </c>
      <c r="E188" s="17"/>
      <c r="F188" s="61">
        <f t="shared" si="12"/>
        <v>0</v>
      </c>
      <c r="G188" s="17"/>
      <c r="H188" s="61">
        <f t="shared" si="13"/>
        <v>0</v>
      </c>
      <c r="I188" s="17" t="e">
        <f t="shared" si="14"/>
        <v>#DIV/0!</v>
      </c>
      <c r="J188" s="17"/>
      <c r="K188" s="17"/>
    </row>
    <row r="189" spans="1:11" ht="25.5">
      <c r="A189" s="30" t="s">
        <v>443</v>
      </c>
      <c r="B189" s="46" t="s">
        <v>446</v>
      </c>
      <c r="C189" s="17">
        <f>C190</f>
        <v>0</v>
      </c>
      <c r="D189" s="61">
        <f t="shared" si="15"/>
        <v>336.2</v>
      </c>
      <c r="E189" s="17">
        <f>E190</f>
        <v>336.2</v>
      </c>
      <c r="F189" s="61">
        <f t="shared" si="12"/>
        <v>0</v>
      </c>
      <c r="G189" s="17">
        <f>G190</f>
        <v>336.2</v>
      </c>
      <c r="H189" s="17">
        <f>H190</f>
        <v>0</v>
      </c>
      <c r="I189" s="17">
        <f t="shared" si="14"/>
        <v>100</v>
      </c>
      <c r="J189" s="17">
        <f>J190</f>
        <v>0</v>
      </c>
      <c r="K189" s="17">
        <f>K190</f>
        <v>0</v>
      </c>
    </row>
    <row r="190" spans="1:11" ht="25.5">
      <c r="A190" s="30" t="s">
        <v>444</v>
      </c>
      <c r="B190" s="46" t="s">
        <v>445</v>
      </c>
      <c r="C190" s="17">
        <v>0</v>
      </c>
      <c r="D190" s="61">
        <f t="shared" si="15"/>
        <v>336.2</v>
      </c>
      <c r="E190" s="17">
        <v>336.2</v>
      </c>
      <c r="F190" s="61">
        <f t="shared" si="12"/>
        <v>0</v>
      </c>
      <c r="G190" s="17">
        <v>336.2</v>
      </c>
      <c r="H190" s="61"/>
      <c r="I190" s="17">
        <f t="shared" si="14"/>
        <v>100</v>
      </c>
      <c r="J190" s="17"/>
      <c r="K190" s="17"/>
    </row>
    <row r="191" spans="1:11" ht="38.25" hidden="1">
      <c r="A191" s="30" t="s">
        <v>178</v>
      </c>
      <c r="B191" s="46" t="s">
        <v>177</v>
      </c>
      <c r="C191" s="17">
        <f>C192</f>
        <v>0</v>
      </c>
      <c r="D191" s="61">
        <f t="shared" si="15"/>
        <v>0</v>
      </c>
      <c r="E191" s="17">
        <f>E192</f>
        <v>0</v>
      </c>
      <c r="F191" s="61">
        <f t="shared" si="12"/>
        <v>0</v>
      </c>
      <c r="G191" s="17">
        <f>G192</f>
        <v>0</v>
      </c>
      <c r="H191" s="61">
        <f t="shared" si="13"/>
        <v>0</v>
      </c>
      <c r="I191" s="17" t="e">
        <f t="shared" si="14"/>
        <v>#DIV/0!</v>
      </c>
      <c r="J191" s="17">
        <f>J192</f>
        <v>0</v>
      </c>
      <c r="K191" s="17">
        <f>K192</f>
        <v>0</v>
      </c>
    </row>
    <row r="192" spans="1:11" ht="38.25" hidden="1">
      <c r="A192" s="30" t="s">
        <v>179</v>
      </c>
      <c r="B192" s="46" t="s">
        <v>329</v>
      </c>
      <c r="C192" s="17"/>
      <c r="D192" s="61">
        <f t="shared" si="15"/>
        <v>0</v>
      </c>
      <c r="E192" s="17"/>
      <c r="F192" s="61">
        <f t="shared" si="12"/>
        <v>0</v>
      </c>
      <c r="G192" s="17"/>
      <c r="H192" s="61">
        <f t="shared" si="13"/>
        <v>0</v>
      </c>
      <c r="I192" s="17" t="e">
        <f t="shared" si="14"/>
        <v>#DIV/0!</v>
      </c>
      <c r="J192" s="17"/>
      <c r="K192" s="17"/>
    </row>
    <row r="193" spans="1:11" s="21" customFormat="1" ht="12.75">
      <c r="A193" s="30" t="s">
        <v>247</v>
      </c>
      <c r="B193" s="46" t="s">
        <v>248</v>
      </c>
      <c r="C193" s="17">
        <f>C194</f>
        <v>0</v>
      </c>
      <c r="D193" s="61">
        <f t="shared" si="15"/>
        <v>14538.3</v>
      </c>
      <c r="E193" s="17">
        <f>E194</f>
        <v>14538.3</v>
      </c>
      <c r="F193" s="61">
        <f t="shared" si="12"/>
        <v>0</v>
      </c>
      <c r="G193" s="17">
        <f>G194</f>
        <v>14538.3</v>
      </c>
      <c r="H193" s="61">
        <f t="shared" si="13"/>
        <v>0</v>
      </c>
      <c r="I193" s="17">
        <f t="shared" si="14"/>
        <v>100</v>
      </c>
      <c r="J193" s="17">
        <f>J194</f>
        <v>0</v>
      </c>
      <c r="K193" s="17">
        <f>K194</f>
        <v>0</v>
      </c>
    </row>
    <row r="194" spans="1:11" ht="25.5">
      <c r="A194" s="30" t="s">
        <v>246</v>
      </c>
      <c r="B194" s="46" t="s">
        <v>245</v>
      </c>
      <c r="C194" s="17">
        <v>0</v>
      </c>
      <c r="D194" s="61">
        <f t="shared" si="15"/>
        <v>14538.3</v>
      </c>
      <c r="E194" s="17">
        <v>14538.3</v>
      </c>
      <c r="F194" s="61">
        <f t="shared" si="12"/>
        <v>0</v>
      </c>
      <c r="G194" s="17">
        <v>14538.3</v>
      </c>
      <c r="H194" s="61">
        <f t="shared" si="13"/>
        <v>0</v>
      </c>
      <c r="I194" s="17">
        <f t="shared" si="14"/>
        <v>100</v>
      </c>
      <c r="J194" s="17"/>
      <c r="K194" s="17"/>
    </row>
    <row r="195" spans="1:11" ht="12.75">
      <c r="A195" s="25" t="s">
        <v>432</v>
      </c>
      <c r="B195" s="36" t="s">
        <v>433</v>
      </c>
      <c r="C195" s="17">
        <f>C196</f>
        <v>1521</v>
      </c>
      <c r="D195" s="61">
        <f t="shared" si="15"/>
        <v>1361652.5</v>
      </c>
      <c r="E195" s="17">
        <f>E196</f>
        <v>1363173.5</v>
      </c>
      <c r="F195" s="61">
        <f t="shared" si="12"/>
        <v>-1278411.5</v>
      </c>
      <c r="G195" s="17">
        <f>G196</f>
        <v>84762</v>
      </c>
      <c r="H195" s="61">
        <f t="shared" si="13"/>
        <v>-1278411.5</v>
      </c>
      <c r="I195" s="17">
        <f t="shared" si="14"/>
        <v>6.2179905932737105</v>
      </c>
      <c r="J195" s="17">
        <f>J196</f>
        <v>0</v>
      </c>
      <c r="K195" s="17">
        <f>K196</f>
        <v>0</v>
      </c>
    </row>
    <row r="196" spans="1:11" ht="15" customHeight="1">
      <c r="A196" s="25" t="s">
        <v>434</v>
      </c>
      <c r="B196" s="36" t="s">
        <v>470</v>
      </c>
      <c r="C196" s="17">
        <v>1521</v>
      </c>
      <c r="D196" s="61">
        <f t="shared" si="15"/>
        <v>1361652.5</v>
      </c>
      <c r="E196" s="17">
        <v>1363173.5</v>
      </c>
      <c r="F196" s="61">
        <f t="shared" si="12"/>
        <v>-1278411.5</v>
      </c>
      <c r="G196" s="17">
        <v>84762</v>
      </c>
      <c r="H196" s="61">
        <f t="shared" si="13"/>
        <v>-1278411.5</v>
      </c>
      <c r="I196" s="17">
        <f t="shared" si="14"/>
        <v>6.2179905932737105</v>
      </c>
      <c r="J196" s="17"/>
      <c r="K196" s="17"/>
    </row>
    <row r="197" spans="1:11" ht="17.25" customHeight="1">
      <c r="A197" s="29" t="s">
        <v>435</v>
      </c>
      <c r="B197" s="38" t="s">
        <v>436</v>
      </c>
      <c r="C197" s="16">
        <f>C200+C202+C204+C206+C208+C212+C214+C216+C218+C220+C232+C222+C224+C226+C210+C228+C230</f>
        <v>1488199.6999999997</v>
      </c>
      <c r="D197" s="60">
        <f t="shared" si="15"/>
        <v>38977.60000000009</v>
      </c>
      <c r="E197" s="16">
        <f>E200+E202+E204+E206+E208+E212+E214+E216+E218+E220+E232+E222+E224+E226+E210+E228+E230</f>
        <v>1527177.2999999998</v>
      </c>
      <c r="F197" s="60">
        <f t="shared" si="12"/>
        <v>-793.1999999999534</v>
      </c>
      <c r="G197" s="16">
        <f>G200+G202+G204+G206+G208+G212+G214+G216+G218+G220+G232+G222+G224+G226+G210+G228+G230</f>
        <v>1526384.0999999999</v>
      </c>
      <c r="H197" s="60">
        <f t="shared" si="13"/>
        <v>-793.1999999999534</v>
      </c>
      <c r="I197" s="16">
        <f t="shared" si="14"/>
        <v>99.9480610404568</v>
      </c>
      <c r="J197" s="16">
        <f>J200+J202+J204+J206+J208+J212+J214+J216+J218+J220+J232+J222+J224+J226+J210+J228+J230</f>
        <v>0</v>
      </c>
      <c r="K197" s="16">
        <f>K200+K202+K204+K206+K208+K212+K214+K216+K218+K220+K232+K222+K224+K226+K210+K228+K230</f>
        <v>0</v>
      </c>
    </row>
    <row r="198" spans="1:11" ht="27" customHeight="1" hidden="1">
      <c r="A198" s="30" t="s">
        <v>241</v>
      </c>
      <c r="B198" s="40" t="s">
        <v>242</v>
      </c>
      <c r="C198" s="16"/>
      <c r="D198" s="60">
        <f t="shared" si="15"/>
        <v>0</v>
      </c>
      <c r="E198" s="16"/>
      <c r="F198" s="60">
        <f t="shared" si="12"/>
        <v>0</v>
      </c>
      <c r="G198" s="16"/>
      <c r="H198" s="60">
        <f t="shared" si="13"/>
        <v>0</v>
      </c>
      <c r="I198" s="16" t="e">
        <f t="shared" si="14"/>
        <v>#DIV/0!</v>
      </c>
      <c r="J198" s="16"/>
      <c r="K198" s="16"/>
    </row>
    <row r="199" spans="1:11" ht="18" customHeight="1" hidden="1">
      <c r="A199" s="30" t="s">
        <v>243</v>
      </c>
      <c r="B199" s="40" t="s">
        <v>414</v>
      </c>
      <c r="C199" s="16"/>
      <c r="D199" s="60">
        <f t="shared" si="15"/>
        <v>0</v>
      </c>
      <c r="E199" s="16"/>
      <c r="F199" s="60">
        <f t="shared" si="12"/>
        <v>0</v>
      </c>
      <c r="G199" s="16"/>
      <c r="H199" s="60">
        <f t="shared" si="13"/>
        <v>0</v>
      </c>
      <c r="I199" s="16" t="e">
        <f t="shared" si="14"/>
        <v>#DIV/0!</v>
      </c>
      <c r="J199" s="16"/>
      <c r="K199" s="16"/>
    </row>
    <row r="200" spans="1:11" ht="18" customHeight="1">
      <c r="A200" s="30" t="s">
        <v>415</v>
      </c>
      <c r="B200" s="40" t="s">
        <v>416</v>
      </c>
      <c r="C200" s="17">
        <f>C201</f>
        <v>4710</v>
      </c>
      <c r="D200" s="61">
        <f t="shared" si="15"/>
        <v>0</v>
      </c>
      <c r="E200" s="17">
        <f>E201</f>
        <v>4710</v>
      </c>
      <c r="F200" s="61">
        <f t="shared" si="12"/>
        <v>0</v>
      </c>
      <c r="G200" s="17">
        <f>G201</f>
        <v>4710</v>
      </c>
      <c r="H200" s="61">
        <f t="shared" si="13"/>
        <v>0</v>
      </c>
      <c r="I200" s="17">
        <f t="shared" si="14"/>
        <v>100</v>
      </c>
      <c r="J200" s="17">
        <f>J201</f>
        <v>0</v>
      </c>
      <c r="K200" s="17">
        <f>K201</f>
        <v>0</v>
      </c>
    </row>
    <row r="201" spans="1:11" ht="25.5">
      <c r="A201" s="30" t="s">
        <v>417</v>
      </c>
      <c r="B201" s="40" t="s">
        <v>471</v>
      </c>
      <c r="C201" s="17">
        <v>4710</v>
      </c>
      <c r="D201" s="61">
        <f t="shared" si="15"/>
        <v>0</v>
      </c>
      <c r="E201" s="17">
        <v>4710</v>
      </c>
      <c r="F201" s="61">
        <f t="shared" si="12"/>
        <v>0</v>
      </c>
      <c r="G201" s="17">
        <v>4710</v>
      </c>
      <c r="H201" s="61">
        <f t="shared" si="13"/>
        <v>0</v>
      </c>
      <c r="I201" s="17">
        <f t="shared" si="14"/>
        <v>100</v>
      </c>
      <c r="J201" s="17"/>
      <c r="K201" s="17"/>
    </row>
    <row r="202" spans="1:11" ht="25.5">
      <c r="A202" s="25" t="s">
        <v>418</v>
      </c>
      <c r="B202" s="40" t="s">
        <v>419</v>
      </c>
      <c r="C202" s="17">
        <f>C203</f>
        <v>0</v>
      </c>
      <c r="D202" s="61">
        <f t="shared" si="15"/>
        <v>60.2</v>
      </c>
      <c r="E202" s="17">
        <f>E203</f>
        <v>60.2</v>
      </c>
      <c r="F202" s="61">
        <f t="shared" si="12"/>
        <v>-27.400000000000006</v>
      </c>
      <c r="G202" s="17">
        <f>G203</f>
        <v>32.8</v>
      </c>
      <c r="H202" s="61">
        <f t="shared" si="13"/>
        <v>-27.400000000000006</v>
      </c>
      <c r="I202" s="17">
        <f t="shared" si="14"/>
        <v>54.48504983388703</v>
      </c>
      <c r="J202" s="17">
        <f>J203</f>
        <v>0</v>
      </c>
      <c r="K202" s="17">
        <f>K203</f>
        <v>0</v>
      </c>
    </row>
    <row r="203" spans="1:11" ht="25.5">
      <c r="A203" s="25" t="s">
        <v>420</v>
      </c>
      <c r="B203" s="40" t="s">
        <v>421</v>
      </c>
      <c r="C203" s="17">
        <v>0</v>
      </c>
      <c r="D203" s="61">
        <f t="shared" si="15"/>
        <v>60.2</v>
      </c>
      <c r="E203" s="17">
        <v>60.2</v>
      </c>
      <c r="F203" s="61">
        <f t="shared" si="12"/>
        <v>-27.400000000000006</v>
      </c>
      <c r="G203" s="17">
        <v>32.8</v>
      </c>
      <c r="H203" s="61">
        <f t="shared" si="13"/>
        <v>-27.400000000000006</v>
      </c>
      <c r="I203" s="17">
        <f t="shared" si="14"/>
        <v>54.48504983388703</v>
      </c>
      <c r="J203" s="17">
        <v>0</v>
      </c>
      <c r="K203" s="17">
        <v>0</v>
      </c>
    </row>
    <row r="204" spans="1:11" ht="25.5" hidden="1">
      <c r="A204" s="25" t="s">
        <v>422</v>
      </c>
      <c r="B204" s="40" t="s">
        <v>423</v>
      </c>
      <c r="C204" s="17">
        <f>C205</f>
        <v>0</v>
      </c>
      <c r="D204" s="61">
        <f t="shared" si="15"/>
        <v>0</v>
      </c>
      <c r="E204" s="17">
        <f>E205</f>
        <v>0</v>
      </c>
      <c r="F204" s="61">
        <f aca="true" t="shared" si="16" ref="F204:F260">G204-E204</f>
        <v>0</v>
      </c>
      <c r="G204" s="17">
        <f>G205</f>
        <v>0</v>
      </c>
      <c r="H204" s="61">
        <f t="shared" si="13"/>
        <v>0</v>
      </c>
      <c r="I204" s="17" t="e">
        <f t="shared" si="14"/>
        <v>#DIV/0!</v>
      </c>
      <c r="J204" s="17">
        <f>J205</f>
        <v>0</v>
      </c>
      <c r="K204" s="17">
        <f>K205</f>
        <v>0</v>
      </c>
    </row>
    <row r="205" spans="1:11" ht="26.25" customHeight="1" hidden="1">
      <c r="A205" s="25" t="s">
        <v>244</v>
      </c>
      <c r="B205" s="40" t="s">
        <v>249</v>
      </c>
      <c r="C205" s="17"/>
      <c r="D205" s="61">
        <f t="shared" si="15"/>
        <v>0</v>
      </c>
      <c r="E205" s="17"/>
      <c r="F205" s="61">
        <f t="shared" si="16"/>
        <v>0</v>
      </c>
      <c r="G205" s="17"/>
      <c r="H205" s="61">
        <f t="shared" si="13"/>
        <v>0</v>
      </c>
      <c r="I205" s="17" t="e">
        <f t="shared" si="14"/>
        <v>#DIV/0!</v>
      </c>
      <c r="J205" s="17"/>
      <c r="K205" s="17"/>
    </row>
    <row r="206" spans="1:11" ht="25.5">
      <c r="A206" s="25" t="s">
        <v>250</v>
      </c>
      <c r="B206" s="36" t="s">
        <v>251</v>
      </c>
      <c r="C206" s="17">
        <f>C207</f>
        <v>19765</v>
      </c>
      <c r="D206" s="61">
        <f t="shared" si="15"/>
        <v>0</v>
      </c>
      <c r="E206" s="17">
        <f>E207</f>
        <v>19765</v>
      </c>
      <c r="F206" s="61">
        <f t="shared" si="16"/>
        <v>0</v>
      </c>
      <c r="G206" s="17">
        <f>G207</f>
        <v>19765</v>
      </c>
      <c r="H206" s="61">
        <f t="shared" si="13"/>
        <v>0</v>
      </c>
      <c r="I206" s="17">
        <f t="shared" si="14"/>
        <v>100</v>
      </c>
      <c r="J206" s="17">
        <f>J207</f>
        <v>0</v>
      </c>
      <c r="K206" s="17">
        <f>K207</f>
        <v>0</v>
      </c>
    </row>
    <row r="207" spans="1:11" ht="27" customHeight="1">
      <c r="A207" s="25" t="s">
        <v>252</v>
      </c>
      <c r="B207" s="36" t="s">
        <v>253</v>
      </c>
      <c r="C207" s="17">
        <v>19765</v>
      </c>
      <c r="D207" s="61">
        <f t="shared" si="15"/>
        <v>0</v>
      </c>
      <c r="E207" s="17">
        <v>19765</v>
      </c>
      <c r="F207" s="61">
        <f t="shared" si="16"/>
        <v>0</v>
      </c>
      <c r="G207" s="17">
        <v>19765</v>
      </c>
      <c r="H207" s="61">
        <f t="shared" si="13"/>
        <v>0</v>
      </c>
      <c r="I207" s="17">
        <f t="shared" si="14"/>
        <v>100</v>
      </c>
      <c r="J207" s="17"/>
      <c r="K207" s="17"/>
    </row>
    <row r="208" spans="1:11" ht="25.5">
      <c r="A208" s="25" t="s">
        <v>254</v>
      </c>
      <c r="B208" s="36" t="s">
        <v>255</v>
      </c>
      <c r="C208" s="17">
        <f>C209</f>
        <v>1400183.7</v>
      </c>
      <c r="D208" s="61">
        <f t="shared" si="15"/>
        <v>25394.300000000047</v>
      </c>
      <c r="E208" s="17">
        <f>E209</f>
        <v>1425578</v>
      </c>
      <c r="F208" s="61">
        <f t="shared" si="16"/>
        <v>-642.3000000000466</v>
      </c>
      <c r="G208" s="17">
        <f>G209</f>
        <v>1424935.7</v>
      </c>
      <c r="H208" s="61">
        <f t="shared" si="13"/>
        <v>-642.3000000000466</v>
      </c>
      <c r="I208" s="17">
        <f t="shared" si="14"/>
        <v>99.95494459089575</v>
      </c>
      <c r="J208" s="17">
        <f>J209</f>
        <v>0</v>
      </c>
      <c r="K208" s="17">
        <f>K209</f>
        <v>0</v>
      </c>
    </row>
    <row r="209" spans="1:11" ht="25.5">
      <c r="A209" s="25" t="s">
        <v>256</v>
      </c>
      <c r="B209" s="44" t="s">
        <v>472</v>
      </c>
      <c r="C209" s="17">
        <v>1400183.7</v>
      </c>
      <c r="D209" s="61">
        <f t="shared" si="15"/>
        <v>25394.300000000047</v>
      </c>
      <c r="E209" s="17">
        <v>1425578</v>
      </c>
      <c r="F209" s="61">
        <f t="shared" si="16"/>
        <v>-642.3000000000466</v>
      </c>
      <c r="G209" s="17">
        <v>1424935.7</v>
      </c>
      <c r="H209" s="61">
        <f t="shared" si="13"/>
        <v>-642.3000000000466</v>
      </c>
      <c r="I209" s="17">
        <f aca="true" t="shared" si="17" ref="I209:I260">G209/E209*100</f>
        <v>99.95494459089575</v>
      </c>
      <c r="J209" s="17"/>
      <c r="K209" s="17"/>
    </row>
    <row r="210" spans="1:11" ht="40.5" customHeight="1">
      <c r="A210" s="25" t="s">
        <v>257</v>
      </c>
      <c r="B210" s="44" t="s">
        <v>258</v>
      </c>
      <c r="C210" s="17">
        <f>C211</f>
        <v>0</v>
      </c>
      <c r="D210" s="61">
        <f aca="true" t="shared" si="18" ref="D210:D260">E210-C210</f>
        <v>737.6</v>
      </c>
      <c r="E210" s="17">
        <f>E211</f>
        <v>737.6</v>
      </c>
      <c r="F210" s="61">
        <f t="shared" si="16"/>
        <v>0</v>
      </c>
      <c r="G210" s="17">
        <f>G211</f>
        <v>737.6</v>
      </c>
      <c r="H210" s="61">
        <f t="shared" si="13"/>
        <v>0</v>
      </c>
      <c r="I210" s="17">
        <f t="shared" si="17"/>
        <v>100</v>
      </c>
      <c r="J210" s="17">
        <f>J211</f>
        <v>0</v>
      </c>
      <c r="K210" s="17">
        <f>K211</f>
        <v>0</v>
      </c>
    </row>
    <row r="211" spans="1:11" ht="38.25">
      <c r="A211" s="25" t="s">
        <v>259</v>
      </c>
      <c r="B211" s="44" t="s">
        <v>260</v>
      </c>
      <c r="C211" s="17">
        <v>0</v>
      </c>
      <c r="D211" s="61">
        <f t="shared" si="18"/>
        <v>737.6</v>
      </c>
      <c r="E211" s="17">
        <v>737.6</v>
      </c>
      <c r="F211" s="61">
        <f t="shared" si="16"/>
        <v>0</v>
      </c>
      <c r="G211" s="17">
        <v>737.6</v>
      </c>
      <c r="H211" s="61">
        <f aca="true" t="shared" si="19" ref="H211:H260">G211-E211</f>
        <v>0</v>
      </c>
      <c r="I211" s="17">
        <f t="shared" si="17"/>
        <v>100</v>
      </c>
      <c r="J211" s="17">
        <v>0</v>
      </c>
      <c r="K211" s="17">
        <v>0</v>
      </c>
    </row>
    <row r="212" spans="1:11" ht="40.5" customHeight="1">
      <c r="A212" s="25" t="s">
        <v>261</v>
      </c>
      <c r="B212" s="36" t="s">
        <v>262</v>
      </c>
      <c r="C212" s="17">
        <f>C213</f>
        <v>38568.7</v>
      </c>
      <c r="D212" s="61">
        <f t="shared" si="18"/>
        <v>9286.5</v>
      </c>
      <c r="E212" s="17">
        <f>E213</f>
        <v>47855.2</v>
      </c>
      <c r="F212" s="61">
        <f t="shared" si="16"/>
        <v>0</v>
      </c>
      <c r="G212" s="17">
        <f>G213</f>
        <v>47855.2</v>
      </c>
      <c r="H212" s="61">
        <f t="shared" si="19"/>
        <v>0</v>
      </c>
      <c r="I212" s="17">
        <f t="shared" si="17"/>
        <v>100</v>
      </c>
      <c r="J212" s="17">
        <f>J213</f>
        <v>0</v>
      </c>
      <c r="K212" s="17">
        <f>K213</f>
        <v>0</v>
      </c>
    </row>
    <row r="213" spans="1:11" ht="39" customHeight="1">
      <c r="A213" s="25" t="s">
        <v>263</v>
      </c>
      <c r="B213" s="36" t="s">
        <v>264</v>
      </c>
      <c r="C213" s="17">
        <v>38568.7</v>
      </c>
      <c r="D213" s="61">
        <f t="shared" si="18"/>
        <v>9286.5</v>
      </c>
      <c r="E213" s="17">
        <v>47855.2</v>
      </c>
      <c r="F213" s="61">
        <f t="shared" si="16"/>
        <v>0</v>
      </c>
      <c r="G213" s="17">
        <v>47855.2</v>
      </c>
      <c r="H213" s="61">
        <f t="shared" si="19"/>
        <v>0</v>
      </c>
      <c r="I213" s="17">
        <f t="shared" si="17"/>
        <v>100</v>
      </c>
      <c r="J213" s="17"/>
      <c r="K213" s="17"/>
    </row>
    <row r="214" spans="1:11" ht="89.25" hidden="1">
      <c r="A214" s="25" t="s">
        <v>265</v>
      </c>
      <c r="B214" s="36" t="s">
        <v>356</v>
      </c>
      <c r="C214" s="17">
        <f>C215</f>
        <v>0</v>
      </c>
      <c r="D214" s="61">
        <f t="shared" si="18"/>
        <v>0</v>
      </c>
      <c r="E214" s="17">
        <f>E215</f>
        <v>0</v>
      </c>
      <c r="F214" s="61">
        <f t="shared" si="16"/>
        <v>0</v>
      </c>
      <c r="G214" s="17">
        <f>G215</f>
        <v>0</v>
      </c>
      <c r="H214" s="61">
        <f t="shared" si="19"/>
        <v>0</v>
      </c>
      <c r="I214" s="17" t="e">
        <f t="shared" si="17"/>
        <v>#DIV/0!</v>
      </c>
      <c r="J214" s="17">
        <f>J215</f>
        <v>0</v>
      </c>
      <c r="K214" s="17">
        <f>K215</f>
        <v>0</v>
      </c>
    </row>
    <row r="215" spans="1:11" ht="89.25" hidden="1">
      <c r="A215" s="25" t="s">
        <v>266</v>
      </c>
      <c r="B215" s="36" t="s">
        <v>357</v>
      </c>
      <c r="C215" s="17">
        <v>0</v>
      </c>
      <c r="D215" s="61">
        <f t="shared" si="18"/>
        <v>0</v>
      </c>
      <c r="E215" s="17">
        <v>0</v>
      </c>
      <c r="F215" s="61">
        <f t="shared" si="16"/>
        <v>0</v>
      </c>
      <c r="G215" s="17">
        <v>0</v>
      </c>
      <c r="H215" s="61">
        <f t="shared" si="19"/>
        <v>0</v>
      </c>
      <c r="I215" s="17" t="e">
        <f t="shared" si="17"/>
        <v>#DIV/0!</v>
      </c>
      <c r="J215" s="17">
        <v>0</v>
      </c>
      <c r="K215" s="17">
        <v>0</v>
      </c>
    </row>
    <row r="216" spans="1:11" ht="12.75">
      <c r="A216" s="25" t="s">
        <v>267</v>
      </c>
      <c r="B216" s="36" t="s">
        <v>268</v>
      </c>
      <c r="C216" s="17">
        <f>C217</f>
        <v>22614.9</v>
      </c>
      <c r="D216" s="61">
        <f t="shared" si="18"/>
        <v>3499</v>
      </c>
      <c r="E216" s="17">
        <f>E217</f>
        <v>26113.9</v>
      </c>
      <c r="F216" s="61">
        <f t="shared" si="16"/>
        <v>-123.5</v>
      </c>
      <c r="G216" s="17">
        <f>G217</f>
        <v>25990.4</v>
      </c>
      <c r="H216" s="61">
        <f t="shared" si="19"/>
        <v>-123.5</v>
      </c>
      <c r="I216" s="17">
        <f t="shared" si="17"/>
        <v>99.52707178935356</v>
      </c>
      <c r="J216" s="17">
        <f>J217</f>
        <v>0</v>
      </c>
      <c r="K216" s="17">
        <f>K217</f>
        <v>0</v>
      </c>
    </row>
    <row r="217" spans="1:11" ht="12.75">
      <c r="A217" s="25" t="s">
        <v>269</v>
      </c>
      <c r="B217" s="36" t="s">
        <v>473</v>
      </c>
      <c r="C217" s="17">
        <v>22614.9</v>
      </c>
      <c r="D217" s="61">
        <f t="shared" si="18"/>
        <v>3499</v>
      </c>
      <c r="E217" s="17">
        <v>26113.9</v>
      </c>
      <c r="F217" s="61">
        <f t="shared" si="16"/>
        <v>-123.5</v>
      </c>
      <c r="G217" s="17">
        <v>25990.4</v>
      </c>
      <c r="H217" s="61">
        <f t="shared" si="19"/>
        <v>-123.5</v>
      </c>
      <c r="I217" s="17">
        <f t="shared" si="17"/>
        <v>99.52707178935356</v>
      </c>
      <c r="J217" s="17">
        <v>0</v>
      </c>
      <c r="K217" s="17">
        <v>0</v>
      </c>
    </row>
    <row r="218" spans="1:11" ht="51" hidden="1">
      <c r="A218" s="25" t="s">
        <v>270</v>
      </c>
      <c r="B218" s="36" t="s">
        <v>358</v>
      </c>
      <c r="C218" s="17">
        <f>C219</f>
        <v>0</v>
      </c>
      <c r="D218" s="61">
        <f t="shared" si="18"/>
        <v>0</v>
      </c>
      <c r="E218" s="17">
        <f>E219</f>
        <v>0</v>
      </c>
      <c r="F218" s="61">
        <f t="shared" si="16"/>
        <v>0</v>
      </c>
      <c r="G218" s="17">
        <f>G219</f>
        <v>0</v>
      </c>
      <c r="H218" s="61">
        <f t="shared" si="19"/>
        <v>0</v>
      </c>
      <c r="I218" s="17" t="e">
        <f t="shared" si="17"/>
        <v>#DIV/0!</v>
      </c>
      <c r="J218" s="17">
        <f>J219</f>
        <v>0</v>
      </c>
      <c r="K218" s="17">
        <f>K219</f>
        <v>0</v>
      </c>
    </row>
    <row r="219" spans="1:11" ht="51" hidden="1">
      <c r="A219" s="25" t="s">
        <v>271</v>
      </c>
      <c r="B219" s="36" t="s">
        <v>359</v>
      </c>
      <c r="C219" s="17"/>
      <c r="D219" s="61">
        <f t="shared" si="18"/>
        <v>0</v>
      </c>
      <c r="E219" s="17"/>
      <c r="F219" s="61">
        <f t="shared" si="16"/>
        <v>0</v>
      </c>
      <c r="G219" s="17"/>
      <c r="H219" s="61">
        <f t="shared" si="19"/>
        <v>0</v>
      </c>
      <c r="I219" s="17" t="e">
        <f t="shared" si="17"/>
        <v>#DIV/0!</v>
      </c>
      <c r="J219" s="17"/>
      <c r="K219" s="17"/>
    </row>
    <row r="220" spans="1:11" ht="38.25" hidden="1">
      <c r="A220" s="25" t="s">
        <v>272</v>
      </c>
      <c r="B220" s="36" t="s">
        <v>273</v>
      </c>
      <c r="C220" s="17">
        <f>C221</f>
        <v>0</v>
      </c>
      <c r="D220" s="61">
        <f t="shared" si="18"/>
        <v>0</v>
      </c>
      <c r="E220" s="17">
        <f>E221</f>
        <v>0</v>
      </c>
      <c r="F220" s="61">
        <f t="shared" si="16"/>
        <v>0</v>
      </c>
      <c r="G220" s="17">
        <f>G221</f>
        <v>0</v>
      </c>
      <c r="H220" s="61">
        <f t="shared" si="19"/>
        <v>0</v>
      </c>
      <c r="I220" s="17" t="e">
        <f t="shared" si="17"/>
        <v>#DIV/0!</v>
      </c>
      <c r="J220" s="17">
        <f>J221</f>
        <v>0</v>
      </c>
      <c r="K220" s="17">
        <f>K221</f>
        <v>0</v>
      </c>
    </row>
    <row r="221" spans="1:11" ht="39" customHeight="1" hidden="1">
      <c r="A221" s="25" t="s">
        <v>274</v>
      </c>
      <c r="B221" s="36" t="s">
        <v>275</v>
      </c>
      <c r="C221" s="17"/>
      <c r="D221" s="61">
        <f t="shared" si="18"/>
        <v>0</v>
      </c>
      <c r="E221" s="17"/>
      <c r="F221" s="61">
        <f t="shared" si="16"/>
        <v>0</v>
      </c>
      <c r="G221" s="17"/>
      <c r="H221" s="61">
        <f t="shared" si="19"/>
        <v>0</v>
      </c>
      <c r="I221" s="17" t="e">
        <f t="shared" si="17"/>
        <v>#DIV/0!</v>
      </c>
      <c r="J221" s="17"/>
      <c r="K221" s="17"/>
    </row>
    <row r="222" spans="1:11" ht="51" hidden="1">
      <c r="A222" s="25" t="s">
        <v>276</v>
      </c>
      <c r="B222" s="36" t="s">
        <v>360</v>
      </c>
      <c r="C222" s="17">
        <f>C223</f>
        <v>0</v>
      </c>
      <c r="D222" s="61">
        <f t="shared" si="18"/>
        <v>0</v>
      </c>
      <c r="E222" s="17">
        <f>E223</f>
        <v>0</v>
      </c>
      <c r="F222" s="61">
        <f t="shared" si="16"/>
        <v>0</v>
      </c>
      <c r="G222" s="17">
        <f>G223</f>
        <v>0</v>
      </c>
      <c r="H222" s="61">
        <f t="shared" si="19"/>
        <v>0</v>
      </c>
      <c r="I222" s="17" t="e">
        <f t="shared" si="17"/>
        <v>#DIV/0!</v>
      </c>
      <c r="J222" s="17">
        <f>J223</f>
        <v>0</v>
      </c>
      <c r="K222" s="17">
        <f>K223</f>
        <v>0</v>
      </c>
    </row>
    <row r="223" spans="1:11" ht="53.25" customHeight="1" hidden="1">
      <c r="A223" s="25" t="s">
        <v>277</v>
      </c>
      <c r="B223" s="36" t="s">
        <v>474</v>
      </c>
      <c r="C223" s="17"/>
      <c r="D223" s="61">
        <f t="shared" si="18"/>
        <v>0</v>
      </c>
      <c r="E223" s="17"/>
      <c r="F223" s="61">
        <f t="shared" si="16"/>
        <v>0</v>
      </c>
      <c r="G223" s="17"/>
      <c r="H223" s="61">
        <f t="shared" si="19"/>
        <v>0</v>
      </c>
      <c r="I223" s="17" t="e">
        <f t="shared" si="17"/>
        <v>#DIV/0!</v>
      </c>
      <c r="J223" s="17"/>
      <c r="K223" s="17"/>
    </row>
    <row r="224" spans="1:11" ht="41.25" customHeight="1">
      <c r="A224" s="25" t="s">
        <v>278</v>
      </c>
      <c r="B224" s="36" t="s">
        <v>291</v>
      </c>
      <c r="C224" s="17">
        <f>C225</f>
        <v>2357.4</v>
      </c>
      <c r="D224" s="61">
        <f t="shared" si="18"/>
        <v>0</v>
      </c>
      <c r="E224" s="17">
        <f>E225</f>
        <v>2357.4</v>
      </c>
      <c r="F224" s="61">
        <f t="shared" si="16"/>
        <v>0</v>
      </c>
      <c r="G224" s="17">
        <f>G225</f>
        <v>2357.4</v>
      </c>
      <c r="H224" s="61">
        <f t="shared" si="19"/>
        <v>0</v>
      </c>
      <c r="I224" s="17">
        <f t="shared" si="17"/>
        <v>100</v>
      </c>
      <c r="J224" s="17">
        <f>J225</f>
        <v>0</v>
      </c>
      <c r="K224" s="17">
        <f>K225</f>
        <v>0</v>
      </c>
    </row>
    <row r="225" spans="1:11" ht="40.5" customHeight="1">
      <c r="A225" s="25" t="s">
        <v>292</v>
      </c>
      <c r="B225" s="36" t="s">
        <v>361</v>
      </c>
      <c r="C225" s="17">
        <v>2357.4</v>
      </c>
      <c r="D225" s="61">
        <f t="shared" si="18"/>
        <v>0</v>
      </c>
      <c r="E225" s="17">
        <v>2357.4</v>
      </c>
      <c r="F225" s="61">
        <f t="shared" si="16"/>
        <v>0</v>
      </c>
      <c r="G225" s="17">
        <v>2357.4</v>
      </c>
      <c r="H225" s="61">
        <f t="shared" si="19"/>
        <v>0</v>
      </c>
      <c r="I225" s="17">
        <f t="shared" si="17"/>
        <v>100</v>
      </c>
      <c r="J225" s="17">
        <v>0</v>
      </c>
      <c r="K225" s="17">
        <v>0</v>
      </c>
    </row>
    <row r="226" spans="1:11" ht="25.5" hidden="1">
      <c r="A226" s="25" t="s">
        <v>293</v>
      </c>
      <c r="B226" s="36" t="s">
        <v>294</v>
      </c>
      <c r="C226" s="17">
        <f>C227</f>
        <v>0</v>
      </c>
      <c r="D226" s="61">
        <f t="shared" si="18"/>
        <v>0</v>
      </c>
      <c r="E226" s="17">
        <f>E227</f>
        <v>0</v>
      </c>
      <c r="F226" s="61">
        <f t="shared" si="16"/>
        <v>0</v>
      </c>
      <c r="G226" s="17">
        <f>G227</f>
        <v>0</v>
      </c>
      <c r="H226" s="61">
        <f t="shared" si="19"/>
        <v>0</v>
      </c>
      <c r="I226" s="17" t="e">
        <f t="shared" si="17"/>
        <v>#DIV/0!</v>
      </c>
      <c r="J226" s="17">
        <f>J227</f>
        <v>0</v>
      </c>
      <c r="K226" s="17">
        <f>K227</f>
        <v>0</v>
      </c>
    </row>
    <row r="227" spans="1:11" ht="25.5" hidden="1">
      <c r="A227" s="25" t="s">
        <v>295</v>
      </c>
      <c r="B227" s="36" t="s">
        <v>296</v>
      </c>
      <c r="C227" s="17">
        <v>0</v>
      </c>
      <c r="D227" s="61">
        <f t="shared" si="18"/>
        <v>0</v>
      </c>
      <c r="E227" s="17">
        <v>0</v>
      </c>
      <c r="F227" s="61">
        <f t="shared" si="16"/>
        <v>0</v>
      </c>
      <c r="G227" s="17">
        <v>0</v>
      </c>
      <c r="H227" s="61">
        <f t="shared" si="19"/>
        <v>0</v>
      </c>
      <c r="I227" s="17" t="e">
        <f t="shared" si="17"/>
        <v>#DIV/0!</v>
      </c>
      <c r="J227" s="17">
        <v>0</v>
      </c>
      <c r="K227" s="17">
        <v>0</v>
      </c>
    </row>
    <row r="228" spans="1:11" ht="12.75" hidden="1">
      <c r="A228" s="25" t="s">
        <v>376</v>
      </c>
      <c r="B228" s="36" t="s">
        <v>159</v>
      </c>
      <c r="C228" s="17">
        <f>C229</f>
        <v>0</v>
      </c>
      <c r="D228" s="61">
        <f t="shared" si="18"/>
        <v>0</v>
      </c>
      <c r="E228" s="17">
        <f>E229</f>
        <v>0</v>
      </c>
      <c r="F228" s="61">
        <f t="shared" si="16"/>
        <v>0</v>
      </c>
      <c r="G228" s="17">
        <f>G229</f>
        <v>0</v>
      </c>
      <c r="H228" s="61">
        <f t="shared" si="19"/>
        <v>0</v>
      </c>
      <c r="I228" s="17" t="e">
        <f t="shared" si="17"/>
        <v>#DIV/0!</v>
      </c>
      <c r="J228" s="17">
        <f>J229</f>
        <v>0</v>
      </c>
      <c r="K228" s="17">
        <f>K229</f>
        <v>0</v>
      </c>
    </row>
    <row r="229" spans="1:11" ht="25.5" hidden="1">
      <c r="A229" s="25" t="s">
        <v>377</v>
      </c>
      <c r="B229" s="36" t="s">
        <v>475</v>
      </c>
      <c r="C229" s="17"/>
      <c r="D229" s="61">
        <f t="shared" si="18"/>
        <v>0</v>
      </c>
      <c r="E229" s="17"/>
      <c r="F229" s="61">
        <f t="shared" si="16"/>
        <v>0</v>
      </c>
      <c r="G229" s="17"/>
      <c r="H229" s="61">
        <f t="shared" si="19"/>
        <v>0</v>
      </c>
      <c r="I229" s="17" t="e">
        <f t="shared" si="17"/>
        <v>#DIV/0!</v>
      </c>
      <c r="J229" s="17"/>
      <c r="K229" s="17"/>
    </row>
    <row r="230" spans="1:11" ht="38.25" hidden="1">
      <c r="A230" s="27" t="s">
        <v>437</v>
      </c>
      <c r="B230" s="64" t="s">
        <v>438</v>
      </c>
      <c r="C230" s="17">
        <f>C231</f>
        <v>0</v>
      </c>
      <c r="D230" s="61">
        <f t="shared" si="18"/>
        <v>0</v>
      </c>
      <c r="E230" s="17">
        <f>E231</f>
        <v>0</v>
      </c>
      <c r="F230" s="61">
        <f t="shared" si="16"/>
        <v>0</v>
      </c>
      <c r="G230" s="17">
        <f>G231</f>
        <v>0</v>
      </c>
      <c r="H230" s="61">
        <f t="shared" si="19"/>
        <v>0</v>
      </c>
      <c r="I230" s="17" t="e">
        <f t="shared" si="17"/>
        <v>#DIV/0!</v>
      </c>
      <c r="J230" s="17">
        <f>J231</f>
        <v>0</v>
      </c>
      <c r="K230" s="17">
        <f>K231</f>
        <v>0</v>
      </c>
    </row>
    <row r="231" spans="1:11" ht="38.25" hidden="1">
      <c r="A231" s="27" t="s">
        <v>439</v>
      </c>
      <c r="B231" s="64" t="s">
        <v>440</v>
      </c>
      <c r="C231" s="17"/>
      <c r="D231" s="61">
        <f t="shared" si="18"/>
        <v>0</v>
      </c>
      <c r="E231" s="17"/>
      <c r="F231" s="61">
        <f t="shared" si="16"/>
        <v>0</v>
      </c>
      <c r="G231" s="17"/>
      <c r="H231" s="61">
        <f t="shared" si="19"/>
        <v>0</v>
      </c>
      <c r="I231" s="17" t="e">
        <f t="shared" si="17"/>
        <v>#DIV/0!</v>
      </c>
      <c r="J231" s="17"/>
      <c r="K231" s="17"/>
    </row>
    <row r="232" spans="1:11" ht="15.75" customHeight="1" hidden="1">
      <c r="A232" s="25" t="s">
        <v>297</v>
      </c>
      <c r="B232" s="36" t="s">
        <v>298</v>
      </c>
      <c r="C232" s="17">
        <f>C233</f>
        <v>0</v>
      </c>
      <c r="D232" s="61">
        <f t="shared" si="18"/>
        <v>0</v>
      </c>
      <c r="E232" s="17">
        <f>E233</f>
        <v>0</v>
      </c>
      <c r="F232" s="61">
        <f t="shared" si="16"/>
        <v>0</v>
      </c>
      <c r="G232" s="17">
        <f>G233</f>
        <v>0</v>
      </c>
      <c r="H232" s="61">
        <f t="shared" si="19"/>
        <v>0</v>
      </c>
      <c r="I232" s="17" t="e">
        <f t="shared" si="17"/>
        <v>#DIV/0!</v>
      </c>
      <c r="J232" s="17">
        <f>J233</f>
        <v>0</v>
      </c>
      <c r="K232" s="17">
        <f>K233</f>
        <v>0</v>
      </c>
    </row>
    <row r="233" spans="1:11" ht="12.75" hidden="1">
      <c r="A233" s="30" t="s">
        <v>299</v>
      </c>
      <c r="B233" s="46" t="s">
        <v>300</v>
      </c>
      <c r="C233" s="17"/>
      <c r="D233" s="61">
        <f t="shared" si="18"/>
        <v>0</v>
      </c>
      <c r="E233" s="17"/>
      <c r="F233" s="61">
        <f t="shared" si="16"/>
        <v>0</v>
      </c>
      <c r="G233" s="17"/>
      <c r="H233" s="61">
        <f t="shared" si="19"/>
        <v>0</v>
      </c>
      <c r="I233" s="17" t="e">
        <f t="shared" si="17"/>
        <v>#DIV/0!</v>
      </c>
      <c r="J233" s="17"/>
      <c r="K233" s="17"/>
    </row>
    <row r="234" spans="1:11" ht="13.5" customHeight="1">
      <c r="A234" s="26" t="s">
        <v>301</v>
      </c>
      <c r="B234" s="45" t="s">
        <v>302</v>
      </c>
      <c r="C234" s="20">
        <f>C235+C246+C237+C239+C241</f>
        <v>1000000</v>
      </c>
      <c r="D234" s="62">
        <f t="shared" si="18"/>
        <v>1022283.1000000001</v>
      </c>
      <c r="E234" s="20">
        <f>E235+E246+E237+E239+E241</f>
        <v>2022283.1</v>
      </c>
      <c r="F234" s="62">
        <f t="shared" si="16"/>
        <v>-2000036.3</v>
      </c>
      <c r="G234" s="20">
        <f>G235+G246+G237+G239+G241</f>
        <v>22246.8</v>
      </c>
      <c r="H234" s="62">
        <f t="shared" si="19"/>
        <v>-2000036.3</v>
      </c>
      <c r="I234" s="20">
        <f t="shared" si="17"/>
        <v>1.1000833661716303</v>
      </c>
      <c r="J234" s="20">
        <f>J235+J246+J237+J239+J241</f>
        <v>0</v>
      </c>
      <c r="K234" s="20">
        <f>K235+K246+K237+K239+K241</f>
        <v>0</v>
      </c>
    </row>
    <row r="235" spans="1:11" ht="15" customHeight="1" hidden="1">
      <c r="A235" s="30" t="s">
        <v>303</v>
      </c>
      <c r="B235" s="46" t="s">
        <v>362</v>
      </c>
      <c r="C235" s="17">
        <f>C236</f>
        <v>0</v>
      </c>
      <c r="D235" s="61">
        <f t="shared" si="18"/>
        <v>0</v>
      </c>
      <c r="E235" s="17">
        <f>E236</f>
        <v>0</v>
      </c>
      <c r="F235" s="61">
        <f t="shared" si="16"/>
        <v>0</v>
      </c>
      <c r="G235" s="17">
        <f>G236</f>
        <v>0</v>
      </c>
      <c r="H235" s="61">
        <f t="shared" si="19"/>
        <v>0</v>
      </c>
      <c r="I235" s="17" t="e">
        <f t="shared" si="17"/>
        <v>#DIV/0!</v>
      </c>
      <c r="J235" s="17">
        <f>J236</f>
        <v>0</v>
      </c>
      <c r="K235" s="17">
        <f>K236</f>
        <v>0</v>
      </c>
    </row>
    <row r="236" spans="1:11" ht="54" customHeight="1" hidden="1">
      <c r="A236" s="30" t="s">
        <v>304</v>
      </c>
      <c r="B236" s="46" t="s">
        <v>363</v>
      </c>
      <c r="C236" s="17"/>
      <c r="D236" s="61">
        <f t="shared" si="18"/>
        <v>0</v>
      </c>
      <c r="E236" s="17"/>
      <c r="F236" s="61">
        <f t="shared" si="16"/>
        <v>0</v>
      </c>
      <c r="G236" s="17"/>
      <c r="H236" s="61">
        <f t="shared" si="19"/>
        <v>0</v>
      </c>
      <c r="I236" s="17" t="e">
        <f t="shared" si="17"/>
        <v>#DIV/0!</v>
      </c>
      <c r="J236" s="17"/>
      <c r="K236" s="17"/>
    </row>
    <row r="237" spans="1:11" ht="40.5" customHeight="1" hidden="1">
      <c r="A237" s="30" t="s">
        <v>305</v>
      </c>
      <c r="B237" s="46" t="s">
        <v>306</v>
      </c>
      <c r="C237" s="17">
        <f>C238</f>
        <v>0</v>
      </c>
      <c r="D237" s="61">
        <f t="shared" si="18"/>
        <v>0</v>
      </c>
      <c r="E237" s="17">
        <f>E238</f>
        <v>0</v>
      </c>
      <c r="F237" s="61">
        <f t="shared" si="16"/>
        <v>0</v>
      </c>
      <c r="G237" s="17">
        <f>G238</f>
        <v>0</v>
      </c>
      <c r="H237" s="61">
        <f t="shared" si="19"/>
        <v>0</v>
      </c>
      <c r="I237" s="17" t="e">
        <f t="shared" si="17"/>
        <v>#DIV/0!</v>
      </c>
      <c r="J237" s="17">
        <f>J238</f>
        <v>0</v>
      </c>
      <c r="K237" s="17">
        <f>K238</f>
        <v>0</v>
      </c>
    </row>
    <row r="238" spans="1:11" ht="28.5" customHeight="1" hidden="1">
      <c r="A238" s="30" t="s">
        <v>307</v>
      </c>
      <c r="B238" s="46" t="s">
        <v>308</v>
      </c>
      <c r="C238" s="17">
        <v>0</v>
      </c>
      <c r="D238" s="61">
        <f t="shared" si="18"/>
        <v>0</v>
      </c>
      <c r="E238" s="17">
        <v>0</v>
      </c>
      <c r="F238" s="61">
        <f t="shared" si="16"/>
        <v>0</v>
      </c>
      <c r="G238" s="17">
        <v>0</v>
      </c>
      <c r="H238" s="61">
        <f t="shared" si="19"/>
        <v>0</v>
      </c>
      <c r="I238" s="17" t="e">
        <f t="shared" si="17"/>
        <v>#DIV/0!</v>
      </c>
      <c r="J238" s="17">
        <v>0</v>
      </c>
      <c r="K238" s="17">
        <v>0</v>
      </c>
    </row>
    <row r="239" spans="1:11" ht="27.75" customHeight="1" hidden="1">
      <c r="A239" s="30" t="s">
        <v>309</v>
      </c>
      <c r="B239" s="46" t="s">
        <v>310</v>
      </c>
      <c r="C239" s="17">
        <f>C240</f>
        <v>0</v>
      </c>
      <c r="D239" s="61">
        <f t="shared" si="18"/>
        <v>0</v>
      </c>
      <c r="E239" s="17">
        <f>E240</f>
        <v>0</v>
      </c>
      <c r="F239" s="61">
        <f t="shared" si="16"/>
        <v>0</v>
      </c>
      <c r="G239" s="17">
        <f>G240</f>
        <v>0</v>
      </c>
      <c r="H239" s="61">
        <f t="shared" si="19"/>
        <v>0</v>
      </c>
      <c r="I239" s="17" t="e">
        <f t="shared" si="17"/>
        <v>#DIV/0!</v>
      </c>
      <c r="J239" s="17">
        <f>J240</f>
        <v>0</v>
      </c>
      <c r="K239" s="17">
        <f>K240</f>
        <v>0</v>
      </c>
    </row>
    <row r="240" spans="1:11" ht="25.5" hidden="1">
      <c r="A240" s="30" t="s">
        <v>311</v>
      </c>
      <c r="B240" s="46" t="s">
        <v>313</v>
      </c>
      <c r="C240" s="17"/>
      <c r="D240" s="61">
        <f t="shared" si="18"/>
        <v>0</v>
      </c>
      <c r="E240" s="17"/>
      <c r="F240" s="61">
        <f t="shared" si="16"/>
        <v>0</v>
      </c>
      <c r="G240" s="17"/>
      <c r="H240" s="61">
        <f t="shared" si="19"/>
        <v>0</v>
      </c>
      <c r="I240" s="17" t="e">
        <f t="shared" si="17"/>
        <v>#DIV/0!</v>
      </c>
      <c r="J240" s="17"/>
      <c r="K240" s="17"/>
    </row>
    <row r="241" spans="1:11" ht="25.5" hidden="1">
      <c r="A241" s="30" t="s">
        <v>314</v>
      </c>
      <c r="B241" s="46" t="s">
        <v>315</v>
      </c>
      <c r="C241" s="17">
        <f>C242+C244</f>
        <v>0</v>
      </c>
      <c r="D241" s="61">
        <f t="shared" si="18"/>
        <v>0</v>
      </c>
      <c r="E241" s="17">
        <f>E242+E244</f>
        <v>0</v>
      </c>
      <c r="F241" s="61">
        <f t="shared" si="16"/>
        <v>0</v>
      </c>
      <c r="G241" s="17">
        <f>G242+G244</f>
        <v>0</v>
      </c>
      <c r="H241" s="61">
        <f t="shared" si="19"/>
        <v>0</v>
      </c>
      <c r="I241" s="17" t="e">
        <f t="shared" si="17"/>
        <v>#DIV/0!</v>
      </c>
      <c r="J241" s="17">
        <f>J242+J244</f>
        <v>0</v>
      </c>
      <c r="K241" s="17">
        <f>K242+K244</f>
        <v>0</v>
      </c>
    </row>
    <row r="242" spans="1:11" ht="38.25" hidden="1">
      <c r="A242" s="30" t="s">
        <v>316</v>
      </c>
      <c r="B242" s="46" t="s">
        <v>317</v>
      </c>
      <c r="C242" s="17">
        <f>C243</f>
        <v>0</v>
      </c>
      <c r="D242" s="61">
        <f t="shared" si="18"/>
        <v>0</v>
      </c>
      <c r="E242" s="17">
        <f>E243</f>
        <v>0</v>
      </c>
      <c r="F242" s="61">
        <f t="shared" si="16"/>
        <v>0</v>
      </c>
      <c r="G242" s="17">
        <f>G243</f>
        <v>0</v>
      </c>
      <c r="H242" s="61">
        <f t="shared" si="19"/>
        <v>0</v>
      </c>
      <c r="I242" s="17" t="e">
        <f t="shared" si="17"/>
        <v>#DIV/0!</v>
      </c>
      <c r="J242" s="17">
        <f>J243</f>
        <v>0</v>
      </c>
      <c r="K242" s="17">
        <f>K243</f>
        <v>0</v>
      </c>
    </row>
    <row r="243" spans="1:11" ht="40.5" customHeight="1" hidden="1">
      <c r="A243" s="30" t="s">
        <v>318</v>
      </c>
      <c r="B243" s="46" t="s">
        <v>319</v>
      </c>
      <c r="C243" s="17"/>
      <c r="D243" s="61">
        <f t="shared" si="18"/>
        <v>0</v>
      </c>
      <c r="E243" s="17"/>
      <c r="F243" s="61">
        <f t="shared" si="16"/>
        <v>0</v>
      </c>
      <c r="G243" s="17"/>
      <c r="H243" s="61">
        <f t="shared" si="19"/>
        <v>0</v>
      </c>
      <c r="I243" s="17" t="e">
        <f t="shared" si="17"/>
        <v>#DIV/0!</v>
      </c>
      <c r="J243" s="17"/>
      <c r="K243" s="17"/>
    </row>
    <row r="244" spans="1:11" ht="51" hidden="1">
      <c r="A244" s="30" t="s">
        <v>320</v>
      </c>
      <c r="B244" s="46" t="s">
        <v>364</v>
      </c>
      <c r="C244" s="17">
        <f>C245</f>
        <v>0</v>
      </c>
      <c r="D244" s="61">
        <f t="shared" si="18"/>
        <v>0</v>
      </c>
      <c r="E244" s="17">
        <f>E245</f>
        <v>0</v>
      </c>
      <c r="F244" s="61">
        <f t="shared" si="16"/>
        <v>0</v>
      </c>
      <c r="G244" s="17">
        <f>G245</f>
        <v>0</v>
      </c>
      <c r="H244" s="61">
        <f t="shared" si="19"/>
        <v>0</v>
      </c>
      <c r="I244" s="17" t="e">
        <f t="shared" si="17"/>
        <v>#DIV/0!</v>
      </c>
      <c r="J244" s="17">
        <f>J245</f>
        <v>0</v>
      </c>
      <c r="K244" s="17">
        <f>K245</f>
        <v>0</v>
      </c>
    </row>
    <row r="245" spans="1:11" ht="54.75" customHeight="1" hidden="1">
      <c r="A245" s="30" t="s">
        <v>321</v>
      </c>
      <c r="B245" s="46" t="s">
        <v>365</v>
      </c>
      <c r="C245" s="17">
        <v>0</v>
      </c>
      <c r="D245" s="61">
        <f t="shared" si="18"/>
        <v>0</v>
      </c>
      <c r="E245" s="17">
        <v>0</v>
      </c>
      <c r="F245" s="61">
        <f t="shared" si="16"/>
        <v>0</v>
      </c>
      <c r="G245" s="17">
        <v>0</v>
      </c>
      <c r="H245" s="61">
        <f t="shared" si="19"/>
        <v>0</v>
      </c>
      <c r="I245" s="17" t="e">
        <f t="shared" si="17"/>
        <v>#DIV/0!</v>
      </c>
      <c r="J245" s="17">
        <v>0</v>
      </c>
      <c r="K245" s="17">
        <v>0</v>
      </c>
    </row>
    <row r="246" spans="1:11" ht="12.75">
      <c r="A246" s="30" t="s">
        <v>322</v>
      </c>
      <c r="B246" s="46" t="s">
        <v>323</v>
      </c>
      <c r="C246" s="17">
        <f>C247</f>
        <v>1000000</v>
      </c>
      <c r="D246" s="61">
        <f t="shared" si="18"/>
        <v>1022283.1000000001</v>
      </c>
      <c r="E246" s="17">
        <f>E247</f>
        <v>2022283.1</v>
      </c>
      <c r="F246" s="61">
        <f t="shared" si="16"/>
        <v>-2000036.3</v>
      </c>
      <c r="G246" s="17">
        <f>G247</f>
        <v>22246.8</v>
      </c>
      <c r="H246" s="61">
        <f t="shared" si="19"/>
        <v>-2000036.3</v>
      </c>
      <c r="I246" s="17">
        <f t="shared" si="17"/>
        <v>1.1000833661716303</v>
      </c>
      <c r="J246" s="17">
        <f>J247</f>
        <v>0</v>
      </c>
      <c r="K246" s="17">
        <f>K247</f>
        <v>0</v>
      </c>
    </row>
    <row r="247" spans="1:11" ht="12.75">
      <c r="A247" s="30" t="s">
        <v>324</v>
      </c>
      <c r="B247" s="46" t="s">
        <v>476</v>
      </c>
      <c r="C247" s="17">
        <v>1000000</v>
      </c>
      <c r="D247" s="61">
        <f t="shared" si="18"/>
        <v>1022283.1000000001</v>
      </c>
      <c r="E247" s="17">
        <v>2022283.1</v>
      </c>
      <c r="F247" s="61">
        <f t="shared" si="16"/>
        <v>-2000036.3</v>
      </c>
      <c r="G247" s="17">
        <v>22246.8</v>
      </c>
      <c r="H247" s="61">
        <f t="shared" si="19"/>
        <v>-2000036.3</v>
      </c>
      <c r="I247" s="17">
        <f t="shared" si="17"/>
        <v>1.1000833661716303</v>
      </c>
      <c r="J247" s="17">
        <v>0</v>
      </c>
      <c r="K247" s="17">
        <v>0</v>
      </c>
    </row>
    <row r="248" spans="1:11" ht="12.75">
      <c r="A248" s="22" t="s">
        <v>325</v>
      </c>
      <c r="B248" s="34" t="s">
        <v>326</v>
      </c>
      <c r="C248" s="10">
        <f>C249</f>
        <v>0</v>
      </c>
      <c r="D248" s="58">
        <f t="shared" si="18"/>
        <v>23447.6</v>
      </c>
      <c r="E248" s="10">
        <f>E249</f>
        <v>23447.6</v>
      </c>
      <c r="F248" s="58">
        <f t="shared" si="16"/>
        <v>0</v>
      </c>
      <c r="G248" s="10">
        <f>G249</f>
        <v>23447.6</v>
      </c>
      <c r="H248" s="58">
        <f t="shared" si="19"/>
        <v>0</v>
      </c>
      <c r="I248" s="10">
        <f t="shared" si="17"/>
        <v>100</v>
      </c>
      <c r="J248" s="10">
        <f>J249</f>
        <v>0</v>
      </c>
      <c r="K248" s="10">
        <f>K249</f>
        <v>0</v>
      </c>
    </row>
    <row r="249" spans="1:11" ht="14.25" customHeight="1">
      <c r="A249" s="13" t="s">
        <v>327</v>
      </c>
      <c r="B249" s="36" t="s">
        <v>328</v>
      </c>
      <c r="C249" s="14">
        <f>C251+C250</f>
        <v>0</v>
      </c>
      <c r="D249" s="59">
        <f t="shared" si="18"/>
        <v>23447.6</v>
      </c>
      <c r="E249" s="14">
        <f>E251+E250</f>
        <v>23447.6</v>
      </c>
      <c r="F249" s="59">
        <f t="shared" si="16"/>
        <v>0</v>
      </c>
      <c r="G249" s="14">
        <f>G251+G250</f>
        <v>23447.6</v>
      </c>
      <c r="H249" s="14">
        <f>H251+H250</f>
        <v>0</v>
      </c>
      <c r="I249" s="14">
        <f t="shared" si="17"/>
        <v>100</v>
      </c>
      <c r="J249" s="14">
        <f>J251+J250</f>
        <v>0</v>
      </c>
      <c r="K249" s="14">
        <f>K251+K250</f>
        <v>0</v>
      </c>
    </row>
    <row r="250" spans="1:11" ht="40.5" customHeight="1">
      <c r="A250" s="13" t="s">
        <v>173</v>
      </c>
      <c r="B250" s="36" t="s">
        <v>172</v>
      </c>
      <c r="C250" s="14">
        <v>0</v>
      </c>
      <c r="D250" s="59">
        <f t="shared" si="18"/>
        <v>3200</v>
      </c>
      <c r="E250" s="14">
        <v>3200</v>
      </c>
      <c r="F250" s="59">
        <f t="shared" si="16"/>
        <v>0</v>
      </c>
      <c r="G250" s="14">
        <v>3200</v>
      </c>
      <c r="H250" s="59"/>
      <c r="I250" s="14">
        <f t="shared" si="17"/>
        <v>100</v>
      </c>
      <c r="J250" s="14"/>
      <c r="K250" s="14"/>
    </row>
    <row r="251" spans="1:11" ht="14.25" customHeight="1">
      <c r="A251" s="13" t="s">
        <v>441</v>
      </c>
      <c r="B251" s="36" t="s">
        <v>328</v>
      </c>
      <c r="C251" s="14">
        <v>0</v>
      </c>
      <c r="D251" s="59">
        <f t="shared" si="18"/>
        <v>20247.6</v>
      </c>
      <c r="E251" s="14">
        <v>20247.6</v>
      </c>
      <c r="F251" s="59">
        <f t="shared" si="16"/>
        <v>0</v>
      </c>
      <c r="G251" s="14">
        <v>20247.6</v>
      </c>
      <c r="H251" s="59">
        <f t="shared" si="19"/>
        <v>0</v>
      </c>
      <c r="I251" s="14">
        <f t="shared" si="17"/>
        <v>100</v>
      </c>
      <c r="J251" s="14"/>
      <c r="K251" s="14"/>
    </row>
    <row r="252" spans="1:11" ht="41.25" customHeight="1">
      <c r="A252" s="9" t="s">
        <v>330</v>
      </c>
      <c r="B252" s="47" t="s">
        <v>312</v>
      </c>
      <c r="C252" s="32">
        <f>C253</f>
        <v>0</v>
      </c>
      <c r="D252" s="68">
        <f t="shared" si="18"/>
        <v>14716.3</v>
      </c>
      <c r="E252" s="32">
        <f>E253</f>
        <v>14716.3</v>
      </c>
      <c r="F252" s="68">
        <f t="shared" si="16"/>
        <v>0</v>
      </c>
      <c r="G252" s="32">
        <f>G253</f>
        <v>14716.3</v>
      </c>
      <c r="H252" s="68">
        <f t="shared" si="19"/>
        <v>0</v>
      </c>
      <c r="I252" s="32">
        <f t="shared" si="17"/>
        <v>100</v>
      </c>
      <c r="J252" s="32">
        <f>J253</f>
        <v>0</v>
      </c>
      <c r="K252" s="32">
        <f>K253</f>
        <v>0</v>
      </c>
    </row>
    <row r="253" spans="1:11" ht="27" customHeight="1">
      <c r="A253" s="31" t="s">
        <v>331</v>
      </c>
      <c r="B253" s="46" t="s">
        <v>332</v>
      </c>
      <c r="C253" s="14">
        <f>C254</f>
        <v>0</v>
      </c>
      <c r="D253" s="59">
        <f t="shared" si="18"/>
        <v>14716.3</v>
      </c>
      <c r="E253" s="14">
        <f>E254</f>
        <v>14716.3</v>
      </c>
      <c r="F253" s="59">
        <f t="shared" si="16"/>
        <v>0</v>
      </c>
      <c r="G253" s="14">
        <f>G254</f>
        <v>14716.3</v>
      </c>
      <c r="H253" s="59">
        <f t="shared" si="19"/>
        <v>0</v>
      </c>
      <c r="I253" s="14">
        <f t="shared" si="17"/>
        <v>100</v>
      </c>
      <c r="J253" s="14">
        <f>J254</f>
        <v>0</v>
      </c>
      <c r="K253" s="14">
        <f>K254</f>
        <v>0</v>
      </c>
    </row>
    <row r="254" spans="1:11" ht="16.5" customHeight="1">
      <c r="A254" s="31" t="s">
        <v>333</v>
      </c>
      <c r="B254" s="46" t="s">
        <v>334</v>
      </c>
      <c r="C254" s="14">
        <f>C256+C257</f>
        <v>0</v>
      </c>
      <c r="D254" s="59">
        <f t="shared" si="18"/>
        <v>14716.3</v>
      </c>
      <c r="E254" s="14">
        <f>E256+E257</f>
        <v>14716.3</v>
      </c>
      <c r="F254" s="59">
        <f t="shared" si="16"/>
        <v>0</v>
      </c>
      <c r="G254" s="14">
        <f>G256+G257</f>
        <v>14716.3</v>
      </c>
      <c r="H254" s="59">
        <f t="shared" si="19"/>
        <v>0</v>
      </c>
      <c r="I254" s="14">
        <f t="shared" si="17"/>
        <v>100</v>
      </c>
      <c r="J254" s="14">
        <f>J256+J257</f>
        <v>0</v>
      </c>
      <c r="K254" s="14">
        <f>K256+K257</f>
        <v>0</v>
      </c>
    </row>
    <row r="255" spans="1:11" ht="27" customHeight="1" hidden="1">
      <c r="A255" s="31"/>
      <c r="B255" s="46"/>
      <c r="C255" s="14"/>
      <c r="D255" s="59">
        <f t="shared" si="18"/>
        <v>0</v>
      </c>
      <c r="E255" s="14"/>
      <c r="F255" s="59">
        <f t="shared" si="16"/>
        <v>0</v>
      </c>
      <c r="G255" s="14"/>
      <c r="H255" s="59">
        <f t="shared" si="19"/>
        <v>0</v>
      </c>
      <c r="I255" s="14" t="e">
        <f t="shared" si="17"/>
        <v>#DIV/0!</v>
      </c>
      <c r="J255" s="14"/>
      <c r="K255" s="14"/>
    </row>
    <row r="256" spans="1:11" ht="27" customHeight="1">
      <c r="A256" s="31" t="s">
        <v>456</v>
      </c>
      <c r="B256" s="46" t="s">
        <v>457</v>
      </c>
      <c r="C256" s="14">
        <v>0</v>
      </c>
      <c r="D256" s="59">
        <f t="shared" si="18"/>
        <v>10715</v>
      </c>
      <c r="E256" s="14">
        <v>10715</v>
      </c>
      <c r="F256" s="59">
        <f t="shared" si="16"/>
        <v>0</v>
      </c>
      <c r="G256" s="14">
        <v>10715</v>
      </c>
      <c r="H256" s="59">
        <f t="shared" si="19"/>
        <v>0</v>
      </c>
      <c r="I256" s="14">
        <f t="shared" si="17"/>
        <v>100</v>
      </c>
      <c r="J256" s="14"/>
      <c r="K256" s="14"/>
    </row>
    <row r="257" spans="1:11" ht="26.25" customHeight="1">
      <c r="A257" s="31" t="s">
        <v>335</v>
      </c>
      <c r="B257" s="46" t="s">
        <v>477</v>
      </c>
      <c r="C257" s="14">
        <v>0</v>
      </c>
      <c r="D257" s="59">
        <f t="shared" si="18"/>
        <v>4001.3</v>
      </c>
      <c r="E257" s="14">
        <v>4001.3</v>
      </c>
      <c r="F257" s="59">
        <f t="shared" si="16"/>
        <v>0</v>
      </c>
      <c r="G257" s="14">
        <v>4001.3</v>
      </c>
      <c r="H257" s="59">
        <f t="shared" si="19"/>
        <v>0</v>
      </c>
      <c r="I257" s="14">
        <f t="shared" si="17"/>
        <v>100</v>
      </c>
      <c r="J257" s="14"/>
      <c r="K257" s="14"/>
    </row>
    <row r="258" spans="1:11" ht="24" customHeight="1">
      <c r="A258" s="9" t="s">
        <v>336</v>
      </c>
      <c r="B258" s="34" t="s">
        <v>337</v>
      </c>
      <c r="C258" s="32">
        <f>C259</f>
        <v>0</v>
      </c>
      <c r="D258" s="68">
        <f t="shared" si="18"/>
        <v>-13034.1</v>
      </c>
      <c r="E258" s="32">
        <f>E259</f>
        <v>-13034.1</v>
      </c>
      <c r="F258" s="68">
        <f t="shared" si="16"/>
        <v>-392.10000000000036</v>
      </c>
      <c r="G258" s="32">
        <f>G259</f>
        <v>-13426.2</v>
      </c>
      <c r="H258" s="68">
        <f t="shared" si="19"/>
        <v>-392.10000000000036</v>
      </c>
      <c r="I258" s="32">
        <f t="shared" si="17"/>
        <v>103.00826294105462</v>
      </c>
      <c r="J258" s="32">
        <f>J259</f>
        <v>0</v>
      </c>
      <c r="K258" s="32">
        <f>K259</f>
        <v>0</v>
      </c>
    </row>
    <row r="259" spans="1:11" ht="25.5">
      <c r="A259" s="13" t="s">
        <v>338</v>
      </c>
      <c r="B259" s="36" t="s">
        <v>339</v>
      </c>
      <c r="C259" s="14">
        <v>0</v>
      </c>
      <c r="D259" s="59">
        <f t="shared" si="18"/>
        <v>-13034.1</v>
      </c>
      <c r="E259" s="14">
        <v>-13034.1</v>
      </c>
      <c r="F259" s="59">
        <f t="shared" si="16"/>
        <v>-392.10000000000036</v>
      </c>
      <c r="G259" s="14">
        <v>-13426.2</v>
      </c>
      <c r="H259" s="59">
        <f t="shared" si="19"/>
        <v>-392.10000000000036</v>
      </c>
      <c r="I259" s="14">
        <f t="shared" si="17"/>
        <v>103.00826294105462</v>
      </c>
      <c r="J259" s="14"/>
      <c r="K259" s="14"/>
    </row>
    <row r="260" spans="1:11" ht="12.75">
      <c r="A260" s="9"/>
      <c r="B260" s="48" t="s">
        <v>340</v>
      </c>
      <c r="C260" s="33">
        <f>C11+C165</f>
        <v>4309638.4</v>
      </c>
      <c r="D260" s="69">
        <f t="shared" si="18"/>
        <v>2757887.3999999994</v>
      </c>
      <c r="E260" s="33">
        <f>E11+E165</f>
        <v>7067525.8</v>
      </c>
      <c r="F260" s="69">
        <f t="shared" si="16"/>
        <v>-3281469.3999999994</v>
      </c>
      <c r="G260" s="33">
        <f>G11+G165</f>
        <v>3786056.4000000004</v>
      </c>
      <c r="H260" s="69">
        <f t="shared" si="19"/>
        <v>-3281469.3999999994</v>
      </c>
      <c r="I260" s="33">
        <f t="shared" si="17"/>
        <v>53.56975704283953</v>
      </c>
      <c r="J260" s="33">
        <f>J11+J165</f>
        <v>0</v>
      </c>
      <c r="K260" s="33">
        <f>K11+K165</f>
        <v>0</v>
      </c>
    </row>
  </sheetData>
  <sheetProtection/>
  <autoFilter ref="A10:K260"/>
  <mergeCells count="1">
    <mergeCell ref="A7:J7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2015-05-27T03:08:23Z</cp:lastPrinted>
  <dcterms:created xsi:type="dcterms:W3CDTF">2002-03-11T10:22:12Z</dcterms:created>
  <dcterms:modified xsi:type="dcterms:W3CDTF">2015-05-27T03:08:26Z</dcterms:modified>
  <cp:category/>
  <cp:version/>
  <cp:contentType/>
  <cp:contentStatus/>
</cp:coreProperties>
</file>