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'Приложение1'!$10:$12</definedName>
  </definedNames>
  <calcPr fullCalcOnLoad="1"/>
</workbook>
</file>

<file path=xl/sharedStrings.xml><?xml version="1.0" encoding="utf-8"?>
<sst xmlns="http://schemas.openxmlformats.org/spreadsheetml/2006/main" count="568" uniqueCount="248">
  <si>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</si>
  <si>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</si>
  <si>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</si>
  <si>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Уточненный план</t>
  </si>
  <si>
    <t>1 06 01020 04 0000 110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</si>
  <si>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</si>
  <si>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</si>
  <si>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</si>
  <si>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</si>
  <si>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1 06 06012 04 0000 110</t>
  </si>
  <si>
    <t>1 06 06022 04 0000 110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</si>
  <si>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</si>
  <si>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</si>
  <si>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</si>
  <si>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</si>
  <si>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</si>
  <si>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1 16 30030 04 0000 140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</si>
  <si>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</si>
  <si>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</si>
  <si>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</si>
  <si>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>1 11 05034 04 0000 120</t>
  </si>
  <si>
    <t>1 05 04010 02 0000 110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</si>
  <si>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</si>
  <si>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</si>
  <si>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</si>
  <si>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 реализации  имущества, находящегося в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</si>
  <si>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1 11 07014 04 0000 120</t>
  </si>
  <si>
    <t>1 11 09044 04 0000 120</t>
  </si>
  <si>
    <t>1 12 01010 01 0000 120</t>
  </si>
  <si>
    <t>1 12 01030 01 0000 120</t>
  </si>
  <si>
    <t>1 12 01040 01 0000 120</t>
  </si>
  <si>
    <t>1 12 01050 01 0000 120</t>
  </si>
  <si>
    <t>1 13 01994 04 0000 130</t>
  </si>
  <si>
    <t>1 13 02994 04 0000 130</t>
  </si>
  <si>
    <t>1 14 01040 04 0000 410</t>
  </si>
  <si>
    <t>1 14 02043 04 0000 410</t>
  </si>
  <si>
    <t>1 14 02042 04 0000 440</t>
  </si>
  <si>
    <t>Федеральное казначейство</t>
  </si>
  <si>
    <t>100</t>
  </si>
  <si>
    <t>Комитет по физической культуре и спорту администрации города Березники</t>
  </si>
  <si>
    <t>Управление культуры и молодежной политики администрации города Березники</t>
  </si>
  <si>
    <t>1 14 06012 04 0000 430</t>
  </si>
  <si>
    <t>1 15 02040 04 0000 140</t>
  </si>
  <si>
    <t>1 16 03010 01 0000 140</t>
  </si>
  <si>
    <t>Финансовое управление администрации города Березники</t>
  </si>
  <si>
    <t/>
  </si>
  <si>
    <t>048</t>
  </si>
  <si>
    <t>Федеральная служба по надзору в сфере природопользования</t>
  </si>
  <si>
    <t>Плата за сбросы загрязняющих веществ в водные объекты</t>
  </si>
  <si>
    <t>106</t>
  </si>
  <si>
    <t>Федеральная служба по надзору в сфере транспорта</t>
  </si>
  <si>
    <t>141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</si>
  <si>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</si>
  <si>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</si>
  <si>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161</t>
  </si>
  <si>
    <t>Федеральная антимонопольная служба</t>
  </si>
  <si>
    <t>177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</si>
  <si>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</si>
  <si>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182</t>
  </si>
  <si>
    <t>Федеральная налоговая служба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</si>
  <si>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</si>
  <si>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</si>
  <si>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</si>
  <si>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Прочие денежные взыскания (штрафы) за правонарушения в области дорожного движения</t>
  </si>
  <si>
    <t>192</t>
  </si>
  <si>
    <t>Федеральная миграционная служба</t>
  </si>
  <si>
    <t>318</t>
  </si>
  <si>
    <t>Министерство юстиции Российской Федерации</t>
  </si>
  <si>
    <t>321</t>
  </si>
  <si>
    <t>Федеральная служба государственной регистрации, кадастра и картографии</t>
  </si>
  <si>
    <t>498</t>
  </si>
  <si>
    <t>844</t>
  </si>
  <si>
    <t>Инспекция государственного технического надзора Пермского края</t>
  </si>
  <si>
    <t>920</t>
  </si>
  <si>
    <t>Управление здравоохранения администрации города Березники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</si>
  <si>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</si>
  <si>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921</t>
  </si>
  <si>
    <t>923</t>
  </si>
  <si>
    <t>Комитет по вопросам образования администрации города Березники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</si>
  <si>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</si>
  <si>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</si>
  <si>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924</t>
  </si>
  <si>
    <t>Дотации бюджетам городских округов на выравнивание бюджетной обеспеченности</t>
  </si>
  <si>
    <t>928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</si>
  <si>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на заключение договоров аренды указанных земельных участков</t>
  </si>
  <si>
    <t xml:space="preserve">1 12 01020 01 0000 120 </t>
  </si>
  <si>
    <t>1 12 05040 04 0000 120</t>
  </si>
  <si>
    <t>1 11 09034 04 0000 120</t>
  </si>
  <si>
    <t>1 16 03030 01 0000 140</t>
  </si>
  <si>
    <t>1 16 43000 01 0000 140</t>
  </si>
  <si>
    <t>1 16 45000 01 0000 140</t>
  </si>
  <si>
    <t>Код доходов</t>
  </si>
  <si>
    <t>Код классификации доходов</t>
  </si>
  <si>
    <t>Наименование показателя</t>
  </si>
  <si>
    <t>1</t>
  </si>
  <si>
    <t>2</t>
  </si>
  <si>
    <t>3</t>
  </si>
  <si>
    <t>4</t>
  </si>
  <si>
    <t>5</t>
  </si>
  <si>
    <t>6</t>
  </si>
  <si>
    <t>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</si>
  <si>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</si>
  <si>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 основных средств по указанному имуществу</t>
  </si>
  <si>
    <t>Прочие неналоговые доходы бюджетов городских округов</t>
  </si>
  <si>
    <t>929</t>
  </si>
  <si>
    <t>934</t>
  </si>
  <si>
    <t>Администрация города Березники</t>
  </si>
  <si>
    <t>936</t>
  </si>
  <si>
    <t>948</t>
  </si>
  <si>
    <t>Управление благоустройства администрации города Березники</t>
  </si>
  <si>
    <t>Доходы от эксплуатации и использования имущества автомобильных дорог, находящихся в собственности городских округов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</si>
  <si>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</si>
  <si>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% исполнения от уточнен-ного плана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</si>
  <si>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 Российской Федерации</t>
  </si>
  <si>
    <t>1 16 06000 01 0000 140</t>
  </si>
  <si>
    <t>Субсидии бюджетам городских округов на реализацию федеральных целевых программ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</si>
  <si>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</si>
  <si>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</si>
  <si>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</si>
  <si>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</si>
  <si>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</si>
  <si>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</si>
  <si>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</si>
  <si>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</si>
  <si>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>Денежные взыскания (штрафы) за нарушения законодательства Российской Федерации о промышленной безопасности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</si>
  <si>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</si>
  <si>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</si>
  <si>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</si>
  <si>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2 02 02009 04 0000 151  </t>
  </si>
  <si>
    <t>к решению Березниковской городской Думы</t>
  </si>
  <si>
    <t xml:space="preserve">Приложение 1 </t>
  </si>
  <si>
    <t>Форма Г-1</t>
  </si>
  <si>
    <t>Исполнение бюджета города Березники по кодам классификации доходов бюджета 
за  2014 год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</si>
  <si>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</si>
  <si>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1 16 90040 04 0000 140</t>
  </si>
  <si>
    <t>1 17 01040 04 0000 180</t>
  </si>
  <si>
    <t>1 17 05040 04 0000 180</t>
  </si>
  <si>
    <t>Прочие неналоговые доходы  бюджетов городских округов</t>
  </si>
  <si>
    <t>2 02 01001 04 0000 151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</si>
  <si>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</si>
  <si>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</si>
  <si>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</si>
  <si>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</si>
  <si>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2 02 03021 04 0000 151</t>
  </si>
  <si>
    <t>2 02 03024 04 0000 151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</si>
  <si>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</si>
  <si>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</si>
  <si>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2 02 03029 04 0000 151</t>
  </si>
  <si>
    <t>2 02 03033 04 0000 151</t>
  </si>
  <si>
    <t>Код главного админис-
тратора доходов</t>
  </si>
  <si>
    <t>2 02 03069 04 0000 151</t>
  </si>
  <si>
    <t>1 03 02230 01 0000 110</t>
  </si>
  <si>
    <t>150</t>
  </si>
  <si>
    <t>Федеральная служба по труду и занятости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</si>
  <si>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</si>
  <si>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</si>
  <si>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</si>
  <si>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</si>
  <si>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</si>
  <si>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</si>
  <si>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</si>
  <si>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2 02 03070 04 0000 151</t>
  </si>
  <si>
    <t>2 02 03999 04 0000 151</t>
  </si>
  <si>
    <t>Прочие субвенции бюджетам городских округов</t>
  </si>
  <si>
    <t>2 02 04999 04 0000 151</t>
  </si>
  <si>
    <t>Прочие безвозмездные поступления в бюджеты городских округов</t>
  </si>
  <si>
    <t>2 18 04020 04 0000 180</t>
  </si>
  <si>
    <t>2 19 04000 04 0000 151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</si>
  <si>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</si>
  <si>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</si>
  <si>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</si>
  <si>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</si>
  <si>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Управление имущественных и земельных отношений
администрации города Березники</t>
  </si>
  <si>
    <t>060</t>
  </si>
  <si>
    <t>Доходы от продажи квартир, находящихся в собственности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</si>
  <si>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</si>
  <si>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1 14 02042 04 0000 410</t>
  </si>
  <si>
    <t>1 11 01040 04 0000 120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</si>
  <si>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</si>
  <si>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</si>
  <si>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</si>
  <si>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</si>
  <si>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</si>
  <si>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</si>
  <si>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</si>
  <si>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</si>
  <si>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1 16 25030 01 0000 140</t>
  </si>
  <si>
    <t>1 16 25060 01 0000 140</t>
  </si>
  <si>
    <t>Березниковская городская Дума</t>
  </si>
  <si>
    <t>935</t>
  </si>
  <si>
    <t>1 16 28000 01 0000 140</t>
  </si>
  <si>
    <t>1 16 33040 04 0000 140</t>
  </si>
  <si>
    <t>Федеральная служба по надзору в сфере
здравоохранения и социального развития</t>
  </si>
  <si>
    <t>Контрольно-счетная палата муниципального  образования 
"Город Березники"</t>
  </si>
  <si>
    <t>2 02 03003 04 0000 151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</si>
  <si>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</si>
  <si>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</si>
  <si>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2 02 02999 04 0000 151</t>
  </si>
  <si>
    <t>819</t>
  </si>
  <si>
    <t>Государственная инспекция по охране и использованию объектов животного мира Пермского края</t>
  </si>
  <si>
    <t>2 07 04050 04 0000 180</t>
  </si>
  <si>
    <t>1 16 23041 04 0000 140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</si>
  <si>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</si>
  <si>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</si>
  <si>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076</t>
  </si>
  <si>
    <t>Денежные взыскания (штрафы) за нарушение законодательства Российской Федерации об охране и использовании животного мира</t>
  </si>
  <si>
    <t>843</t>
  </si>
  <si>
    <t>Инспекция государственного жилищного надзора Пермского края</t>
  </si>
  <si>
    <t>Федеральное агентство по рыболовству</t>
  </si>
  <si>
    <t>Утверждено по бюджету первоначально</t>
  </si>
  <si>
    <t>Налог, взимаемый в связи с применением патентной системы налогообложения, зачисляемый в бюджеты городских округов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</si>
  <si>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</si>
  <si>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</si>
  <si>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</si>
  <si>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</si>
  <si>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</si>
  <si>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</si>
  <si>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</si>
  <si>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</si>
  <si>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</si>
  <si>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</si>
  <si>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</si>
  <si>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</si>
  <si>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</si>
  <si>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</si>
  <si>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</si>
  <si>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</si>
  <si>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</si>
  <si>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</si>
  <si>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Министерство внутренних дел Российской Федерации</t>
  </si>
  <si>
    <t>Федеральная служба по экологическому, технологическому
 и атомному надзору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</si>
  <si>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</si>
  <si>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</si>
  <si>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</si>
  <si>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</si>
  <si>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</si>
  <si>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Факт</t>
  </si>
  <si>
    <t>1 01 02010 01 0000 110</t>
  </si>
  <si>
    <t>1 01 02020 01 0000 110</t>
  </si>
  <si>
    <t>1 01 02030 01 0000 110</t>
  </si>
  <si>
    <t>1 01 02040 01 0000 110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</si>
  <si>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</si>
  <si>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</si>
  <si>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</si>
  <si>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</si>
  <si>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</si>
  <si>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</si>
  <si>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от 26 мая 2015 г.  № 817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</si>
</sst>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2"/>
      <name val="Arial Cyr"/>
      <family val="0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2">
    <xf numFmtId="0" fontId="0" fillId="0" borderId="0" xfId="0" applyAlignment="1">
      <alignment/>
    </xf>
    <xf numFmtId="3" fontId="25" fillId="0" borderId="10" xfId="56" applyNumberFormat="1" applyFont="1" applyBorder="1" applyAlignment="1">
      <alignment horizontal="left" vertical="top"/>
      <protection/>
    </xf>
    <xf numFmtId="0" fontId="25" fillId="0" borderId="10" xfId="56" applyFont="1" applyBorder="1" applyAlignment="1">
      <alignment horizontal="left" vertical="top"/>
      <protection/>
    </xf>
    <xf numFmtId="0" fontId="25" fillId="0" borderId="10" xfId="56" applyFont="1" applyBorder="1" applyAlignment="1">
      <alignment horizontal="left" vertical="top"/>
      <protection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0" xfId="56" applyFont="1" applyFill="1" applyAlignment="1">
      <alignment horizontal="right"/>
      <protection/>
    </xf>
    <xf numFmtId="0" fontId="23" fillId="0" borderId="0" xfId="56" applyFont="1" applyFill="1" applyAlignment="1">
      <alignment horizontal="right"/>
      <protection/>
    </xf>
    <xf numFmtId="0" fontId="8" fillId="0" borderId="0" xfId="55">
      <alignment/>
      <protection/>
    </xf>
    <xf numFmtId="0" fontId="19" fillId="0" borderId="0" xfId="55" applyFont="1">
      <alignment/>
      <protection/>
    </xf>
    <xf numFmtId="166" fontId="24" fillId="0" borderId="10" xfId="0" applyNumberFormat="1" applyFont="1" applyBorder="1" applyAlignment="1">
      <alignment horizontal="right" vertical="top" wrapText="1"/>
    </xf>
    <xf numFmtId="166" fontId="24" fillId="0" borderId="10" xfId="0" applyNumberFormat="1" applyFont="1" applyBorder="1" applyAlignment="1">
      <alignment horizontal="right" vertical="top" wrapText="1"/>
    </xf>
    <xf numFmtId="0" fontId="8" fillId="0" borderId="0" xfId="55" applyAlignment="1">
      <alignment horizontal="center"/>
      <protection/>
    </xf>
    <xf numFmtId="0" fontId="8" fillId="0" borderId="0" xfId="55" applyFont="1">
      <alignment/>
      <protection/>
    </xf>
    <xf numFmtId="0" fontId="24" fillId="0" borderId="10" xfId="0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8" fillId="0" borderId="0" xfId="55" applyFill="1">
      <alignment/>
      <protection/>
    </xf>
    <xf numFmtId="49" fontId="24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0" fontId="28" fillId="0" borderId="0" xfId="55" applyFont="1" applyAlignment="1">
      <alignment horizont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Книга3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9" sqref="J9"/>
    </sheetView>
  </sheetViews>
  <sheetFormatPr defaultColWidth="9.140625" defaultRowHeight="12.75"/>
  <cols>
    <col min="1" max="1" width="10.140625" style="13" customWidth="1"/>
    <col min="2" max="2" width="17.28125" style="13" customWidth="1"/>
    <col min="3" max="3" width="73.8515625" style="13" customWidth="1"/>
    <col min="4" max="4" width="10.00390625" style="13" customWidth="1"/>
    <col min="5" max="6" width="10.140625" style="13" customWidth="1"/>
    <col min="7" max="7" width="8.7109375" style="13" customWidth="1"/>
    <col min="8" max="16384" width="9.140625" style="13" customWidth="1"/>
  </cols>
  <sheetData>
    <row r="1" ht="12.75">
      <c r="G1" s="11" t="s">
        <v>130</v>
      </c>
    </row>
    <row r="2" ht="12.75">
      <c r="G2" s="11" t="s">
        <v>129</v>
      </c>
    </row>
    <row r="3" ht="12.75">
      <c r="G3" s="11" t="s">
        <v>247</v>
      </c>
    </row>
    <row r="4" ht="12.75">
      <c r="G4" s="11"/>
    </row>
    <row r="5" ht="12.75">
      <c r="G5" s="11"/>
    </row>
    <row r="6" ht="12.75">
      <c r="G6" s="11" t="s">
        <v>131</v>
      </c>
    </row>
    <row r="7" ht="12.75">
      <c r="G7" s="11"/>
    </row>
    <row r="8" spans="1:7" ht="30" customHeight="1">
      <c r="A8" s="30" t="s">
        <v>132</v>
      </c>
      <c r="B8" s="30"/>
      <c r="C8" s="30"/>
      <c r="D8" s="30"/>
      <c r="E8" s="30"/>
      <c r="F8" s="30"/>
      <c r="G8" s="30"/>
    </row>
    <row r="9" ht="15">
      <c r="G9" s="12" t="s">
        <v>235</v>
      </c>
    </row>
    <row r="10" spans="1:7" s="21" customFormat="1" ht="15" customHeight="1">
      <c r="A10" s="31" t="s">
        <v>92</v>
      </c>
      <c r="B10" s="31"/>
      <c r="C10" s="31" t="s">
        <v>93</v>
      </c>
      <c r="D10" s="31" t="s">
        <v>209</v>
      </c>
      <c r="E10" s="31" t="s">
        <v>3</v>
      </c>
      <c r="F10" s="31" t="s">
        <v>236</v>
      </c>
      <c r="G10" s="31" t="s">
        <v>112</v>
      </c>
    </row>
    <row r="11" spans="1:7" s="21" customFormat="1" ht="46.5" customHeight="1">
      <c r="A11" s="20" t="s">
        <v>149</v>
      </c>
      <c r="B11" s="20" t="s">
        <v>91</v>
      </c>
      <c r="C11" s="31"/>
      <c r="D11" s="31"/>
      <c r="E11" s="31"/>
      <c r="F11" s="31"/>
      <c r="G11" s="31"/>
    </row>
    <row r="12" spans="1:7" s="21" customFormat="1" ht="9" customHeight="1">
      <c r="A12" s="28" t="s">
        <v>94</v>
      </c>
      <c r="B12" s="28" t="s">
        <v>95</v>
      </c>
      <c r="C12" s="28" t="s">
        <v>96</v>
      </c>
      <c r="D12" s="28" t="s">
        <v>97</v>
      </c>
      <c r="E12" s="28" t="s">
        <v>98</v>
      </c>
      <c r="F12" s="28" t="s">
        <v>99</v>
      </c>
      <c r="G12" s="28" t="s">
        <v>100</v>
      </c>
    </row>
    <row r="13" spans="1:7" s="14" customFormat="1" ht="12.75">
      <c r="A13" s="22" t="s">
        <v>46</v>
      </c>
      <c r="B13" s="4" t="s">
        <v>45</v>
      </c>
      <c r="C13" s="19" t="s">
        <v>47</v>
      </c>
      <c r="D13" s="26">
        <f>SUM(D14:D19)</f>
        <v>23092.7</v>
      </c>
      <c r="E13" s="26">
        <f>SUM(E14:E19)</f>
        <v>29015.2</v>
      </c>
      <c r="F13" s="26">
        <f>SUM(F14:F19)</f>
        <v>29181.4</v>
      </c>
      <c r="G13" s="26">
        <f>F13/E13*100</f>
        <v>100.57280322038105</v>
      </c>
    </row>
    <row r="14" spans="1:7" ht="19.5" customHeight="1">
      <c r="A14" s="23" t="s">
        <v>46</v>
      </c>
      <c r="B14" s="3" t="s">
        <v>28</v>
      </c>
      <c r="C14" s="8" t="s">
        <v>182</v>
      </c>
      <c r="D14" s="25">
        <v>989.6</v>
      </c>
      <c r="E14" s="25">
        <v>984</v>
      </c>
      <c r="F14" s="25">
        <v>986.6</v>
      </c>
      <c r="G14" s="25">
        <f aca="true" t="shared" si="0" ref="G14:G75">F14/E14*100</f>
        <v>100.26422764227642</v>
      </c>
    </row>
    <row r="15" spans="1:7" ht="18" customHeight="1">
      <c r="A15" s="23" t="s">
        <v>46</v>
      </c>
      <c r="B15" s="3" t="s">
        <v>85</v>
      </c>
      <c r="C15" s="8" t="s">
        <v>183</v>
      </c>
      <c r="D15" s="25">
        <v>107.1</v>
      </c>
      <c r="E15" s="25">
        <v>119.5</v>
      </c>
      <c r="F15" s="25">
        <v>118</v>
      </c>
      <c r="G15" s="25">
        <f t="shared" si="0"/>
        <v>98.74476987447699</v>
      </c>
    </row>
    <row r="16" spans="1:7" ht="17.25" customHeight="1">
      <c r="A16" s="23" t="s">
        <v>46</v>
      </c>
      <c r="B16" s="3" t="s">
        <v>29</v>
      </c>
      <c r="C16" s="8" t="s">
        <v>48</v>
      </c>
      <c r="D16" s="25">
        <v>8945.5</v>
      </c>
      <c r="E16" s="25">
        <v>14890.7</v>
      </c>
      <c r="F16" s="25">
        <v>14890.7</v>
      </c>
      <c r="G16" s="25">
        <f t="shared" si="0"/>
        <v>100</v>
      </c>
    </row>
    <row r="17" spans="1:7" ht="18" customHeight="1">
      <c r="A17" s="23" t="s">
        <v>46</v>
      </c>
      <c r="B17" s="3" t="s">
        <v>30</v>
      </c>
      <c r="C17" s="8" t="s">
        <v>184</v>
      </c>
      <c r="D17" s="25">
        <v>13050.3</v>
      </c>
      <c r="E17" s="25">
        <v>13016.7</v>
      </c>
      <c r="F17" s="25">
        <v>13182.6</v>
      </c>
      <c r="G17" s="25">
        <f t="shared" si="0"/>
        <v>101.27451658254397</v>
      </c>
    </row>
    <row r="18" spans="1:7" ht="12.75" hidden="1">
      <c r="A18" s="23" t="s">
        <v>46</v>
      </c>
      <c r="B18" s="3" t="s">
        <v>31</v>
      </c>
      <c r="C18" s="8" t="s">
        <v>185</v>
      </c>
      <c r="D18" s="25"/>
      <c r="E18" s="25"/>
      <c r="F18" s="25"/>
      <c r="G18" s="25"/>
    </row>
    <row r="19" spans="1:7" ht="25.5">
      <c r="A19" s="23" t="s">
        <v>46</v>
      </c>
      <c r="B19" s="3" t="s">
        <v>23</v>
      </c>
      <c r="C19" s="7" t="s">
        <v>24</v>
      </c>
      <c r="D19" s="25">
        <v>0.2</v>
      </c>
      <c r="E19" s="25">
        <v>4.3</v>
      </c>
      <c r="F19" s="25">
        <v>3.5</v>
      </c>
      <c r="G19" s="25">
        <f t="shared" si="0"/>
        <v>81.3953488372093</v>
      </c>
    </row>
    <row r="20" spans="1:7" s="14" customFormat="1" ht="25.5" hidden="1">
      <c r="A20" s="22" t="s">
        <v>173</v>
      </c>
      <c r="B20" s="3"/>
      <c r="C20" s="19" t="s">
        <v>192</v>
      </c>
      <c r="D20" s="26">
        <f>D21</f>
        <v>0</v>
      </c>
      <c r="E20" s="26">
        <f>E21</f>
        <v>0</v>
      </c>
      <c r="F20" s="26">
        <f>F21</f>
        <v>0</v>
      </c>
      <c r="G20" s="26"/>
    </row>
    <row r="21" spans="1:7" ht="27" customHeight="1" hidden="1">
      <c r="A21" s="23" t="s">
        <v>173</v>
      </c>
      <c r="B21" s="3" t="s">
        <v>134</v>
      </c>
      <c r="C21" s="8" t="s">
        <v>223</v>
      </c>
      <c r="D21" s="25"/>
      <c r="E21" s="25"/>
      <c r="F21" s="25"/>
      <c r="G21" s="25"/>
    </row>
    <row r="22" spans="1:7" s="14" customFormat="1" ht="15.75" customHeight="1">
      <c r="A22" s="22" t="s">
        <v>204</v>
      </c>
      <c r="B22" s="3"/>
      <c r="C22" s="19" t="s">
        <v>208</v>
      </c>
      <c r="D22" s="26">
        <f>D23</f>
        <v>0</v>
      </c>
      <c r="E22" s="26">
        <f>E23</f>
        <v>0</v>
      </c>
      <c r="F22" s="26">
        <f>F23</f>
        <v>2</v>
      </c>
      <c r="G22" s="26"/>
    </row>
    <row r="23" spans="1:7" ht="25.5">
      <c r="A23" s="23" t="s">
        <v>204</v>
      </c>
      <c r="B23" s="3" t="s">
        <v>186</v>
      </c>
      <c r="C23" s="8" t="s">
        <v>205</v>
      </c>
      <c r="D23" s="25">
        <v>0</v>
      </c>
      <c r="E23" s="25">
        <v>0</v>
      </c>
      <c r="F23" s="25">
        <v>2</v>
      </c>
      <c r="G23" s="25"/>
    </row>
    <row r="24" spans="1:7" s="14" customFormat="1" ht="12.75">
      <c r="A24" s="22" t="s">
        <v>38</v>
      </c>
      <c r="B24" s="3"/>
      <c r="C24" s="19" t="s">
        <v>37</v>
      </c>
      <c r="D24" s="15">
        <f>D25+D26+D27+D28</f>
        <v>6837.599999999999</v>
      </c>
      <c r="E24" s="15">
        <f>E25+E26+E27+E28</f>
        <v>5678.9</v>
      </c>
      <c r="F24" s="15">
        <f>F25+F26+F27+F28</f>
        <v>5627.1</v>
      </c>
      <c r="G24" s="15">
        <f t="shared" si="0"/>
        <v>99.08785152054097</v>
      </c>
    </row>
    <row r="25" spans="1:7" ht="39.75" customHeight="1">
      <c r="A25" s="23"/>
      <c r="B25" s="3" t="s">
        <v>151</v>
      </c>
      <c r="C25" s="8" t="s">
        <v>154</v>
      </c>
      <c r="D25" s="25">
        <v>2921</v>
      </c>
      <c r="E25" s="25">
        <v>2133.2</v>
      </c>
      <c r="F25" s="25">
        <v>2123.8</v>
      </c>
      <c r="G25" s="25">
        <f t="shared" si="0"/>
        <v>99.55934745921621</v>
      </c>
    </row>
    <row r="26" spans="1:7" ht="54.75" customHeight="1">
      <c r="A26" s="23"/>
      <c r="B26" s="3" t="s">
        <v>155</v>
      </c>
      <c r="C26" s="8" t="s">
        <v>156</v>
      </c>
      <c r="D26" s="25">
        <v>55.5</v>
      </c>
      <c r="E26" s="25">
        <v>44.4</v>
      </c>
      <c r="F26" s="25">
        <v>47.8</v>
      </c>
      <c r="G26" s="25">
        <f t="shared" si="0"/>
        <v>107.65765765765765</v>
      </c>
    </row>
    <row r="27" spans="1:7" ht="42" customHeight="1">
      <c r="A27" s="23"/>
      <c r="B27" s="3" t="s">
        <v>157</v>
      </c>
      <c r="C27" s="8" t="s">
        <v>158</v>
      </c>
      <c r="D27" s="25">
        <v>3609.2</v>
      </c>
      <c r="E27" s="25">
        <v>3501.3</v>
      </c>
      <c r="F27" s="25">
        <v>3638.3</v>
      </c>
      <c r="G27" s="25">
        <f t="shared" si="0"/>
        <v>103.91283237654585</v>
      </c>
    </row>
    <row r="28" spans="1:7" ht="41.25" customHeight="1">
      <c r="A28" s="23"/>
      <c r="B28" s="3" t="s">
        <v>159</v>
      </c>
      <c r="C28" s="8" t="s">
        <v>160</v>
      </c>
      <c r="D28" s="25">
        <v>251.9</v>
      </c>
      <c r="E28" s="25">
        <v>0</v>
      </c>
      <c r="F28" s="25">
        <v>-182.8</v>
      </c>
      <c r="G28" s="25"/>
    </row>
    <row r="29" spans="1:7" s="14" customFormat="1" ht="12.75">
      <c r="A29" s="22" t="s">
        <v>49</v>
      </c>
      <c r="B29" s="3" t="s">
        <v>45</v>
      </c>
      <c r="C29" s="19" t="s">
        <v>50</v>
      </c>
      <c r="D29" s="26">
        <f>D31+D30</f>
        <v>60</v>
      </c>
      <c r="E29" s="26">
        <f>E31+E30</f>
        <v>116</v>
      </c>
      <c r="F29" s="26">
        <f>F31+F30</f>
        <v>125.5</v>
      </c>
      <c r="G29" s="26">
        <f t="shared" si="0"/>
        <v>108.1896551724138</v>
      </c>
    </row>
    <row r="30" spans="1:7" s="18" customFormat="1" ht="25.5">
      <c r="A30" s="23" t="s">
        <v>49</v>
      </c>
      <c r="B30" s="3" t="s">
        <v>16</v>
      </c>
      <c r="C30" s="8" t="s">
        <v>63</v>
      </c>
      <c r="D30" s="25">
        <v>0</v>
      </c>
      <c r="E30" s="25">
        <v>10</v>
      </c>
      <c r="F30" s="25">
        <v>19.5</v>
      </c>
      <c r="G30" s="25">
        <f t="shared" si="0"/>
        <v>195</v>
      </c>
    </row>
    <row r="31" spans="1:7" ht="25.5">
      <c r="A31" s="23" t="s">
        <v>49</v>
      </c>
      <c r="B31" s="3" t="s">
        <v>134</v>
      </c>
      <c r="C31" s="8" t="s">
        <v>223</v>
      </c>
      <c r="D31" s="25">
        <v>60</v>
      </c>
      <c r="E31" s="25">
        <v>106</v>
      </c>
      <c r="F31" s="25">
        <v>106</v>
      </c>
      <c r="G31" s="25">
        <f t="shared" si="0"/>
        <v>100</v>
      </c>
    </row>
    <row r="32" spans="1:7" s="14" customFormat="1" ht="25.5">
      <c r="A32" s="22" t="s">
        <v>51</v>
      </c>
      <c r="B32" s="3" t="s">
        <v>45</v>
      </c>
      <c r="C32" s="19" t="s">
        <v>52</v>
      </c>
      <c r="D32" s="15">
        <f>SUM(D33:D35)</f>
        <v>410</v>
      </c>
      <c r="E32" s="15">
        <f>SUM(E33:E35)</f>
        <v>195</v>
      </c>
      <c r="F32" s="15">
        <f>SUM(F33:F35)</f>
        <v>182.5</v>
      </c>
      <c r="G32" s="15">
        <f t="shared" si="0"/>
        <v>93.58974358974359</v>
      </c>
    </row>
    <row r="33" spans="1:7" s="18" customFormat="1" ht="25.5">
      <c r="A33" s="27" t="s">
        <v>51</v>
      </c>
      <c r="B33" s="3" t="s">
        <v>119</v>
      </c>
      <c r="C33" s="9" t="s">
        <v>120</v>
      </c>
      <c r="D33" s="25">
        <v>0</v>
      </c>
      <c r="E33" s="25">
        <v>80</v>
      </c>
      <c r="F33" s="25">
        <v>40</v>
      </c>
      <c r="G33" s="25">
        <f t="shared" si="0"/>
        <v>50</v>
      </c>
    </row>
    <row r="34" spans="1:7" ht="38.25">
      <c r="A34" s="23" t="s">
        <v>51</v>
      </c>
      <c r="B34" s="3" t="s">
        <v>190</v>
      </c>
      <c r="C34" s="8" t="s">
        <v>53</v>
      </c>
      <c r="D34" s="25">
        <v>150</v>
      </c>
      <c r="E34" s="25">
        <v>90</v>
      </c>
      <c r="F34" s="25">
        <v>97.5</v>
      </c>
      <c r="G34" s="25">
        <f t="shared" si="0"/>
        <v>108.33333333333333</v>
      </c>
    </row>
    <row r="35" spans="1:7" ht="25.5">
      <c r="A35" s="23" t="s">
        <v>51</v>
      </c>
      <c r="B35" s="3" t="s">
        <v>134</v>
      </c>
      <c r="C35" s="8" t="s">
        <v>223</v>
      </c>
      <c r="D35" s="25">
        <v>260</v>
      </c>
      <c r="E35" s="25">
        <v>25</v>
      </c>
      <c r="F35" s="25">
        <v>45</v>
      </c>
      <c r="G35" s="25">
        <f t="shared" si="0"/>
        <v>180</v>
      </c>
    </row>
    <row r="36" spans="1:7" s="14" customFormat="1" ht="12.75">
      <c r="A36" s="22" t="s">
        <v>152</v>
      </c>
      <c r="B36" s="3" t="s">
        <v>45</v>
      </c>
      <c r="C36" s="19" t="s">
        <v>153</v>
      </c>
      <c r="D36" s="26">
        <f>D37</f>
        <v>0</v>
      </c>
      <c r="E36" s="26">
        <f>E37</f>
        <v>8</v>
      </c>
      <c r="F36" s="26">
        <f>F37</f>
        <v>8</v>
      </c>
      <c r="G36" s="26">
        <f t="shared" si="0"/>
        <v>100</v>
      </c>
    </row>
    <row r="37" spans="1:7" ht="25.5">
      <c r="A37" s="23" t="s">
        <v>152</v>
      </c>
      <c r="B37" s="3" t="s">
        <v>89</v>
      </c>
      <c r="C37" s="8" t="s">
        <v>223</v>
      </c>
      <c r="D37" s="25">
        <v>0</v>
      </c>
      <c r="E37" s="25">
        <v>8</v>
      </c>
      <c r="F37" s="25">
        <v>8</v>
      </c>
      <c r="G37" s="25">
        <f t="shared" si="0"/>
        <v>100</v>
      </c>
    </row>
    <row r="38" spans="1:7" s="14" customFormat="1" ht="12.75">
      <c r="A38" s="22" t="s">
        <v>54</v>
      </c>
      <c r="B38" s="3" t="s">
        <v>45</v>
      </c>
      <c r="C38" s="19" t="s">
        <v>55</v>
      </c>
      <c r="D38" s="26">
        <f>D39</f>
        <v>0</v>
      </c>
      <c r="E38" s="26">
        <f>E39</f>
        <v>0</v>
      </c>
      <c r="F38" s="26">
        <f>F39</f>
        <v>20.2</v>
      </c>
      <c r="G38" s="26"/>
    </row>
    <row r="39" spans="1:7" ht="38.25">
      <c r="A39" s="23" t="s">
        <v>54</v>
      </c>
      <c r="B39" s="3" t="s">
        <v>191</v>
      </c>
      <c r="C39" s="8" t="s">
        <v>133</v>
      </c>
      <c r="D39" s="25">
        <v>0</v>
      </c>
      <c r="E39" s="25">
        <v>0</v>
      </c>
      <c r="F39" s="25">
        <v>20.2</v>
      </c>
      <c r="G39" s="25"/>
    </row>
    <row r="40" spans="1:7" ht="29.25" customHeight="1">
      <c r="A40" s="22" t="s">
        <v>56</v>
      </c>
      <c r="B40" s="3" t="s">
        <v>45</v>
      </c>
      <c r="C40" s="19" t="s">
        <v>57</v>
      </c>
      <c r="D40" s="15">
        <f>D42+D41</f>
        <v>14</v>
      </c>
      <c r="E40" s="15">
        <f>E42+E41</f>
        <v>9</v>
      </c>
      <c r="F40" s="15">
        <f>F42+F41</f>
        <v>1.4</v>
      </c>
      <c r="G40" s="15">
        <f t="shared" si="0"/>
        <v>15.555555555555555</v>
      </c>
    </row>
    <row r="41" spans="1:7" s="18" customFormat="1" ht="29.25" customHeight="1">
      <c r="A41" s="23" t="s">
        <v>56</v>
      </c>
      <c r="B41" s="3" t="s">
        <v>89</v>
      </c>
      <c r="C41" s="8" t="s">
        <v>222</v>
      </c>
      <c r="D41" s="25">
        <v>2</v>
      </c>
      <c r="E41" s="25">
        <v>0</v>
      </c>
      <c r="F41" s="25">
        <v>0</v>
      </c>
      <c r="G41" s="25"/>
    </row>
    <row r="42" spans="1:7" ht="28.5" customHeight="1">
      <c r="A42" s="23" t="s">
        <v>56</v>
      </c>
      <c r="B42" s="3" t="s">
        <v>134</v>
      </c>
      <c r="C42" s="8" t="s">
        <v>223</v>
      </c>
      <c r="D42" s="25">
        <v>12</v>
      </c>
      <c r="E42" s="25">
        <v>9</v>
      </c>
      <c r="F42" s="25">
        <v>1.4</v>
      </c>
      <c r="G42" s="25">
        <f t="shared" si="0"/>
        <v>15.555555555555555</v>
      </c>
    </row>
    <row r="43" spans="1:7" s="14" customFormat="1" ht="12.75">
      <c r="A43" s="22" t="s">
        <v>58</v>
      </c>
      <c r="B43" s="3" t="s">
        <v>45</v>
      </c>
      <c r="C43" s="19" t="s">
        <v>59</v>
      </c>
      <c r="D43" s="26">
        <f>SUM(D44:D61)</f>
        <v>1515298</v>
      </c>
      <c r="E43" s="26">
        <f>SUM(E44:E61)</f>
        <v>1552150.2999999998</v>
      </c>
      <c r="F43" s="26">
        <f>SUM(F44:F61)</f>
        <v>1567572.9000000001</v>
      </c>
      <c r="G43" s="26">
        <f t="shared" si="0"/>
        <v>100.99362800110273</v>
      </c>
    </row>
    <row r="44" spans="1:7" ht="54" customHeight="1">
      <c r="A44" s="23" t="s">
        <v>58</v>
      </c>
      <c r="B44" s="3" t="s">
        <v>237</v>
      </c>
      <c r="C44" s="8" t="s">
        <v>169</v>
      </c>
      <c r="D44" s="25">
        <v>898288.2</v>
      </c>
      <c r="E44" s="25">
        <v>915725.2</v>
      </c>
      <c r="F44" s="25">
        <v>927267.8</v>
      </c>
      <c r="G44" s="25">
        <f t="shared" si="0"/>
        <v>101.26048731650063</v>
      </c>
    </row>
    <row r="45" spans="1:7" ht="65.25" customHeight="1">
      <c r="A45" s="23" t="s">
        <v>58</v>
      </c>
      <c r="B45" s="3" t="s">
        <v>238</v>
      </c>
      <c r="C45" s="8" t="s">
        <v>170</v>
      </c>
      <c r="D45" s="25">
        <v>3200</v>
      </c>
      <c r="E45" s="25">
        <v>2539</v>
      </c>
      <c r="F45" s="25">
        <v>1841.4</v>
      </c>
      <c r="G45" s="25">
        <f t="shared" si="0"/>
        <v>72.52461599054746</v>
      </c>
    </row>
    <row r="46" spans="1:7" ht="29.25" customHeight="1">
      <c r="A46" s="23" t="s">
        <v>58</v>
      </c>
      <c r="B46" s="3" t="s">
        <v>239</v>
      </c>
      <c r="C46" s="8" t="s">
        <v>111</v>
      </c>
      <c r="D46" s="25">
        <v>33347.8</v>
      </c>
      <c r="E46" s="25">
        <v>14400</v>
      </c>
      <c r="F46" s="25">
        <v>13577.9</v>
      </c>
      <c r="G46" s="25">
        <f t="shared" si="0"/>
        <v>94.29097222222222</v>
      </c>
    </row>
    <row r="47" spans="1:7" ht="54.75" customHeight="1">
      <c r="A47" s="23" t="s">
        <v>58</v>
      </c>
      <c r="B47" s="3" t="s">
        <v>240</v>
      </c>
      <c r="C47" s="8" t="s">
        <v>113</v>
      </c>
      <c r="D47" s="25">
        <v>300</v>
      </c>
      <c r="E47" s="25">
        <v>840</v>
      </c>
      <c r="F47" s="25">
        <v>868.1</v>
      </c>
      <c r="G47" s="25">
        <f t="shared" si="0"/>
        <v>103.3452380952381</v>
      </c>
    </row>
    <row r="48" spans="1:7" ht="17.25" customHeight="1">
      <c r="A48" s="23" t="s">
        <v>58</v>
      </c>
      <c r="B48" s="3" t="s">
        <v>242</v>
      </c>
      <c r="C48" s="8" t="s">
        <v>241</v>
      </c>
      <c r="D48" s="25">
        <v>95700</v>
      </c>
      <c r="E48" s="25">
        <v>98000</v>
      </c>
      <c r="F48" s="25">
        <v>99373.1</v>
      </c>
      <c r="G48" s="25">
        <f t="shared" si="0"/>
        <v>101.4011224489796</v>
      </c>
    </row>
    <row r="49" spans="1:7" ht="25.5">
      <c r="A49" s="23" t="s">
        <v>58</v>
      </c>
      <c r="B49" s="3" t="s">
        <v>243</v>
      </c>
      <c r="C49" s="8" t="s">
        <v>244</v>
      </c>
      <c r="D49" s="25">
        <v>50</v>
      </c>
      <c r="E49" s="25">
        <v>168.1</v>
      </c>
      <c r="F49" s="25">
        <v>86.3</v>
      </c>
      <c r="G49" s="25">
        <f t="shared" si="0"/>
        <v>51.33848899464605</v>
      </c>
    </row>
    <row r="50" spans="1:7" ht="15.75" customHeight="1">
      <c r="A50" s="23" t="s">
        <v>58</v>
      </c>
      <c r="B50" s="3" t="s">
        <v>246</v>
      </c>
      <c r="C50" s="8" t="s">
        <v>245</v>
      </c>
      <c r="D50" s="25">
        <v>17</v>
      </c>
      <c r="E50" s="25">
        <v>7</v>
      </c>
      <c r="F50" s="25">
        <v>6.7</v>
      </c>
      <c r="G50" s="25">
        <f t="shared" si="0"/>
        <v>95.71428571428572</v>
      </c>
    </row>
    <row r="51" spans="1:7" ht="25.5">
      <c r="A51" s="23" t="s">
        <v>58</v>
      </c>
      <c r="B51" s="3" t="s">
        <v>21</v>
      </c>
      <c r="C51" s="5" t="s">
        <v>210</v>
      </c>
      <c r="D51" s="25">
        <v>2000</v>
      </c>
      <c r="E51" s="25">
        <v>2500</v>
      </c>
      <c r="F51" s="25">
        <v>2522.2</v>
      </c>
      <c r="G51" s="25">
        <f t="shared" si="0"/>
        <v>100.888</v>
      </c>
    </row>
    <row r="52" spans="1:7" ht="27.75" customHeight="1">
      <c r="A52" s="23" t="s">
        <v>58</v>
      </c>
      <c r="B52" s="3" t="s">
        <v>4</v>
      </c>
      <c r="C52" s="8" t="s">
        <v>0</v>
      </c>
      <c r="D52" s="25">
        <v>18600</v>
      </c>
      <c r="E52" s="25">
        <v>20210</v>
      </c>
      <c r="F52" s="25">
        <v>18223</v>
      </c>
      <c r="G52" s="25">
        <f t="shared" si="0"/>
        <v>90.16823354774864</v>
      </c>
    </row>
    <row r="53" spans="1:7" ht="18.75" customHeight="1">
      <c r="A53" s="23" t="s">
        <v>58</v>
      </c>
      <c r="B53" s="3" t="s">
        <v>5</v>
      </c>
      <c r="C53" s="8" t="s">
        <v>6</v>
      </c>
      <c r="D53" s="25">
        <v>24800</v>
      </c>
      <c r="E53" s="25">
        <v>24800</v>
      </c>
      <c r="F53" s="25">
        <v>24433.6</v>
      </c>
      <c r="G53" s="25">
        <f t="shared" si="0"/>
        <v>98.52258064516128</v>
      </c>
    </row>
    <row r="54" spans="1:7" ht="18" customHeight="1">
      <c r="A54" s="23" t="s">
        <v>58</v>
      </c>
      <c r="B54" s="3" t="s">
        <v>7</v>
      </c>
      <c r="C54" s="8" t="s">
        <v>8</v>
      </c>
      <c r="D54" s="25">
        <v>75800</v>
      </c>
      <c r="E54" s="25">
        <v>81220</v>
      </c>
      <c r="F54" s="25">
        <v>90818.2</v>
      </c>
      <c r="G54" s="25">
        <f t="shared" si="0"/>
        <v>111.81753262743166</v>
      </c>
    </row>
    <row r="55" spans="1:7" ht="39.75" customHeight="1">
      <c r="A55" s="23" t="s">
        <v>58</v>
      </c>
      <c r="B55" s="3" t="s">
        <v>9</v>
      </c>
      <c r="C55" s="8" t="s">
        <v>1</v>
      </c>
      <c r="D55" s="25">
        <v>5300</v>
      </c>
      <c r="E55" s="25">
        <v>14100</v>
      </c>
      <c r="F55" s="25">
        <v>15201.6</v>
      </c>
      <c r="G55" s="25">
        <f t="shared" si="0"/>
        <v>107.81276595744683</v>
      </c>
    </row>
    <row r="56" spans="1:7" ht="41.25" customHeight="1">
      <c r="A56" s="23" t="s">
        <v>58</v>
      </c>
      <c r="B56" s="3" t="s">
        <v>10</v>
      </c>
      <c r="C56" s="8" t="s">
        <v>2</v>
      </c>
      <c r="D56" s="25">
        <v>345000</v>
      </c>
      <c r="E56" s="25">
        <v>363916</v>
      </c>
      <c r="F56" s="25">
        <v>359668.1</v>
      </c>
      <c r="G56" s="25">
        <f t="shared" si="0"/>
        <v>98.83272513437166</v>
      </c>
    </row>
    <row r="57" spans="1:7" ht="27.75" customHeight="1">
      <c r="A57" s="23" t="s">
        <v>58</v>
      </c>
      <c r="B57" s="3" t="s">
        <v>11</v>
      </c>
      <c r="C57" s="8" t="s">
        <v>12</v>
      </c>
      <c r="D57" s="25">
        <v>12000</v>
      </c>
      <c r="E57" s="25">
        <v>13100</v>
      </c>
      <c r="F57" s="25">
        <v>13170.6</v>
      </c>
      <c r="G57" s="25">
        <f t="shared" si="0"/>
        <v>100.53893129770992</v>
      </c>
    </row>
    <row r="58" spans="1:7" ht="51.75" customHeight="1">
      <c r="A58" s="23" t="s">
        <v>58</v>
      </c>
      <c r="B58" s="3" t="s">
        <v>43</v>
      </c>
      <c r="C58" s="8" t="s">
        <v>22</v>
      </c>
      <c r="D58" s="25">
        <v>700</v>
      </c>
      <c r="E58" s="25">
        <v>350</v>
      </c>
      <c r="F58" s="25">
        <v>264.5</v>
      </c>
      <c r="G58" s="25">
        <f t="shared" si="0"/>
        <v>75.57142857142857</v>
      </c>
    </row>
    <row r="59" spans="1:7" ht="38.25">
      <c r="A59" s="23" t="s">
        <v>58</v>
      </c>
      <c r="B59" s="3" t="s">
        <v>88</v>
      </c>
      <c r="C59" s="8" t="s">
        <v>60</v>
      </c>
      <c r="D59" s="25">
        <v>50</v>
      </c>
      <c r="E59" s="25">
        <v>25</v>
      </c>
      <c r="F59" s="25">
        <v>10.5</v>
      </c>
      <c r="G59" s="25">
        <f t="shared" si="0"/>
        <v>42</v>
      </c>
    </row>
    <row r="60" spans="1:7" ht="38.25">
      <c r="A60" s="23" t="s">
        <v>58</v>
      </c>
      <c r="B60" s="3" t="s">
        <v>114</v>
      </c>
      <c r="C60" s="8" t="s">
        <v>61</v>
      </c>
      <c r="D60" s="25">
        <v>130</v>
      </c>
      <c r="E60" s="25">
        <v>250</v>
      </c>
      <c r="F60" s="25">
        <v>259.6</v>
      </c>
      <c r="G60" s="25">
        <f t="shared" si="0"/>
        <v>103.84</v>
      </c>
    </row>
    <row r="61" spans="1:7" ht="25.5">
      <c r="A61" s="23" t="s">
        <v>58</v>
      </c>
      <c r="B61" s="3" t="s">
        <v>134</v>
      </c>
      <c r="C61" s="8" t="s">
        <v>223</v>
      </c>
      <c r="D61" s="25">
        <v>15</v>
      </c>
      <c r="E61" s="25">
        <v>0</v>
      </c>
      <c r="F61" s="25">
        <v>-20.3</v>
      </c>
      <c r="G61" s="25"/>
    </row>
    <row r="62" spans="1:7" s="14" customFormat="1" ht="12.75">
      <c r="A62" s="22" t="s">
        <v>62</v>
      </c>
      <c r="B62" s="3" t="s">
        <v>45</v>
      </c>
      <c r="C62" s="19" t="s">
        <v>229</v>
      </c>
      <c r="D62" s="26">
        <f>SUM(D63:D65)</f>
        <v>2300</v>
      </c>
      <c r="E62" s="26">
        <f>SUM(E63:E65)</f>
        <v>3559.7</v>
      </c>
      <c r="F62" s="26">
        <f>SUM(F63:F65)</f>
        <v>3022.4</v>
      </c>
      <c r="G62" s="26">
        <f t="shared" si="0"/>
        <v>84.90603140714106</v>
      </c>
    </row>
    <row r="63" spans="1:7" s="18" customFormat="1" ht="38.25">
      <c r="A63" s="23" t="s">
        <v>62</v>
      </c>
      <c r="B63" s="3" t="s">
        <v>125</v>
      </c>
      <c r="C63" s="9" t="s">
        <v>126</v>
      </c>
      <c r="D63" s="25">
        <v>0</v>
      </c>
      <c r="E63" s="25">
        <v>16.7</v>
      </c>
      <c r="F63" s="25">
        <v>20.3</v>
      </c>
      <c r="G63" s="25">
        <f t="shared" si="0"/>
        <v>121.55688622754492</v>
      </c>
    </row>
    <row r="64" spans="1:7" ht="39.75" customHeight="1">
      <c r="A64" s="23" t="s">
        <v>62</v>
      </c>
      <c r="B64" s="3" t="s">
        <v>89</v>
      </c>
      <c r="C64" s="8" t="s">
        <v>222</v>
      </c>
      <c r="D64" s="25">
        <v>0</v>
      </c>
      <c r="E64" s="25">
        <v>43</v>
      </c>
      <c r="F64" s="25">
        <v>43</v>
      </c>
      <c r="G64" s="25">
        <f t="shared" si="0"/>
        <v>100</v>
      </c>
    </row>
    <row r="65" spans="1:7" ht="25.5">
      <c r="A65" s="23" t="s">
        <v>62</v>
      </c>
      <c r="B65" s="3" t="s">
        <v>134</v>
      </c>
      <c r="C65" s="8" t="s">
        <v>223</v>
      </c>
      <c r="D65" s="25">
        <v>2300</v>
      </c>
      <c r="E65" s="25">
        <v>3500</v>
      </c>
      <c r="F65" s="25">
        <v>2959.1</v>
      </c>
      <c r="G65" s="25">
        <f t="shared" si="0"/>
        <v>84.54571428571428</v>
      </c>
    </row>
    <row r="66" spans="1:7" s="14" customFormat="1" ht="12.75">
      <c r="A66" s="22" t="s">
        <v>64</v>
      </c>
      <c r="B66" s="3" t="s">
        <v>45</v>
      </c>
      <c r="C66" s="19" t="s">
        <v>65</v>
      </c>
      <c r="D66" s="26">
        <f>SUM(D67:D68)</f>
        <v>2305</v>
      </c>
      <c r="E66" s="26">
        <f>SUM(E67:E68)</f>
        <v>197</v>
      </c>
      <c r="F66" s="26">
        <f>SUM(F67:F68)</f>
        <v>230.10000000000002</v>
      </c>
      <c r="G66" s="26">
        <f t="shared" si="0"/>
        <v>116.8020304568528</v>
      </c>
    </row>
    <row r="67" spans="1:7" ht="38.25">
      <c r="A67" s="23" t="s">
        <v>64</v>
      </c>
      <c r="B67" s="3" t="s">
        <v>89</v>
      </c>
      <c r="C67" s="8" t="s">
        <v>222</v>
      </c>
      <c r="D67" s="25">
        <v>5</v>
      </c>
      <c r="E67" s="25">
        <v>97</v>
      </c>
      <c r="F67" s="25">
        <v>132.4</v>
      </c>
      <c r="G67" s="25">
        <f t="shared" si="0"/>
        <v>136.49484536082474</v>
      </c>
    </row>
    <row r="68" spans="1:7" ht="25.5">
      <c r="A68" s="23" t="s">
        <v>64</v>
      </c>
      <c r="B68" s="3" t="s">
        <v>134</v>
      </c>
      <c r="C68" s="8" t="s">
        <v>223</v>
      </c>
      <c r="D68" s="25">
        <v>2300</v>
      </c>
      <c r="E68" s="25">
        <v>100</v>
      </c>
      <c r="F68" s="25">
        <v>97.7</v>
      </c>
      <c r="G68" s="25">
        <f t="shared" si="0"/>
        <v>97.7</v>
      </c>
    </row>
    <row r="69" spans="1:7" s="14" customFormat="1" ht="11.25" customHeight="1" hidden="1">
      <c r="A69" s="22" t="s">
        <v>66</v>
      </c>
      <c r="B69" s="3" t="s">
        <v>45</v>
      </c>
      <c r="C69" s="19" t="s">
        <v>67</v>
      </c>
      <c r="D69" s="26">
        <f>D70</f>
        <v>0</v>
      </c>
      <c r="E69" s="26">
        <f>E70</f>
        <v>0</v>
      </c>
      <c r="F69" s="26">
        <f>F70</f>
        <v>0</v>
      </c>
      <c r="G69" s="26"/>
    </row>
    <row r="70" spans="1:7" ht="51" hidden="1">
      <c r="A70" s="23" t="s">
        <v>66</v>
      </c>
      <c r="B70" s="3" t="s">
        <v>123</v>
      </c>
      <c r="C70" s="8" t="s">
        <v>122</v>
      </c>
      <c r="D70" s="25"/>
      <c r="E70" s="25"/>
      <c r="F70" s="25"/>
      <c r="G70" s="25"/>
    </row>
    <row r="71" spans="1:7" s="14" customFormat="1" ht="18" customHeight="1">
      <c r="A71" s="22" t="s">
        <v>68</v>
      </c>
      <c r="B71" s="3" t="s">
        <v>45</v>
      </c>
      <c r="C71" s="19" t="s">
        <v>69</v>
      </c>
      <c r="D71" s="15">
        <f>SUM(D72:D74)</f>
        <v>54</v>
      </c>
      <c r="E71" s="15">
        <f>SUM(E72:E74)</f>
        <v>68.2</v>
      </c>
      <c r="F71" s="15">
        <f>SUM(F72:F74)</f>
        <v>86.80000000000001</v>
      </c>
      <c r="G71" s="15">
        <f t="shared" si="0"/>
        <v>127.2727272727273</v>
      </c>
    </row>
    <row r="72" spans="1:7" ht="18.75" customHeight="1">
      <c r="A72" s="23" t="s">
        <v>68</v>
      </c>
      <c r="B72" s="3" t="s">
        <v>187</v>
      </c>
      <c r="C72" s="8" t="s">
        <v>221</v>
      </c>
      <c r="D72" s="25">
        <v>0</v>
      </c>
      <c r="E72" s="25">
        <v>63.2</v>
      </c>
      <c r="F72" s="25">
        <v>84.4</v>
      </c>
      <c r="G72" s="25">
        <f t="shared" si="0"/>
        <v>133.54430379746836</v>
      </c>
    </row>
    <row r="73" spans="1:7" ht="41.25" customHeight="1">
      <c r="A73" s="23" t="s">
        <v>68</v>
      </c>
      <c r="B73" s="3" t="s">
        <v>89</v>
      </c>
      <c r="C73" s="8" t="s">
        <v>222</v>
      </c>
      <c r="D73" s="25">
        <v>4</v>
      </c>
      <c r="E73" s="25">
        <v>5</v>
      </c>
      <c r="F73" s="25">
        <v>2.4</v>
      </c>
      <c r="G73" s="25">
        <f t="shared" si="0"/>
        <v>48</v>
      </c>
    </row>
    <row r="74" spans="1:7" ht="28.5" customHeight="1">
      <c r="A74" s="23" t="s">
        <v>68</v>
      </c>
      <c r="B74" s="3" t="s">
        <v>134</v>
      </c>
      <c r="C74" s="8" t="s">
        <v>223</v>
      </c>
      <c r="D74" s="25">
        <v>50</v>
      </c>
      <c r="E74" s="25">
        <v>0</v>
      </c>
      <c r="F74" s="25">
        <v>0</v>
      </c>
      <c r="G74" s="25"/>
    </row>
    <row r="75" spans="1:7" s="14" customFormat="1" ht="28.5" customHeight="1">
      <c r="A75" s="22" t="s">
        <v>70</v>
      </c>
      <c r="B75" s="3" t="s">
        <v>45</v>
      </c>
      <c r="C75" s="19" t="s">
        <v>230</v>
      </c>
      <c r="D75" s="26">
        <f>SUM(D76:D77)</f>
        <v>9535</v>
      </c>
      <c r="E75" s="26">
        <f>SUM(E76:E77)</f>
        <v>2400</v>
      </c>
      <c r="F75" s="26">
        <f>SUM(F76:F77)</f>
        <v>4196</v>
      </c>
      <c r="G75" s="26">
        <f t="shared" si="0"/>
        <v>174.83333333333334</v>
      </c>
    </row>
    <row r="76" spans="1:7" ht="25.5">
      <c r="A76" s="23" t="s">
        <v>70</v>
      </c>
      <c r="B76" s="3" t="s">
        <v>90</v>
      </c>
      <c r="C76" s="8" t="s">
        <v>124</v>
      </c>
      <c r="D76" s="25">
        <v>9490</v>
      </c>
      <c r="E76" s="25">
        <v>2400</v>
      </c>
      <c r="F76" s="25">
        <v>4196</v>
      </c>
      <c r="G76" s="25">
        <f aca="true" t="shared" si="1" ref="G76:G135">F76/E76*100</f>
        <v>174.83333333333334</v>
      </c>
    </row>
    <row r="77" spans="1:7" ht="25.5">
      <c r="A77" s="23" t="s">
        <v>70</v>
      </c>
      <c r="B77" s="3" t="s">
        <v>134</v>
      </c>
      <c r="C77" s="8" t="s">
        <v>223</v>
      </c>
      <c r="D77" s="25">
        <v>45</v>
      </c>
      <c r="E77" s="25">
        <v>0</v>
      </c>
      <c r="F77" s="25">
        <v>0</v>
      </c>
      <c r="G77" s="25"/>
    </row>
    <row r="78" spans="1:7" ht="25.5">
      <c r="A78" s="22" t="s">
        <v>198</v>
      </c>
      <c r="B78" s="3"/>
      <c r="C78" s="19" t="s">
        <v>199</v>
      </c>
      <c r="D78" s="29">
        <f>D79</f>
        <v>0</v>
      </c>
      <c r="E78" s="29">
        <f>E79</f>
        <v>0</v>
      </c>
      <c r="F78" s="29">
        <f>F79</f>
        <v>1.5</v>
      </c>
      <c r="G78" s="29"/>
    </row>
    <row r="79" spans="1:7" ht="28.5" customHeight="1">
      <c r="A79" s="23" t="s">
        <v>198</v>
      </c>
      <c r="B79" s="3" t="s">
        <v>186</v>
      </c>
      <c r="C79" s="8" t="s">
        <v>205</v>
      </c>
      <c r="D79" s="25">
        <v>0</v>
      </c>
      <c r="E79" s="25">
        <v>0</v>
      </c>
      <c r="F79" s="25">
        <v>1.5</v>
      </c>
      <c r="G79" s="25"/>
    </row>
    <row r="80" spans="1:7" s="14" customFormat="1" ht="18" customHeight="1" hidden="1">
      <c r="A80" s="22" t="s">
        <v>206</v>
      </c>
      <c r="B80" s="3"/>
      <c r="C80" s="19" t="s">
        <v>207</v>
      </c>
      <c r="D80" s="26">
        <f>D81</f>
        <v>0</v>
      </c>
      <c r="E80" s="26">
        <f>E81</f>
        <v>0</v>
      </c>
      <c r="F80" s="26">
        <f>F81</f>
        <v>0</v>
      </c>
      <c r="G80" s="26"/>
    </row>
    <row r="81" spans="1:7" ht="25.5" hidden="1">
      <c r="A81" s="23" t="s">
        <v>206</v>
      </c>
      <c r="B81" s="3" t="s">
        <v>134</v>
      </c>
      <c r="C81" s="8" t="s">
        <v>223</v>
      </c>
      <c r="D81" s="25">
        <v>0</v>
      </c>
      <c r="E81" s="25">
        <v>0</v>
      </c>
      <c r="F81" s="25">
        <v>0</v>
      </c>
      <c r="G81" s="25"/>
    </row>
    <row r="82" spans="1:7" s="14" customFormat="1" ht="12.75">
      <c r="A82" s="22" t="s">
        <v>71</v>
      </c>
      <c r="B82" s="3" t="s">
        <v>45</v>
      </c>
      <c r="C82" s="19" t="s">
        <v>72</v>
      </c>
      <c r="D82" s="26">
        <f>D83</f>
        <v>15</v>
      </c>
      <c r="E82" s="26">
        <f>E83</f>
        <v>75</v>
      </c>
      <c r="F82" s="26">
        <f>F83</f>
        <v>76.2</v>
      </c>
      <c r="G82" s="26">
        <f t="shared" si="1"/>
        <v>101.6</v>
      </c>
    </row>
    <row r="83" spans="1:7" ht="25.5">
      <c r="A83" s="23" t="s">
        <v>71</v>
      </c>
      <c r="B83" s="3" t="s">
        <v>134</v>
      </c>
      <c r="C83" s="8" t="s">
        <v>223</v>
      </c>
      <c r="D83" s="25">
        <v>15</v>
      </c>
      <c r="E83" s="25">
        <v>75</v>
      </c>
      <c r="F83" s="25">
        <v>76.2</v>
      </c>
      <c r="G83" s="25">
        <f t="shared" si="1"/>
        <v>101.6</v>
      </c>
    </row>
    <row r="84" spans="1:7" s="14" customFormat="1" ht="12.75">
      <c r="A84" s="22" t="s">
        <v>73</v>
      </c>
      <c r="B84" s="3" t="s">
        <v>45</v>
      </c>
      <c r="C84" s="19" t="s">
        <v>74</v>
      </c>
      <c r="D84" s="26">
        <f>SUM(D85:D90)</f>
        <v>150491.90000000002</v>
      </c>
      <c r="E84" s="26">
        <f>SUM(E85:E90)</f>
        <v>88818.99999999999</v>
      </c>
      <c r="F84" s="26">
        <f>SUM(F85:F90)</f>
        <v>85563.4</v>
      </c>
      <c r="G84" s="26">
        <f t="shared" si="1"/>
        <v>96.33456805413257</v>
      </c>
    </row>
    <row r="85" spans="1:7" ht="19.5" customHeight="1">
      <c r="A85" s="23" t="s">
        <v>73</v>
      </c>
      <c r="B85" s="3" t="s">
        <v>33</v>
      </c>
      <c r="C85" s="8" t="s">
        <v>217</v>
      </c>
      <c r="D85" s="25">
        <v>0</v>
      </c>
      <c r="E85" s="25">
        <v>9</v>
      </c>
      <c r="F85" s="25">
        <v>9</v>
      </c>
      <c r="G85" s="25">
        <f t="shared" si="1"/>
        <v>100</v>
      </c>
    </row>
    <row r="86" spans="1:7" ht="18" customHeight="1">
      <c r="A86" s="23" t="s">
        <v>73</v>
      </c>
      <c r="B86" s="3" t="s">
        <v>197</v>
      </c>
      <c r="C86" s="8" t="s">
        <v>225</v>
      </c>
      <c r="D86" s="25">
        <v>590.2</v>
      </c>
      <c r="E86" s="25">
        <v>3247.9</v>
      </c>
      <c r="F86" s="25">
        <v>0</v>
      </c>
      <c r="G86" s="25">
        <f t="shared" si="1"/>
        <v>0</v>
      </c>
    </row>
    <row r="87" spans="1:7" ht="25.5">
      <c r="A87" s="23" t="s">
        <v>73</v>
      </c>
      <c r="B87" s="3" t="s">
        <v>144</v>
      </c>
      <c r="C87" s="8" t="s">
        <v>227</v>
      </c>
      <c r="D87" s="25">
        <v>149901.7</v>
      </c>
      <c r="E87" s="25">
        <v>74665</v>
      </c>
      <c r="F87" s="25">
        <v>74657.3</v>
      </c>
      <c r="G87" s="25">
        <f t="shared" si="1"/>
        <v>99.98968726980515</v>
      </c>
    </row>
    <row r="88" spans="1:7" ht="17.25" customHeight="1">
      <c r="A88" s="23" t="s">
        <v>73</v>
      </c>
      <c r="B88" s="3" t="s">
        <v>164</v>
      </c>
      <c r="C88" s="8" t="s">
        <v>233</v>
      </c>
      <c r="D88" s="25">
        <v>0</v>
      </c>
      <c r="E88" s="25">
        <v>8800</v>
      </c>
      <c r="F88" s="25">
        <v>8800</v>
      </c>
      <c r="G88" s="25">
        <f t="shared" si="1"/>
        <v>100</v>
      </c>
    </row>
    <row r="89" spans="1:7" ht="28.5" customHeight="1">
      <c r="A89" s="23" t="s">
        <v>73</v>
      </c>
      <c r="B89" s="3" t="s">
        <v>213</v>
      </c>
      <c r="C89" s="8" t="s">
        <v>214</v>
      </c>
      <c r="D89" s="25">
        <v>0</v>
      </c>
      <c r="E89" s="25">
        <v>4116.7</v>
      </c>
      <c r="F89" s="25">
        <v>4116.7</v>
      </c>
      <c r="G89" s="25">
        <f t="shared" si="1"/>
        <v>100</v>
      </c>
    </row>
    <row r="90" spans="1:7" ht="25.5">
      <c r="A90" s="23" t="s">
        <v>73</v>
      </c>
      <c r="B90" s="3" t="s">
        <v>167</v>
      </c>
      <c r="C90" s="8" t="s">
        <v>75</v>
      </c>
      <c r="D90" s="25">
        <v>0</v>
      </c>
      <c r="E90" s="25">
        <v>-2019.6</v>
      </c>
      <c r="F90" s="25">
        <v>-2019.6</v>
      </c>
      <c r="G90" s="25">
        <f t="shared" si="1"/>
        <v>100</v>
      </c>
    </row>
    <row r="91" spans="1:7" s="14" customFormat="1" ht="17.25" customHeight="1">
      <c r="A91" s="22" t="s">
        <v>76</v>
      </c>
      <c r="B91" s="3" t="s">
        <v>45</v>
      </c>
      <c r="C91" s="19" t="s">
        <v>40</v>
      </c>
      <c r="D91" s="15">
        <f>SUM(D94:D98)</f>
        <v>68.6</v>
      </c>
      <c r="E91" s="15">
        <f>SUM(E92:E98)</f>
        <v>37377.1</v>
      </c>
      <c r="F91" s="15">
        <f>SUM(F92:F98)</f>
        <v>25939.4</v>
      </c>
      <c r="G91" s="15">
        <f t="shared" si="1"/>
        <v>69.39917757129366</v>
      </c>
    </row>
    <row r="92" spans="1:7" ht="12.75">
      <c r="A92" s="23" t="s">
        <v>76</v>
      </c>
      <c r="B92" s="3" t="s">
        <v>33</v>
      </c>
      <c r="C92" s="8" t="s">
        <v>217</v>
      </c>
      <c r="D92" s="25">
        <v>0</v>
      </c>
      <c r="E92" s="25">
        <v>4.3</v>
      </c>
      <c r="F92" s="25">
        <v>44.3</v>
      </c>
      <c r="G92" s="25">
        <f t="shared" si="1"/>
        <v>1030.2325581395348</v>
      </c>
    </row>
    <row r="93" spans="1:7" ht="12.75">
      <c r="A93" s="23" t="s">
        <v>76</v>
      </c>
      <c r="B93" s="3" t="s">
        <v>116</v>
      </c>
      <c r="C93" s="9" t="s">
        <v>115</v>
      </c>
      <c r="D93" s="25">
        <v>0</v>
      </c>
      <c r="E93" s="25">
        <v>11949.7</v>
      </c>
      <c r="F93" s="25">
        <v>864.1</v>
      </c>
      <c r="G93" s="25">
        <f t="shared" si="1"/>
        <v>7.23114387808899</v>
      </c>
    </row>
    <row r="94" spans="1:7" ht="16.5" customHeight="1">
      <c r="A94" s="23" t="s">
        <v>76</v>
      </c>
      <c r="B94" s="3" t="s">
        <v>197</v>
      </c>
      <c r="C94" s="8" t="s">
        <v>225</v>
      </c>
      <c r="D94" s="25">
        <v>68.6</v>
      </c>
      <c r="E94" s="25">
        <v>22095.2</v>
      </c>
      <c r="F94" s="25">
        <v>22095.2</v>
      </c>
      <c r="G94" s="25">
        <f t="shared" si="1"/>
        <v>100</v>
      </c>
    </row>
    <row r="95" spans="1:7" ht="16.5" customHeight="1">
      <c r="A95" s="23" t="s">
        <v>76</v>
      </c>
      <c r="B95" s="3" t="s">
        <v>164</v>
      </c>
      <c r="C95" s="8" t="s">
        <v>233</v>
      </c>
      <c r="D95" s="25">
        <v>0</v>
      </c>
      <c r="E95" s="25">
        <v>4518.8</v>
      </c>
      <c r="F95" s="25">
        <v>4518.8</v>
      </c>
      <c r="G95" s="25">
        <f t="shared" si="1"/>
        <v>100</v>
      </c>
    </row>
    <row r="96" spans="1:7" ht="25.5">
      <c r="A96" s="23" t="s">
        <v>76</v>
      </c>
      <c r="B96" s="3" t="s">
        <v>213</v>
      </c>
      <c r="C96" s="8" t="s">
        <v>214</v>
      </c>
      <c r="D96" s="25">
        <v>0</v>
      </c>
      <c r="E96" s="25">
        <v>2704.6</v>
      </c>
      <c r="F96" s="25">
        <v>2704.6</v>
      </c>
      <c r="G96" s="25">
        <f t="shared" si="1"/>
        <v>100</v>
      </c>
    </row>
    <row r="97" spans="1:7" ht="25.5">
      <c r="A97" s="23" t="s">
        <v>76</v>
      </c>
      <c r="B97" s="3" t="s">
        <v>166</v>
      </c>
      <c r="C97" s="8" t="s">
        <v>234</v>
      </c>
      <c r="D97" s="25">
        <v>0</v>
      </c>
      <c r="E97" s="25">
        <v>411.2</v>
      </c>
      <c r="F97" s="25">
        <v>411.2</v>
      </c>
      <c r="G97" s="25">
        <f t="shared" si="1"/>
        <v>100</v>
      </c>
    </row>
    <row r="98" spans="1:7" ht="25.5">
      <c r="A98" s="23" t="s">
        <v>76</v>
      </c>
      <c r="B98" s="3" t="s">
        <v>167</v>
      </c>
      <c r="C98" s="8" t="s">
        <v>75</v>
      </c>
      <c r="D98" s="25">
        <v>0</v>
      </c>
      <c r="E98" s="25">
        <v>-4306.7</v>
      </c>
      <c r="F98" s="25">
        <v>-4698.8</v>
      </c>
      <c r="G98" s="25">
        <f t="shared" si="1"/>
        <v>109.10441869644973</v>
      </c>
    </row>
    <row r="99" spans="1:7" s="14" customFormat="1" ht="12.75">
      <c r="A99" s="22" t="s">
        <v>77</v>
      </c>
      <c r="B99" s="3" t="s">
        <v>45</v>
      </c>
      <c r="C99" s="19" t="s">
        <v>78</v>
      </c>
      <c r="D99" s="26">
        <f>SUM(D100:D113)</f>
        <v>1328644.8</v>
      </c>
      <c r="E99" s="26">
        <f>SUM(E100:E113)</f>
        <v>1507498.7</v>
      </c>
      <c r="F99" s="26">
        <f>SUM(F100:F113)</f>
        <v>1498732.5999999996</v>
      </c>
      <c r="G99" s="26">
        <f t="shared" si="1"/>
        <v>99.41850032772828</v>
      </c>
    </row>
    <row r="100" spans="1:7" ht="19.5" customHeight="1">
      <c r="A100" s="23" t="s">
        <v>77</v>
      </c>
      <c r="B100" s="3" t="s">
        <v>33</v>
      </c>
      <c r="C100" s="8" t="s">
        <v>217</v>
      </c>
      <c r="D100" s="25">
        <v>0</v>
      </c>
      <c r="E100" s="25">
        <v>72.5</v>
      </c>
      <c r="F100" s="25">
        <v>73.3</v>
      </c>
      <c r="G100" s="25">
        <f t="shared" si="1"/>
        <v>101.10344827586206</v>
      </c>
    </row>
    <row r="101" spans="1:7" ht="29.25" customHeight="1">
      <c r="A101" s="23" t="s">
        <v>77</v>
      </c>
      <c r="B101" s="3" t="s">
        <v>116</v>
      </c>
      <c r="C101" s="9" t="s">
        <v>115</v>
      </c>
      <c r="D101" s="25">
        <v>0</v>
      </c>
      <c r="E101" s="25">
        <v>2841</v>
      </c>
      <c r="F101" s="25">
        <v>2841</v>
      </c>
      <c r="G101" s="25">
        <f t="shared" si="1"/>
        <v>100</v>
      </c>
    </row>
    <row r="102" spans="1:7" ht="25.5">
      <c r="A102" s="23" t="s">
        <v>77</v>
      </c>
      <c r="B102" s="3" t="s">
        <v>139</v>
      </c>
      <c r="C102" s="9" t="s">
        <v>140</v>
      </c>
      <c r="D102" s="25">
        <v>0</v>
      </c>
      <c r="E102" s="25">
        <v>781.5</v>
      </c>
      <c r="F102" s="25">
        <v>0</v>
      </c>
      <c r="G102" s="25">
        <f t="shared" si="1"/>
        <v>0</v>
      </c>
    </row>
    <row r="103" spans="1:7" ht="18" customHeight="1">
      <c r="A103" s="23" t="s">
        <v>77</v>
      </c>
      <c r="B103" s="3" t="s">
        <v>197</v>
      </c>
      <c r="C103" s="8" t="s">
        <v>225</v>
      </c>
      <c r="D103" s="25">
        <v>789.6</v>
      </c>
      <c r="E103" s="25">
        <v>53887.1</v>
      </c>
      <c r="F103" s="25">
        <v>46543.1</v>
      </c>
      <c r="G103" s="25">
        <f t="shared" si="1"/>
        <v>86.37150635309749</v>
      </c>
    </row>
    <row r="104" spans="1:7" ht="25.5">
      <c r="A104" s="23" t="s">
        <v>77</v>
      </c>
      <c r="B104" s="3" t="s">
        <v>143</v>
      </c>
      <c r="C104" s="8" t="s">
        <v>79</v>
      </c>
      <c r="D104" s="25">
        <v>19765</v>
      </c>
      <c r="E104" s="25">
        <v>19765</v>
      </c>
      <c r="F104" s="25">
        <v>19765</v>
      </c>
      <c r="G104" s="25">
        <f t="shared" si="1"/>
        <v>100</v>
      </c>
    </row>
    <row r="105" spans="1:7" ht="25.5">
      <c r="A105" s="23" t="s">
        <v>77</v>
      </c>
      <c r="B105" s="3" t="s">
        <v>144</v>
      </c>
      <c r="C105" s="8" t="s">
        <v>227</v>
      </c>
      <c r="D105" s="25">
        <v>1246906.6</v>
      </c>
      <c r="E105" s="25">
        <v>1347018</v>
      </c>
      <c r="F105" s="25">
        <v>1346536.4</v>
      </c>
      <c r="G105" s="25">
        <f t="shared" si="1"/>
        <v>99.96424695141415</v>
      </c>
    </row>
    <row r="106" spans="1:7" ht="39.75" customHeight="1">
      <c r="A106" s="23" t="s">
        <v>77</v>
      </c>
      <c r="B106" s="3" t="s">
        <v>147</v>
      </c>
      <c r="C106" s="8" t="s">
        <v>80</v>
      </c>
      <c r="D106" s="25">
        <v>38568.7</v>
      </c>
      <c r="E106" s="25">
        <v>47855.2</v>
      </c>
      <c r="F106" s="25">
        <v>47855.2</v>
      </c>
      <c r="G106" s="25">
        <f t="shared" si="1"/>
        <v>100</v>
      </c>
    </row>
    <row r="107" spans="1:7" ht="15.75" customHeight="1">
      <c r="A107" s="23" t="s">
        <v>77</v>
      </c>
      <c r="B107" s="3" t="s">
        <v>148</v>
      </c>
      <c r="C107" s="8" t="s">
        <v>228</v>
      </c>
      <c r="D107" s="25">
        <v>22614.9</v>
      </c>
      <c r="E107" s="25">
        <v>26113.9</v>
      </c>
      <c r="F107" s="25">
        <v>25990.4</v>
      </c>
      <c r="G107" s="25">
        <f t="shared" si="1"/>
        <v>99.52707178935356</v>
      </c>
    </row>
    <row r="108" spans="1:7" ht="25.5" hidden="1">
      <c r="A108" s="23" t="s">
        <v>77</v>
      </c>
      <c r="B108" s="3" t="s">
        <v>178</v>
      </c>
      <c r="C108" s="8" t="s">
        <v>232</v>
      </c>
      <c r="D108" s="25"/>
      <c r="E108" s="25"/>
      <c r="F108" s="25"/>
      <c r="G108" s="25"/>
    </row>
    <row r="109" spans="1:7" ht="21.75" customHeight="1">
      <c r="A109" s="23" t="s">
        <v>77</v>
      </c>
      <c r="B109" s="3" t="s">
        <v>164</v>
      </c>
      <c r="C109" s="8" t="s">
        <v>233</v>
      </c>
      <c r="D109" s="25">
        <v>0</v>
      </c>
      <c r="E109" s="25">
        <v>6066.8</v>
      </c>
      <c r="F109" s="25">
        <v>6030.5</v>
      </c>
      <c r="G109" s="25">
        <f t="shared" si="1"/>
        <v>99.401661501945</v>
      </c>
    </row>
    <row r="110" spans="1:7" ht="20.25" customHeight="1" hidden="1">
      <c r="A110" s="23" t="s">
        <v>77</v>
      </c>
      <c r="B110" s="3" t="s">
        <v>200</v>
      </c>
      <c r="C110" s="8" t="s">
        <v>165</v>
      </c>
      <c r="D110" s="25"/>
      <c r="E110" s="25"/>
      <c r="F110" s="25"/>
      <c r="G110" s="25"/>
    </row>
    <row r="111" spans="1:7" ht="29.25" customHeight="1">
      <c r="A111" s="23" t="s">
        <v>77</v>
      </c>
      <c r="B111" s="3" t="s">
        <v>213</v>
      </c>
      <c r="C111" s="8" t="s">
        <v>214</v>
      </c>
      <c r="D111" s="25">
        <v>0</v>
      </c>
      <c r="E111" s="25">
        <v>3273.7</v>
      </c>
      <c r="F111" s="25">
        <v>3273.7</v>
      </c>
      <c r="G111" s="25">
        <f t="shared" si="1"/>
        <v>100</v>
      </c>
    </row>
    <row r="112" spans="1:7" ht="25.5">
      <c r="A112" s="23" t="s">
        <v>77</v>
      </c>
      <c r="B112" s="3" t="s">
        <v>166</v>
      </c>
      <c r="C112" s="8" t="s">
        <v>234</v>
      </c>
      <c r="D112" s="25">
        <v>0</v>
      </c>
      <c r="E112" s="25">
        <v>3531.5</v>
      </c>
      <c r="F112" s="25">
        <v>3531.5</v>
      </c>
      <c r="G112" s="25">
        <f t="shared" si="1"/>
        <v>100</v>
      </c>
    </row>
    <row r="113" spans="1:7" ht="25.5">
      <c r="A113" s="23" t="s">
        <v>77</v>
      </c>
      <c r="B113" s="3" t="s">
        <v>167</v>
      </c>
      <c r="C113" s="8" t="s">
        <v>75</v>
      </c>
      <c r="D113" s="25">
        <v>0</v>
      </c>
      <c r="E113" s="25">
        <v>-3707.5</v>
      </c>
      <c r="F113" s="25">
        <v>-3707.5</v>
      </c>
      <c r="G113" s="25">
        <f t="shared" si="1"/>
        <v>100</v>
      </c>
    </row>
    <row r="114" spans="1:7" s="14" customFormat="1" ht="12.75">
      <c r="A114" s="22" t="s">
        <v>81</v>
      </c>
      <c r="B114" s="3" t="s">
        <v>45</v>
      </c>
      <c r="C114" s="19" t="s">
        <v>44</v>
      </c>
      <c r="D114" s="15">
        <f>SUM(D115:D124)</f>
        <v>53125</v>
      </c>
      <c r="E114" s="15">
        <f>SUM(E115:E124)</f>
        <v>69834</v>
      </c>
      <c r="F114" s="15">
        <f>SUM(F115:F124)</f>
        <v>62919.2</v>
      </c>
      <c r="G114" s="15">
        <f t="shared" si="1"/>
        <v>90.09823295243005</v>
      </c>
    </row>
    <row r="115" spans="1:7" s="18" customFormat="1" ht="25.5">
      <c r="A115" s="23" t="s">
        <v>81</v>
      </c>
      <c r="B115" s="3" t="s">
        <v>32</v>
      </c>
      <c r="C115" s="8" t="s">
        <v>216</v>
      </c>
      <c r="D115" s="25">
        <v>17629.5</v>
      </c>
      <c r="E115" s="25">
        <v>25549.5</v>
      </c>
      <c r="F115" s="25">
        <v>18634.7</v>
      </c>
      <c r="G115" s="25">
        <f t="shared" si="1"/>
        <v>72.93567388794303</v>
      </c>
    </row>
    <row r="116" spans="1:7" ht="17.25" customHeight="1">
      <c r="A116" s="23" t="s">
        <v>81</v>
      </c>
      <c r="B116" s="3" t="s">
        <v>33</v>
      </c>
      <c r="C116" s="8" t="s">
        <v>217</v>
      </c>
      <c r="D116" s="25">
        <v>0</v>
      </c>
      <c r="E116" s="25">
        <v>283.5</v>
      </c>
      <c r="F116" s="25">
        <v>283.5</v>
      </c>
      <c r="G116" s="25">
        <f t="shared" si="1"/>
        <v>100</v>
      </c>
    </row>
    <row r="117" spans="1:7" ht="25.5">
      <c r="A117" s="23" t="s">
        <v>81</v>
      </c>
      <c r="B117" s="3" t="s">
        <v>134</v>
      </c>
      <c r="C117" s="8" t="s">
        <v>223</v>
      </c>
      <c r="D117" s="25">
        <v>0</v>
      </c>
      <c r="E117" s="25">
        <v>3.5</v>
      </c>
      <c r="F117" s="25">
        <v>3.5</v>
      </c>
      <c r="G117" s="25">
        <f t="shared" si="1"/>
        <v>100</v>
      </c>
    </row>
    <row r="118" spans="1:7" ht="12.75" hidden="1">
      <c r="A118" s="23" t="s">
        <v>81</v>
      </c>
      <c r="B118" s="3" t="s">
        <v>135</v>
      </c>
      <c r="C118" s="8" t="s">
        <v>224</v>
      </c>
      <c r="D118" s="25"/>
      <c r="E118" s="25"/>
      <c r="F118" s="25"/>
      <c r="G118" s="25"/>
    </row>
    <row r="119" spans="1:7" ht="16.5" customHeight="1">
      <c r="A119" s="23" t="s">
        <v>81</v>
      </c>
      <c r="B119" s="3" t="s">
        <v>136</v>
      </c>
      <c r="C119" s="8" t="s">
        <v>103</v>
      </c>
      <c r="D119" s="25">
        <v>0</v>
      </c>
      <c r="E119" s="25">
        <v>142</v>
      </c>
      <c r="F119" s="25">
        <v>142</v>
      </c>
      <c r="G119" s="25">
        <f t="shared" si="1"/>
        <v>100</v>
      </c>
    </row>
    <row r="120" spans="1:7" ht="12.75">
      <c r="A120" s="23" t="s">
        <v>81</v>
      </c>
      <c r="B120" s="3" t="s">
        <v>138</v>
      </c>
      <c r="C120" s="8" t="s">
        <v>82</v>
      </c>
      <c r="D120" s="25">
        <v>35357.8</v>
      </c>
      <c r="E120" s="25">
        <v>35370.3</v>
      </c>
      <c r="F120" s="25">
        <v>35370.3</v>
      </c>
      <c r="G120" s="25">
        <f t="shared" si="1"/>
        <v>100</v>
      </c>
    </row>
    <row r="121" spans="1:7" ht="12.75" hidden="1">
      <c r="A121" s="23" t="s">
        <v>81</v>
      </c>
      <c r="B121" s="3" t="s">
        <v>197</v>
      </c>
      <c r="C121" s="8" t="s">
        <v>225</v>
      </c>
      <c r="D121" s="25"/>
      <c r="E121" s="25"/>
      <c r="F121" s="25"/>
      <c r="G121" s="25"/>
    </row>
    <row r="122" spans="1:7" ht="25.5">
      <c r="A122" s="23" t="s">
        <v>81</v>
      </c>
      <c r="B122" s="3" t="s">
        <v>144</v>
      </c>
      <c r="C122" s="8" t="s">
        <v>227</v>
      </c>
      <c r="D122" s="25">
        <v>137.7</v>
      </c>
      <c r="E122" s="25">
        <v>211.6</v>
      </c>
      <c r="F122" s="25">
        <v>211.6</v>
      </c>
      <c r="G122" s="25">
        <f t="shared" si="1"/>
        <v>100</v>
      </c>
    </row>
    <row r="123" spans="1:7" ht="15.75" customHeight="1">
      <c r="A123" s="23" t="s">
        <v>81</v>
      </c>
      <c r="B123" s="3" t="s">
        <v>200</v>
      </c>
      <c r="C123" s="8" t="s">
        <v>165</v>
      </c>
      <c r="D123" s="25">
        <v>0</v>
      </c>
      <c r="E123" s="25">
        <v>8276.1</v>
      </c>
      <c r="F123" s="25">
        <v>8276.1</v>
      </c>
      <c r="G123" s="25">
        <f t="shared" si="1"/>
        <v>100</v>
      </c>
    </row>
    <row r="124" spans="1:7" ht="25.5">
      <c r="A124" s="23" t="s">
        <v>81</v>
      </c>
      <c r="B124" s="3" t="s">
        <v>167</v>
      </c>
      <c r="C124" s="8" t="s">
        <v>75</v>
      </c>
      <c r="D124" s="25">
        <v>0</v>
      </c>
      <c r="E124" s="25">
        <v>-2.5</v>
      </c>
      <c r="F124" s="25">
        <v>-2.5</v>
      </c>
      <c r="G124" s="25">
        <f t="shared" si="1"/>
        <v>100</v>
      </c>
    </row>
    <row r="125" spans="1:7" s="14" customFormat="1" ht="25.5">
      <c r="A125" s="22" t="s">
        <v>83</v>
      </c>
      <c r="B125" s="3" t="s">
        <v>45</v>
      </c>
      <c r="C125" s="19" t="s">
        <v>172</v>
      </c>
      <c r="D125" s="26">
        <f>SUM(D126:D152)</f>
        <v>1197891.7</v>
      </c>
      <c r="E125" s="26">
        <f>SUM(E126:E152)</f>
        <v>3626357.5</v>
      </c>
      <c r="F125" s="26">
        <f>SUM(F126:F152)</f>
        <v>380275.80000000016</v>
      </c>
      <c r="G125" s="26">
        <f t="shared" si="1"/>
        <v>10.486439905607767</v>
      </c>
    </row>
    <row r="126" spans="1:7" ht="38.25">
      <c r="A126" s="23" t="s">
        <v>83</v>
      </c>
      <c r="B126" s="3" t="s">
        <v>177</v>
      </c>
      <c r="C126" s="8" t="s">
        <v>17</v>
      </c>
      <c r="D126" s="25">
        <v>0</v>
      </c>
      <c r="E126" s="25">
        <v>9506.9</v>
      </c>
      <c r="F126" s="25">
        <v>9506.9</v>
      </c>
      <c r="G126" s="25">
        <f t="shared" si="1"/>
        <v>100</v>
      </c>
    </row>
    <row r="127" spans="1:7" ht="51">
      <c r="A127" s="23" t="s">
        <v>83</v>
      </c>
      <c r="B127" s="3" t="s">
        <v>18</v>
      </c>
      <c r="C127" s="8" t="s">
        <v>84</v>
      </c>
      <c r="D127" s="25">
        <v>92505</v>
      </c>
      <c r="E127" s="25">
        <v>167000</v>
      </c>
      <c r="F127" s="25">
        <v>165168</v>
      </c>
      <c r="G127" s="25">
        <f t="shared" si="1"/>
        <v>98.90299401197605</v>
      </c>
    </row>
    <row r="128" spans="1:7" ht="51">
      <c r="A128" s="23" t="s">
        <v>83</v>
      </c>
      <c r="B128" s="3" t="s">
        <v>19</v>
      </c>
      <c r="C128" s="8" t="s">
        <v>179</v>
      </c>
      <c r="D128" s="25">
        <v>9990</v>
      </c>
      <c r="E128" s="25">
        <v>11088</v>
      </c>
      <c r="F128" s="25">
        <v>10693.4</v>
      </c>
      <c r="G128" s="25">
        <f t="shared" si="1"/>
        <v>96.44119769119769</v>
      </c>
    </row>
    <row r="129" spans="1:7" ht="40.5" customHeight="1">
      <c r="A129" s="23" t="s">
        <v>83</v>
      </c>
      <c r="B129" s="3" t="s">
        <v>20</v>
      </c>
      <c r="C129" s="8" t="s">
        <v>180</v>
      </c>
      <c r="D129" s="25">
        <v>58328.4</v>
      </c>
      <c r="E129" s="25">
        <v>66600</v>
      </c>
      <c r="F129" s="25">
        <v>69870.1</v>
      </c>
      <c r="G129" s="25">
        <f t="shared" si="1"/>
        <v>104.91006006006008</v>
      </c>
    </row>
    <row r="130" spans="1:7" ht="38.25">
      <c r="A130" s="23" t="s">
        <v>83</v>
      </c>
      <c r="B130" s="3" t="s">
        <v>26</v>
      </c>
      <c r="C130" s="8" t="s">
        <v>101</v>
      </c>
      <c r="D130" s="25">
        <v>261.7</v>
      </c>
      <c r="E130" s="25">
        <v>10369</v>
      </c>
      <c r="F130" s="25">
        <v>10369</v>
      </c>
      <c r="G130" s="25">
        <f t="shared" si="1"/>
        <v>100</v>
      </c>
    </row>
    <row r="131" spans="1:7" ht="51">
      <c r="A131" s="23" t="s">
        <v>83</v>
      </c>
      <c r="B131" s="3" t="s">
        <v>27</v>
      </c>
      <c r="C131" s="8" t="s">
        <v>181</v>
      </c>
      <c r="D131" s="25">
        <v>3887.8</v>
      </c>
      <c r="E131" s="25">
        <v>22105.9</v>
      </c>
      <c r="F131" s="25">
        <v>21665.5</v>
      </c>
      <c r="G131" s="25">
        <f t="shared" si="1"/>
        <v>98.00777168086347</v>
      </c>
    </row>
    <row r="132" spans="1:7" ht="25.5">
      <c r="A132" s="23" t="s">
        <v>83</v>
      </c>
      <c r="B132" s="3" t="s">
        <v>32</v>
      </c>
      <c r="C132" s="8" t="s">
        <v>216</v>
      </c>
      <c r="D132" s="25">
        <v>98.7</v>
      </c>
      <c r="E132" s="25">
        <v>98.7</v>
      </c>
      <c r="F132" s="25">
        <v>52.4</v>
      </c>
      <c r="G132" s="25">
        <f t="shared" si="1"/>
        <v>53.090172239108405</v>
      </c>
    </row>
    <row r="133" spans="1:7" ht="25.5">
      <c r="A133" s="23" t="s">
        <v>83</v>
      </c>
      <c r="B133" s="3" t="s">
        <v>211</v>
      </c>
      <c r="C133" s="5" t="s">
        <v>212</v>
      </c>
      <c r="D133" s="25">
        <v>0</v>
      </c>
      <c r="E133" s="25">
        <v>275.5</v>
      </c>
      <c r="F133" s="25">
        <v>169.8</v>
      </c>
      <c r="G133" s="25">
        <f t="shared" si="1"/>
        <v>61.63339382940109</v>
      </c>
    </row>
    <row r="134" spans="1:7" ht="18.75" customHeight="1">
      <c r="A134" s="23" t="s">
        <v>83</v>
      </c>
      <c r="B134" s="3" t="s">
        <v>33</v>
      </c>
      <c r="C134" s="8" t="s">
        <v>217</v>
      </c>
      <c r="D134" s="25">
        <v>0</v>
      </c>
      <c r="E134" s="25">
        <v>120.9</v>
      </c>
      <c r="F134" s="25">
        <v>120.9</v>
      </c>
      <c r="G134" s="25">
        <f t="shared" si="1"/>
        <v>100</v>
      </c>
    </row>
    <row r="135" spans="1:7" ht="15" customHeight="1">
      <c r="A135" s="23" t="s">
        <v>83</v>
      </c>
      <c r="B135" s="3" t="s">
        <v>34</v>
      </c>
      <c r="C135" s="8" t="s">
        <v>174</v>
      </c>
      <c r="D135" s="25">
        <v>0</v>
      </c>
      <c r="E135" s="25">
        <v>1245.2</v>
      </c>
      <c r="F135" s="25">
        <v>1245.2</v>
      </c>
      <c r="G135" s="25">
        <f t="shared" si="1"/>
        <v>100</v>
      </c>
    </row>
    <row r="136" spans="1:7" ht="54" customHeight="1" hidden="1">
      <c r="A136" s="23" t="s">
        <v>83</v>
      </c>
      <c r="B136" s="3" t="s">
        <v>176</v>
      </c>
      <c r="C136" s="8" t="s">
        <v>102</v>
      </c>
      <c r="D136" s="25"/>
      <c r="E136" s="25"/>
      <c r="F136" s="25"/>
      <c r="G136" s="25"/>
    </row>
    <row r="137" spans="1:7" ht="53.25" customHeight="1">
      <c r="A137" s="23" t="s">
        <v>83</v>
      </c>
      <c r="B137" s="3" t="s">
        <v>35</v>
      </c>
      <c r="C137" s="8" t="s">
        <v>218</v>
      </c>
      <c r="D137" s="25">
        <v>16553.1</v>
      </c>
      <c r="E137" s="25">
        <v>75000</v>
      </c>
      <c r="F137" s="25">
        <v>77679.7</v>
      </c>
      <c r="G137" s="25">
        <f aca="true" t="shared" si="2" ref="G137:G198">F137/E137*100</f>
        <v>103.57293333333332</v>
      </c>
    </row>
    <row r="138" spans="1:7" ht="53.25" customHeight="1">
      <c r="A138" s="23" t="s">
        <v>83</v>
      </c>
      <c r="B138" s="3" t="s">
        <v>36</v>
      </c>
      <c r="C138" s="8" t="s">
        <v>25</v>
      </c>
      <c r="D138" s="25">
        <v>0</v>
      </c>
      <c r="E138" s="25">
        <v>68.4</v>
      </c>
      <c r="F138" s="25">
        <v>17.9</v>
      </c>
      <c r="G138" s="25">
        <f t="shared" si="2"/>
        <v>26.169590643274848</v>
      </c>
    </row>
    <row r="139" spans="1:7" ht="27.75" customHeight="1">
      <c r="A139" s="23" t="s">
        <v>83</v>
      </c>
      <c r="B139" s="3" t="s">
        <v>41</v>
      </c>
      <c r="C139" s="8" t="s">
        <v>219</v>
      </c>
      <c r="D139" s="25">
        <v>13900</v>
      </c>
      <c r="E139" s="25">
        <v>6134</v>
      </c>
      <c r="F139" s="25">
        <v>6657.4</v>
      </c>
      <c r="G139" s="25">
        <f t="shared" si="2"/>
        <v>108.53276817737203</v>
      </c>
    </row>
    <row r="140" spans="1:7" ht="41.25" customHeight="1">
      <c r="A140" s="23" t="s">
        <v>83</v>
      </c>
      <c r="B140" s="3" t="s">
        <v>201</v>
      </c>
      <c r="C140" s="8" t="s">
        <v>121</v>
      </c>
      <c r="D140" s="25">
        <v>0</v>
      </c>
      <c r="E140" s="25">
        <v>16.5</v>
      </c>
      <c r="F140" s="25">
        <v>16.5</v>
      </c>
      <c r="G140" s="25">
        <f t="shared" si="2"/>
        <v>100</v>
      </c>
    </row>
    <row r="141" spans="1:7" ht="25.5">
      <c r="A141" s="23" t="s">
        <v>83</v>
      </c>
      <c r="B141" s="3" t="s">
        <v>134</v>
      </c>
      <c r="C141" s="8" t="s">
        <v>223</v>
      </c>
      <c r="D141" s="25">
        <v>0</v>
      </c>
      <c r="E141" s="25">
        <v>27.5</v>
      </c>
      <c r="F141" s="25">
        <v>367.2</v>
      </c>
      <c r="G141" s="25">
        <f t="shared" si="2"/>
        <v>1335.2727272727273</v>
      </c>
    </row>
    <row r="142" spans="1:7" ht="18" customHeight="1">
      <c r="A142" s="23" t="s">
        <v>83</v>
      </c>
      <c r="B142" s="3" t="s">
        <v>135</v>
      </c>
      <c r="C142" s="8" t="s">
        <v>224</v>
      </c>
      <c r="D142" s="25">
        <v>0</v>
      </c>
      <c r="E142" s="25">
        <v>0</v>
      </c>
      <c r="F142" s="25">
        <v>-25.1</v>
      </c>
      <c r="G142" s="25"/>
    </row>
    <row r="143" spans="1:7" ht="12.75" hidden="1">
      <c r="A143" s="23" t="s">
        <v>83</v>
      </c>
      <c r="B143" s="3" t="s">
        <v>136</v>
      </c>
      <c r="C143" s="8" t="s">
        <v>103</v>
      </c>
      <c r="D143" s="25"/>
      <c r="E143" s="25"/>
      <c r="F143" s="25"/>
      <c r="G143" s="25"/>
    </row>
    <row r="144" spans="1:7" ht="20.25" customHeight="1">
      <c r="A144" s="23" t="s">
        <v>83</v>
      </c>
      <c r="B144" s="3" t="s">
        <v>197</v>
      </c>
      <c r="C144" s="8" t="s">
        <v>225</v>
      </c>
      <c r="D144" s="25">
        <v>0</v>
      </c>
      <c r="E144" s="25">
        <v>1250000</v>
      </c>
      <c r="F144" s="25">
        <v>0</v>
      </c>
      <c r="G144" s="25">
        <f t="shared" si="2"/>
        <v>0</v>
      </c>
    </row>
    <row r="145" spans="1:7" ht="25.5">
      <c r="A145" s="23" t="s">
        <v>83</v>
      </c>
      <c r="B145" s="3" t="s">
        <v>144</v>
      </c>
      <c r="C145" s="8" t="s">
        <v>227</v>
      </c>
      <c r="D145" s="25">
        <v>9.6</v>
      </c>
      <c r="E145" s="25">
        <v>9.2</v>
      </c>
      <c r="F145" s="25">
        <v>9.2</v>
      </c>
      <c r="G145" s="25">
        <f t="shared" si="2"/>
        <v>100</v>
      </c>
    </row>
    <row r="146" spans="1:7" ht="41.25" customHeight="1">
      <c r="A146" s="23" t="s">
        <v>83</v>
      </c>
      <c r="B146" s="3" t="s">
        <v>145</v>
      </c>
      <c r="C146" s="8" t="s">
        <v>146</v>
      </c>
      <c r="D146" s="25">
        <v>0</v>
      </c>
      <c r="E146" s="25">
        <v>737.6</v>
      </c>
      <c r="F146" s="25">
        <v>737.6</v>
      </c>
      <c r="G146" s="25">
        <f t="shared" si="2"/>
        <v>100</v>
      </c>
    </row>
    <row r="147" spans="1:7" ht="63.75" hidden="1">
      <c r="A147" s="23" t="s">
        <v>83</v>
      </c>
      <c r="B147" s="3" t="s">
        <v>150</v>
      </c>
      <c r="C147" s="8" t="s">
        <v>231</v>
      </c>
      <c r="D147" s="25"/>
      <c r="E147" s="25"/>
      <c r="F147" s="25"/>
      <c r="G147" s="25"/>
    </row>
    <row r="148" spans="1:7" ht="51">
      <c r="A148" s="23" t="s">
        <v>83</v>
      </c>
      <c r="B148" s="3" t="s">
        <v>161</v>
      </c>
      <c r="C148" s="8" t="s">
        <v>175</v>
      </c>
      <c r="D148" s="25">
        <v>2357.4</v>
      </c>
      <c r="E148" s="25">
        <v>2357.4</v>
      </c>
      <c r="F148" s="25">
        <v>2357.4</v>
      </c>
      <c r="G148" s="25">
        <f t="shared" si="2"/>
        <v>100</v>
      </c>
    </row>
    <row r="149" spans="1:7" ht="12.75" hidden="1">
      <c r="A149" s="23" t="s">
        <v>83</v>
      </c>
      <c r="B149" s="3" t="s">
        <v>162</v>
      </c>
      <c r="C149" s="8" t="s">
        <v>163</v>
      </c>
      <c r="D149" s="25"/>
      <c r="E149" s="25"/>
      <c r="F149" s="25"/>
      <c r="G149" s="25"/>
    </row>
    <row r="150" spans="1:7" ht="15" customHeight="1">
      <c r="A150" s="23" t="s">
        <v>83</v>
      </c>
      <c r="B150" s="3" t="s">
        <v>164</v>
      </c>
      <c r="C150" s="8" t="s">
        <v>233</v>
      </c>
      <c r="D150" s="25">
        <v>1000000</v>
      </c>
      <c r="E150" s="25">
        <v>2000000</v>
      </c>
      <c r="F150" s="25">
        <v>0</v>
      </c>
      <c r="G150" s="25">
        <f t="shared" si="2"/>
        <v>0</v>
      </c>
    </row>
    <row r="151" spans="1:7" ht="15" customHeight="1">
      <c r="A151" s="23" t="s">
        <v>83</v>
      </c>
      <c r="B151" s="3" t="s">
        <v>200</v>
      </c>
      <c r="C151" s="8" t="s">
        <v>165</v>
      </c>
      <c r="D151" s="25">
        <v>0</v>
      </c>
      <c r="E151" s="25">
        <v>3971.5</v>
      </c>
      <c r="F151" s="25">
        <v>3971.5</v>
      </c>
      <c r="G151" s="25">
        <f t="shared" si="2"/>
        <v>100</v>
      </c>
    </row>
    <row r="152" spans="1:7" ht="25.5">
      <c r="A152" s="23" t="s">
        <v>83</v>
      </c>
      <c r="B152" s="3" t="s">
        <v>167</v>
      </c>
      <c r="C152" s="8" t="s">
        <v>75</v>
      </c>
      <c r="D152" s="25">
        <v>0</v>
      </c>
      <c r="E152" s="25">
        <v>-374.7</v>
      </c>
      <c r="F152" s="25">
        <v>-374.7</v>
      </c>
      <c r="G152" s="25">
        <f t="shared" si="2"/>
        <v>100</v>
      </c>
    </row>
    <row r="153" spans="1:7" s="14" customFormat="1" ht="12.75">
      <c r="A153" s="22" t="s">
        <v>104</v>
      </c>
      <c r="B153" s="3" t="s">
        <v>45</v>
      </c>
      <c r="C153" s="19" t="s">
        <v>39</v>
      </c>
      <c r="D153" s="26">
        <f>SUM(D154:D160)</f>
        <v>72.6</v>
      </c>
      <c r="E153" s="26">
        <f>SUM(E154:E160)</f>
        <v>3611.5</v>
      </c>
      <c r="F153" s="26">
        <f>SUM(F154:F160)</f>
        <v>3619.5</v>
      </c>
      <c r="G153" s="26">
        <f t="shared" si="2"/>
        <v>100.22151460611934</v>
      </c>
    </row>
    <row r="154" spans="1:7" ht="18" customHeight="1">
      <c r="A154" s="23" t="s">
        <v>104</v>
      </c>
      <c r="B154" s="3" t="s">
        <v>33</v>
      </c>
      <c r="C154" s="8" t="s">
        <v>217</v>
      </c>
      <c r="D154" s="25">
        <v>0</v>
      </c>
      <c r="E154" s="25">
        <v>409.5</v>
      </c>
      <c r="F154" s="25">
        <v>417.5</v>
      </c>
      <c r="G154" s="25">
        <f t="shared" si="2"/>
        <v>101.95360195360195</v>
      </c>
    </row>
    <row r="155" spans="1:7" ht="18" customHeight="1">
      <c r="A155" s="23" t="s">
        <v>104</v>
      </c>
      <c r="B155" s="3" t="s">
        <v>116</v>
      </c>
      <c r="C155" s="9" t="s">
        <v>115</v>
      </c>
      <c r="D155" s="25">
        <v>0</v>
      </c>
      <c r="E155" s="25">
        <v>422</v>
      </c>
      <c r="F155" s="25">
        <v>422</v>
      </c>
      <c r="G155" s="25">
        <f t="shared" si="2"/>
        <v>100</v>
      </c>
    </row>
    <row r="156" spans="1:7" ht="18.75" customHeight="1">
      <c r="A156" s="23" t="s">
        <v>104</v>
      </c>
      <c r="B156" s="3" t="s">
        <v>197</v>
      </c>
      <c r="C156" s="8" t="s">
        <v>225</v>
      </c>
      <c r="D156" s="25">
        <v>72.6</v>
      </c>
      <c r="E156" s="25">
        <v>2101.4</v>
      </c>
      <c r="F156" s="25">
        <v>2101.4</v>
      </c>
      <c r="G156" s="25">
        <f t="shared" si="2"/>
        <v>100</v>
      </c>
    </row>
    <row r="157" spans="1:7" ht="17.25" customHeight="1" hidden="1">
      <c r="A157" s="23" t="s">
        <v>104</v>
      </c>
      <c r="B157" s="3" t="s">
        <v>164</v>
      </c>
      <c r="C157" s="8" t="s">
        <v>233</v>
      </c>
      <c r="D157" s="25"/>
      <c r="E157" s="25"/>
      <c r="F157" s="25"/>
      <c r="G157" s="25"/>
    </row>
    <row r="158" spans="1:7" ht="25.5">
      <c r="A158" s="23" t="s">
        <v>104</v>
      </c>
      <c r="B158" s="3" t="s">
        <v>213</v>
      </c>
      <c r="C158" s="8" t="s">
        <v>214</v>
      </c>
      <c r="D158" s="25">
        <v>0</v>
      </c>
      <c r="E158" s="25">
        <v>620</v>
      </c>
      <c r="F158" s="25">
        <v>620</v>
      </c>
      <c r="G158" s="25">
        <f t="shared" si="2"/>
        <v>100</v>
      </c>
    </row>
    <row r="159" spans="1:7" ht="25.5">
      <c r="A159" s="23" t="s">
        <v>104</v>
      </c>
      <c r="B159" s="3" t="s">
        <v>166</v>
      </c>
      <c r="C159" s="8" t="s">
        <v>234</v>
      </c>
      <c r="D159" s="25">
        <v>0</v>
      </c>
      <c r="E159" s="25">
        <v>58.6</v>
      </c>
      <c r="F159" s="25">
        <v>58.6</v>
      </c>
      <c r="G159" s="25">
        <f t="shared" si="2"/>
        <v>100</v>
      </c>
    </row>
    <row r="160" spans="1:7" ht="25.5" hidden="1">
      <c r="A160" s="23" t="s">
        <v>104</v>
      </c>
      <c r="B160" s="3" t="s">
        <v>167</v>
      </c>
      <c r="C160" s="8" t="s">
        <v>75</v>
      </c>
      <c r="D160" s="25"/>
      <c r="E160" s="25"/>
      <c r="F160" s="25"/>
      <c r="G160" s="25"/>
    </row>
    <row r="161" spans="1:7" s="14" customFormat="1" ht="12.75">
      <c r="A161" s="22" t="s">
        <v>105</v>
      </c>
      <c r="B161" s="3" t="s">
        <v>45</v>
      </c>
      <c r="C161" s="19" t="s">
        <v>106</v>
      </c>
      <c r="D161" s="26">
        <f>SUM(D162:D180)</f>
        <v>17885.5</v>
      </c>
      <c r="E161" s="26">
        <f>SUM(E162:E180)</f>
        <v>118060.29999999999</v>
      </c>
      <c r="F161" s="26">
        <f>SUM(F162:F180)</f>
        <v>93541.8</v>
      </c>
      <c r="G161" s="26">
        <f t="shared" si="2"/>
        <v>79.23222285560854</v>
      </c>
    </row>
    <row r="162" spans="1:7" ht="18" customHeight="1">
      <c r="A162" s="23" t="s">
        <v>105</v>
      </c>
      <c r="B162" s="3" t="s">
        <v>13</v>
      </c>
      <c r="C162" s="8" t="s">
        <v>14</v>
      </c>
      <c r="D162" s="25">
        <v>96</v>
      </c>
      <c r="E162" s="25">
        <v>45</v>
      </c>
      <c r="F162" s="25">
        <v>30</v>
      </c>
      <c r="G162" s="25">
        <f t="shared" si="2"/>
        <v>66.66666666666666</v>
      </c>
    </row>
    <row r="163" spans="1:7" ht="51">
      <c r="A163" s="23" t="s">
        <v>105</v>
      </c>
      <c r="B163" s="3" t="s">
        <v>27</v>
      </c>
      <c r="C163" s="8" t="s">
        <v>181</v>
      </c>
      <c r="D163" s="25">
        <v>1000</v>
      </c>
      <c r="E163" s="25">
        <v>124.8</v>
      </c>
      <c r="F163" s="25">
        <v>92.9</v>
      </c>
      <c r="G163" s="25">
        <f t="shared" si="2"/>
        <v>74.43910256410257</v>
      </c>
    </row>
    <row r="164" spans="1:7" ht="25.5">
      <c r="A164" s="23" t="s">
        <v>105</v>
      </c>
      <c r="B164" s="3" t="s">
        <v>86</v>
      </c>
      <c r="C164" s="8" t="s">
        <v>215</v>
      </c>
      <c r="D164" s="25">
        <v>5.8</v>
      </c>
      <c r="E164" s="25">
        <v>5.8</v>
      </c>
      <c r="F164" s="25">
        <v>4.4</v>
      </c>
      <c r="G164" s="25">
        <f t="shared" si="2"/>
        <v>75.86206896551725</v>
      </c>
    </row>
    <row r="165" spans="1:7" ht="25.5">
      <c r="A165" s="23" t="s">
        <v>105</v>
      </c>
      <c r="B165" s="3" t="s">
        <v>32</v>
      </c>
      <c r="C165" s="8" t="s">
        <v>216</v>
      </c>
      <c r="D165" s="25">
        <v>6450.8</v>
      </c>
      <c r="E165" s="25">
        <v>6184.8</v>
      </c>
      <c r="F165" s="25">
        <v>6640.1</v>
      </c>
      <c r="G165" s="25">
        <f t="shared" si="2"/>
        <v>107.36159617125858</v>
      </c>
    </row>
    <row r="166" spans="1:7" ht="25.5">
      <c r="A166" s="23" t="s">
        <v>105</v>
      </c>
      <c r="B166" s="3" t="s">
        <v>211</v>
      </c>
      <c r="C166" s="5" t="s">
        <v>212</v>
      </c>
      <c r="D166" s="25">
        <v>88.8</v>
      </c>
      <c r="E166" s="25">
        <v>89.1</v>
      </c>
      <c r="F166" s="25">
        <v>81.7</v>
      </c>
      <c r="G166" s="25">
        <f t="shared" si="2"/>
        <v>91.69472502805837</v>
      </c>
    </row>
    <row r="167" spans="1:7" ht="17.25" customHeight="1">
      <c r="A167" s="23" t="s">
        <v>105</v>
      </c>
      <c r="B167" s="3" t="s">
        <v>33</v>
      </c>
      <c r="C167" s="8" t="s">
        <v>217</v>
      </c>
      <c r="D167" s="25">
        <v>0</v>
      </c>
      <c r="E167" s="25">
        <v>31.5</v>
      </c>
      <c r="F167" s="25">
        <v>31.5</v>
      </c>
      <c r="G167" s="25">
        <f t="shared" si="2"/>
        <v>100</v>
      </c>
    </row>
    <row r="168" spans="1:7" ht="25.5">
      <c r="A168" s="23" t="s">
        <v>105</v>
      </c>
      <c r="B168" s="3" t="s">
        <v>134</v>
      </c>
      <c r="C168" s="8" t="s">
        <v>223</v>
      </c>
      <c r="D168" s="25">
        <v>2300</v>
      </c>
      <c r="E168" s="25">
        <v>1772.1</v>
      </c>
      <c r="F168" s="25">
        <v>1802.2</v>
      </c>
      <c r="G168" s="25">
        <f t="shared" si="2"/>
        <v>101.69854974324248</v>
      </c>
    </row>
    <row r="169" spans="1:7" ht="12.75">
      <c r="A169" s="23" t="s">
        <v>105</v>
      </c>
      <c r="B169" s="3" t="s">
        <v>136</v>
      </c>
      <c r="C169" s="5" t="s">
        <v>137</v>
      </c>
      <c r="D169" s="25">
        <v>6</v>
      </c>
      <c r="E169" s="25">
        <v>159.5</v>
      </c>
      <c r="F169" s="25">
        <v>161.5</v>
      </c>
      <c r="G169" s="25">
        <f t="shared" si="2"/>
        <v>101.25391849529781</v>
      </c>
    </row>
    <row r="170" spans="1:7" ht="25.5">
      <c r="A170" s="23" t="s">
        <v>105</v>
      </c>
      <c r="B170" s="3" t="s">
        <v>128</v>
      </c>
      <c r="C170" s="9" t="s">
        <v>127</v>
      </c>
      <c r="D170" s="25">
        <v>0</v>
      </c>
      <c r="E170" s="25">
        <v>5390.5</v>
      </c>
      <c r="F170" s="25">
        <v>1401.5</v>
      </c>
      <c r="G170" s="25">
        <f t="shared" si="2"/>
        <v>25.99944346535572</v>
      </c>
    </row>
    <row r="171" spans="1:7" ht="27" customHeight="1">
      <c r="A171" s="23" t="s">
        <v>105</v>
      </c>
      <c r="B171" s="3" t="s">
        <v>139</v>
      </c>
      <c r="C171" s="9" t="s">
        <v>140</v>
      </c>
      <c r="D171" s="25">
        <v>0</v>
      </c>
      <c r="E171" s="25">
        <v>49962.1</v>
      </c>
      <c r="F171" s="25">
        <v>47000.7</v>
      </c>
      <c r="G171" s="25">
        <f t="shared" si="2"/>
        <v>94.07270711199088</v>
      </c>
    </row>
    <row r="172" spans="1:7" ht="27" customHeight="1">
      <c r="A172" s="23" t="s">
        <v>105</v>
      </c>
      <c r="B172" s="3" t="s">
        <v>202</v>
      </c>
      <c r="C172" s="9" t="s">
        <v>203</v>
      </c>
      <c r="D172" s="25">
        <v>0</v>
      </c>
      <c r="E172" s="25">
        <v>336.2</v>
      </c>
      <c r="F172" s="25">
        <v>336.2</v>
      </c>
      <c r="G172" s="25">
        <f t="shared" si="2"/>
        <v>100</v>
      </c>
    </row>
    <row r="173" spans="1:7" ht="27" customHeight="1">
      <c r="A173" s="23" t="s">
        <v>105</v>
      </c>
      <c r="B173" s="3" t="s">
        <v>142</v>
      </c>
      <c r="C173" s="9" t="s">
        <v>141</v>
      </c>
      <c r="D173" s="25">
        <v>0</v>
      </c>
      <c r="E173" s="25">
        <v>14538.3</v>
      </c>
      <c r="F173" s="25">
        <v>14538.3</v>
      </c>
      <c r="G173" s="25">
        <f t="shared" si="2"/>
        <v>100</v>
      </c>
    </row>
    <row r="174" spans="1:7" ht="18" customHeight="1">
      <c r="A174" s="23" t="s">
        <v>105</v>
      </c>
      <c r="B174" s="3" t="s">
        <v>197</v>
      </c>
      <c r="C174" s="8" t="s">
        <v>225</v>
      </c>
      <c r="D174" s="25">
        <v>0</v>
      </c>
      <c r="E174" s="25">
        <v>25649</v>
      </c>
      <c r="F174" s="25">
        <v>7829.6</v>
      </c>
      <c r="G174" s="25">
        <f t="shared" si="2"/>
        <v>30.525946430660067</v>
      </c>
    </row>
    <row r="175" spans="1:7" ht="25.5">
      <c r="A175" s="23" t="s">
        <v>105</v>
      </c>
      <c r="B175" s="3" t="s">
        <v>194</v>
      </c>
      <c r="C175" s="8" t="s">
        <v>226</v>
      </c>
      <c r="D175" s="25">
        <v>4710</v>
      </c>
      <c r="E175" s="25">
        <v>4710</v>
      </c>
      <c r="F175" s="25">
        <v>4710</v>
      </c>
      <c r="G175" s="25">
        <f t="shared" si="2"/>
        <v>100</v>
      </c>
    </row>
    <row r="176" spans="1:7" ht="38.25">
      <c r="A176" s="23" t="s">
        <v>105</v>
      </c>
      <c r="B176" s="2" t="s">
        <v>195</v>
      </c>
      <c r="C176" s="6" t="s">
        <v>196</v>
      </c>
      <c r="D176" s="25">
        <v>0</v>
      </c>
      <c r="E176" s="25">
        <v>60.2</v>
      </c>
      <c r="F176" s="25">
        <v>32.8</v>
      </c>
      <c r="G176" s="25">
        <f t="shared" si="2"/>
        <v>54.48504983388703</v>
      </c>
    </row>
    <row r="177" spans="1:7" ht="25.5">
      <c r="A177" s="23" t="s">
        <v>105</v>
      </c>
      <c r="B177" s="3" t="s">
        <v>144</v>
      </c>
      <c r="C177" s="8" t="s">
        <v>227</v>
      </c>
      <c r="D177" s="25">
        <v>3228.1</v>
      </c>
      <c r="E177" s="25">
        <v>3674.2</v>
      </c>
      <c r="F177" s="25">
        <v>3521.2</v>
      </c>
      <c r="G177" s="25">
        <f t="shared" si="2"/>
        <v>95.83582820750095</v>
      </c>
    </row>
    <row r="178" spans="1:7" ht="16.5" customHeight="1">
      <c r="A178" s="23" t="s">
        <v>105</v>
      </c>
      <c r="B178" s="3" t="s">
        <v>164</v>
      </c>
      <c r="C178" s="8" t="s">
        <v>233</v>
      </c>
      <c r="D178" s="25">
        <v>0</v>
      </c>
      <c r="E178" s="25">
        <v>2795.5</v>
      </c>
      <c r="F178" s="25">
        <v>2795.5</v>
      </c>
      <c r="G178" s="25">
        <f t="shared" si="2"/>
        <v>100</v>
      </c>
    </row>
    <row r="179" spans="1:7" ht="18" customHeight="1">
      <c r="A179" s="23" t="s">
        <v>105</v>
      </c>
      <c r="B179" s="3" t="s">
        <v>200</v>
      </c>
      <c r="C179" s="8" t="s">
        <v>165</v>
      </c>
      <c r="D179" s="25">
        <v>0</v>
      </c>
      <c r="E179" s="25">
        <v>5000</v>
      </c>
      <c r="F179" s="25">
        <v>5000</v>
      </c>
      <c r="G179" s="25">
        <f t="shared" si="2"/>
        <v>100</v>
      </c>
    </row>
    <row r="180" spans="1:7" ht="25.5">
      <c r="A180" s="23" t="s">
        <v>105</v>
      </c>
      <c r="B180" s="3" t="s">
        <v>167</v>
      </c>
      <c r="C180" s="8" t="s">
        <v>75</v>
      </c>
      <c r="D180" s="25">
        <v>0</v>
      </c>
      <c r="E180" s="25">
        <v>-2468.3</v>
      </c>
      <c r="F180" s="25">
        <v>-2468.3</v>
      </c>
      <c r="G180" s="25">
        <f t="shared" si="2"/>
        <v>100</v>
      </c>
    </row>
    <row r="181" spans="1:7" s="14" customFormat="1" ht="12.75">
      <c r="A181" s="22" t="s">
        <v>189</v>
      </c>
      <c r="B181" s="3"/>
      <c r="C181" s="19" t="s">
        <v>188</v>
      </c>
      <c r="D181" s="15">
        <f>D182</f>
        <v>0</v>
      </c>
      <c r="E181" s="15">
        <f>E182</f>
        <v>17.3</v>
      </c>
      <c r="F181" s="15">
        <f>F182</f>
        <v>17.3</v>
      </c>
      <c r="G181" s="15">
        <f t="shared" si="2"/>
        <v>100</v>
      </c>
    </row>
    <row r="182" spans="1:7" ht="18.75" customHeight="1">
      <c r="A182" s="23" t="s">
        <v>189</v>
      </c>
      <c r="B182" s="3" t="s">
        <v>33</v>
      </c>
      <c r="C182" s="8" t="s">
        <v>217</v>
      </c>
      <c r="D182" s="25">
        <v>0</v>
      </c>
      <c r="E182" s="25">
        <v>17.3</v>
      </c>
      <c r="F182" s="25">
        <v>17.3</v>
      </c>
      <c r="G182" s="25">
        <f t="shared" si="2"/>
        <v>100</v>
      </c>
    </row>
    <row r="183" spans="1:7" s="14" customFormat="1" ht="25.5">
      <c r="A183" s="22" t="s">
        <v>107</v>
      </c>
      <c r="B183" s="3" t="s">
        <v>45</v>
      </c>
      <c r="C183" s="19" t="s">
        <v>193</v>
      </c>
      <c r="D183" s="26">
        <f>D184</f>
        <v>0</v>
      </c>
      <c r="E183" s="26">
        <f>E184</f>
        <v>18.3</v>
      </c>
      <c r="F183" s="26">
        <f>F184</f>
        <v>18.3</v>
      </c>
      <c r="G183" s="26">
        <f t="shared" si="2"/>
        <v>100</v>
      </c>
    </row>
    <row r="184" spans="1:7" ht="17.25" customHeight="1">
      <c r="A184" s="23" t="s">
        <v>107</v>
      </c>
      <c r="B184" s="3" t="s">
        <v>33</v>
      </c>
      <c r="C184" s="8" t="s">
        <v>217</v>
      </c>
      <c r="D184" s="25">
        <v>0</v>
      </c>
      <c r="E184" s="25">
        <v>18.3</v>
      </c>
      <c r="F184" s="25">
        <v>18.3</v>
      </c>
      <c r="G184" s="25">
        <f t="shared" si="2"/>
        <v>100</v>
      </c>
    </row>
    <row r="185" spans="1:7" s="14" customFormat="1" ht="12.75">
      <c r="A185" s="22" t="s">
        <v>108</v>
      </c>
      <c r="B185" s="3" t="s">
        <v>45</v>
      </c>
      <c r="C185" s="19" t="s">
        <v>109</v>
      </c>
      <c r="D185" s="15">
        <f>SUM(D186:D197)</f>
        <v>1537</v>
      </c>
      <c r="E185" s="15">
        <f>SUM(E186:E197)</f>
        <v>22459.8</v>
      </c>
      <c r="F185" s="15">
        <f>SUM(F186:F197)</f>
        <v>25095.100000000002</v>
      </c>
      <c r="G185" s="15">
        <f t="shared" si="2"/>
        <v>111.73340813364322</v>
      </c>
    </row>
    <row r="186" spans="1:7" ht="53.25" customHeight="1">
      <c r="A186" s="23" t="s">
        <v>108</v>
      </c>
      <c r="B186" s="3" t="s">
        <v>15</v>
      </c>
      <c r="C186" s="5" t="s">
        <v>171</v>
      </c>
      <c r="D186" s="25">
        <v>123</v>
      </c>
      <c r="E186" s="25">
        <v>152</v>
      </c>
      <c r="F186" s="25">
        <v>128.8</v>
      </c>
      <c r="G186" s="25">
        <f t="shared" si="2"/>
        <v>84.73684210526316</v>
      </c>
    </row>
    <row r="187" spans="1:7" ht="26.25" customHeight="1">
      <c r="A187" s="23" t="s">
        <v>108</v>
      </c>
      <c r="B187" s="3" t="s">
        <v>87</v>
      </c>
      <c r="C187" s="8" t="s">
        <v>110</v>
      </c>
      <c r="D187" s="25">
        <v>18</v>
      </c>
      <c r="E187" s="25">
        <v>190</v>
      </c>
      <c r="F187" s="25">
        <v>202</v>
      </c>
      <c r="G187" s="25">
        <f t="shared" si="2"/>
        <v>106.3157894736842</v>
      </c>
    </row>
    <row r="188" spans="1:7" ht="16.5" customHeight="1">
      <c r="A188" s="23" t="s">
        <v>108</v>
      </c>
      <c r="B188" s="3" t="s">
        <v>33</v>
      </c>
      <c r="C188" s="8" t="s">
        <v>217</v>
      </c>
      <c r="D188" s="25">
        <v>0</v>
      </c>
      <c r="E188" s="25">
        <v>32.6</v>
      </c>
      <c r="F188" s="25">
        <v>43.8</v>
      </c>
      <c r="G188" s="25">
        <f t="shared" si="2"/>
        <v>134.35582822085888</v>
      </c>
    </row>
    <row r="189" spans="1:7" ht="25.5">
      <c r="A189" s="23" t="s">
        <v>108</v>
      </c>
      <c r="B189" s="3" t="s">
        <v>42</v>
      </c>
      <c r="C189" s="8" t="s">
        <v>220</v>
      </c>
      <c r="D189" s="25">
        <v>1300</v>
      </c>
      <c r="E189" s="25">
        <v>1300</v>
      </c>
      <c r="F189" s="25">
        <v>1301</v>
      </c>
      <c r="G189" s="25">
        <f t="shared" si="2"/>
        <v>100.07692307692308</v>
      </c>
    </row>
    <row r="190" spans="1:7" ht="27.75" customHeight="1">
      <c r="A190" s="23" t="s">
        <v>108</v>
      </c>
      <c r="B190" s="3" t="s">
        <v>134</v>
      </c>
      <c r="C190" s="8" t="s">
        <v>223</v>
      </c>
      <c r="D190" s="25">
        <v>96</v>
      </c>
      <c r="E190" s="25">
        <v>8413.9</v>
      </c>
      <c r="F190" s="25">
        <v>10193</v>
      </c>
      <c r="G190" s="25">
        <f t="shared" si="2"/>
        <v>121.14477234100715</v>
      </c>
    </row>
    <row r="191" spans="1:7" ht="14.25" customHeight="1" hidden="1">
      <c r="A191" s="23" t="s">
        <v>108</v>
      </c>
      <c r="B191" s="1" t="s">
        <v>135</v>
      </c>
      <c r="C191" s="5" t="s">
        <v>224</v>
      </c>
      <c r="D191" s="25"/>
      <c r="E191" s="25"/>
      <c r="F191" s="25"/>
      <c r="G191" s="25"/>
    </row>
    <row r="192" spans="1:7" ht="14.25" customHeight="1">
      <c r="A192" s="23" t="s">
        <v>108</v>
      </c>
      <c r="B192" s="3" t="s">
        <v>136</v>
      </c>
      <c r="C192" s="8" t="s">
        <v>103</v>
      </c>
      <c r="D192" s="25">
        <v>0</v>
      </c>
      <c r="E192" s="25">
        <v>31.2</v>
      </c>
      <c r="F192" s="25">
        <v>886.6</v>
      </c>
      <c r="G192" s="25">
        <f t="shared" si="2"/>
        <v>2841.666666666667</v>
      </c>
    </row>
    <row r="193" spans="1:7" ht="12.75">
      <c r="A193" s="23" t="s">
        <v>108</v>
      </c>
      <c r="B193" s="3" t="s">
        <v>197</v>
      </c>
      <c r="C193" s="8" t="s">
        <v>225</v>
      </c>
      <c r="D193" s="25">
        <v>0</v>
      </c>
      <c r="E193" s="25">
        <v>6192.9</v>
      </c>
      <c r="F193" s="25">
        <v>6192.7</v>
      </c>
      <c r="G193" s="25">
        <f t="shared" si="2"/>
        <v>99.99677049524456</v>
      </c>
    </row>
    <row r="194" spans="1:7" ht="17.25" customHeight="1">
      <c r="A194" s="23" t="s">
        <v>108</v>
      </c>
      <c r="B194" s="3" t="s">
        <v>164</v>
      </c>
      <c r="C194" s="8" t="s">
        <v>233</v>
      </c>
      <c r="D194" s="25">
        <v>0</v>
      </c>
      <c r="E194" s="25">
        <v>102</v>
      </c>
      <c r="F194" s="25">
        <v>102</v>
      </c>
      <c r="G194" s="25">
        <f t="shared" si="2"/>
        <v>100</v>
      </c>
    </row>
    <row r="195" spans="1:7" ht="40.5" customHeight="1">
      <c r="A195" s="23" t="s">
        <v>108</v>
      </c>
      <c r="B195" s="3" t="s">
        <v>118</v>
      </c>
      <c r="C195" s="8" t="s">
        <v>117</v>
      </c>
      <c r="D195" s="25">
        <v>0</v>
      </c>
      <c r="E195" s="25">
        <v>3200</v>
      </c>
      <c r="F195" s="25">
        <v>3200</v>
      </c>
      <c r="G195" s="25">
        <f t="shared" si="2"/>
        <v>100</v>
      </c>
    </row>
    <row r="196" spans="1:7" ht="19.5" customHeight="1">
      <c r="A196" s="23" t="s">
        <v>108</v>
      </c>
      <c r="B196" s="3" t="s">
        <v>200</v>
      </c>
      <c r="C196" s="8" t="s">
        <v>165</v>
      </c>
      <c r="D196" s="25">
        <v>0</v>
      </c>
      <c r="E196" s="25">
        <v>3000</v>
      </c>
      <c r="F196" s="25">
        <v>3000</v>
      </c>
      <c r="G196" s="25">
        <f t="shared" si="2"/>
        <v>100</v>
      </c>
    </row>
    <row r="197" spans="1:7" ht="29.25" customHeight="1">
      <c r="A197" s="23" t="s">
        <v>108</v>
      </c>
      <c r="B197" s="3" t="s">
        <v>167</v>
      </c>
      <c r="C197" s="8" t="s">
        <v>75</v>
      </c>
      <c r="D197" s="25">
        <v>0</v>
      </c>
      <c r="E197" s="25">
        <v>-154.8</v>
      </c>
      <c r="F197" s="25">
        <v>-154.8</v>
      </c>
      <c r="G197" s="25">
        <f t="shared" si="2"/>
        <v>100</v>
      </c>
    </row>
    <row r="198" spans="1:7" ht="12.75">
      <c r="A198" s="24" t="s">
        <v>45</v>
      </c>
      <c r="B198" s="10"/>
      <c r="C198" s="10" t="s">
        <v>168</v>
      </c>
      <c r="D198" s="16">
        <f>D13+D29+D32+D36+D38+D40+D43+D62+D66+D69+D71+D75+D82+D84+D91+D99+D114+D125+D153+D161+D183+D185+D22+D80+D20+D24+D181+D78</f>
        <v>4309638.399999999</v>
      </c>
      <c r="E198" s="16">
        <f>E13+E29+E32+E36+E38+E40+E43+E62+E66+E69+E71+E75+E82+E84+E91+E99+E114+E125+E153+E161+E183+E185+E22+E80+E20+E24+E181+E78</f>
        <v>7067525.799999999</v>
      </c>
      <c r="F198" s="16">
        <f>F13+F29+F32+F36+F38+F40+F43+F62+F66+F69+F71+F75+F82+F84+F91+F99+F114+F125+F153+F161+F183+F185+F22+F80+F20+F24+F181+F78</f>
        <v>3786056.4</v>
      </c>
      <c r="G198" s="16">
        <f t="shared" si="2"/>
        <v>53.56975704283953</v>
      </c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</sheetData>
  <sheetProtection/>
  <mergeCells count="7">
    <mergeCell ref="A8:G8"/>
    <mergeCell ref="A10:B10"/>
    <mergeCell ref="G10:G11"/>
    <mergeCell ref="C10:C11"/>
    <mergeCell ref="D10:D11"/>
    <mergeCell ref="E10:E11"/>
    <mergeCell ref="F10:F11"/>
  </mergeCells>
  <printOptions/>
  <pageMargins left="0.4724409448818898" right="0.1968503937007874" top="0.3937007874015748" bottom="0.3937007874015748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2015-05-27T03:05:09Z</cp:lastPrinted>
  <dcterms:created xsi:type="dcterms:W3CDTF">2002-03-11T10:22:12Z</dcterms:created>
  <dcterms:modified xsi:type="dcterms:W3CDTF">2015-05-27T03:05:12Z</dcterms:modified>
  <cp:category/>
  <cp:version/>
  <cp:contentType/>
  <cp:contentStatus/>
</cp:coreProperties>
</file>