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72" windowWidth="15456" windowHeight="9900" activeTab="0"/>
  </bookViews>
  <sheets>
    <sheet name="Приложение2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'Приложение2'!$A$10:$J$229</definedName>
    <definedName name="_xlnm.Print_Titles" localSheetId="0">'Приложение2'!$8:$10</definedName>
  </definedNames>
  <calcPr fullCalcOnLoad="1"/>
</workbook>
</file>

<file path=xl/sharedStrings.xml><?xml version="1.0" encoding="utf-8"?>
<sst xmlns="http://schemas.openxmlformats.org/spreadsheetml/2006/main" count="453" uniqueCount="449">
  <si>
    <t>1 11 01040 04 0000 120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</si>
  <si>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</si>
  <si>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</si>
  <si>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</si>
  <si>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</si>
  <si>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</si>
  <si>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</si>
  <si>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</si>
  <si>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</si>
  <si>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</si>
  <si>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</si>
  <si>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</si>
  <si>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</si>
  <si>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</si>
  <si>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</si>
  <si>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</si>
  <si>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</si>
  <si>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</si>
  <si>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</si>
  <si>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</si>
  <si>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</si>
  <si>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</si>
  <si>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</si>
  <si>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</si>
  <si>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</si>
  <si>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</si>
  <si>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</si>
  <si>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</si>
  <si>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</si>
  <si>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</si>
  <si>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</si>
  <si>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</si>
  <si>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</si>
  <si>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</si>
  <si>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</si>
  <si>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</si>
  <si>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</si>
  <si>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</si>
  <si>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</si>
  <si>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</si>
  <si>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</si>
  <si>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</si>
  <si>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</si>
  <si>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</si>
  <si>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</si>
  <si>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</si>
  <si>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</si>
  <si>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</si>
  <si>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</si>
  <si>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</si>
  <si>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2 07 04050 04 0000 180</t>
  </si>
  <si>
    <t>1 16 23041 04 0000 140</t>
  </si>
  <si>
    <t>2 02 02150 00 0000 151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</si>
  <si>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</si>
  <si>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</si>
  <si>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</si>
  <si>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1 09 07032 04 0000 110</t>
  </si>
  <si>
    <t>отклонение</t>
  </si>
  <si>
    <t>к постановлению администрации города</t>
  </si>
  <si>
    <t>Утверждено по бюджету первоначально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</si>
  <si>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</si>
  <si>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</si>
  <si>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</si>
  <si>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</si>
  <si>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</si>
  <si>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</si>
  <si>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</si>
  <si>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</si>
  <si>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</si>
  <si>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</si>
  <si>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</si>
  <si>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% испол-я от
уточнен-ного
плана</t>
  </si>
  <si>
    <t>Ожидаемое исполнение 
за год по состоянию 
на отчетную дату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</si>
  <si>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</si>
  <si>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</si>
  <si>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</si>
  <si>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</si>
  <si>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</si>
  <si>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</si>
  <si>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</si>
  <si>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</si>
  <si>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</si>
  <si>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</si>
  <si>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</si>
  <si>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</si>
  <si>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</si>
  <si>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</si>
  <si>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</si>
  <si>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 xml:space="preserve">Код </t>
  </si>
  <si>
    <t>Факт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</si>
  <si>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</si>
  <si>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</si>
  <si>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</si>
  <si>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</si>
  <si>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</si>
  <si>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</si>
  <si>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</si>
  <si>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</si>
  <si>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</si>
  <si>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</si>
  <si>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</si>
  <si>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</si>
  <si>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</si>
  <si>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</si>
  <si>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</si>
  <si>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</si>
  <si>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</si>
  <si>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</si>
  <si>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</si>
  <si>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</si>
  <si>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</si>
  <si>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</si>
  <si>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</si>
  <si>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</si>
  <si>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</si>
  <si>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Уточненный план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</si>
  <si>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</si>
  <si>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</si>
  <si>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</si>
  <si>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</si>
  <si>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</si>
  <si>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</si>
  <si>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</si>
  <si>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</si>
  <si>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</si>
  <si>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</si>
  <si>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</si>
  <si>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</si>
  <si>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</si>
  <si>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</si>
  <si>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</si>
  <si>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</si>
  <si>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</si>
  <si>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</si>
  <si>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</si>
  <si>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</si>
  <si>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</si>
  <si>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</si>
  <si>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</si>
  <si>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</si>
  <si>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</si>
  <si>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</si>
  <si>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</si>
  <si>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</si>
  <si>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</si>
  <si>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</si>
  <si>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</si>
  <si>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</si>
  <si>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</si>
  <si>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</si>
  <si>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</si>
  <si>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</si>
  <si>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</si>
  <si>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</si>
  <si>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</si>
  <si>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</si>
  <si>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</si>
  <si>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</si>
  <si>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</si>
  <si>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</si>
  <si>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</si>
  <si>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</si>
  <si>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</si>
  <si>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</si>
  <si>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</si>
  <si>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</si>
  <si>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</si>
  <si>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</si>
  <si>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</si>
  <si>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</si>
  <si>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</si>
  <si>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</si>
  <si>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</si>
  <si>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</si>
  <si>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</si>
  <si>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</si>
  <si>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</si>
  <si>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</si>
  <si>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</si>
  <si>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</si>
  <si>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</si>
  <si>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</si>
  <si>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</si>
  <si>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</si>
  <si>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</si>
  <si>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</si>
  <si>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</si>
  <si>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1 05 04010 02 0000 110</t>
  </si>
  <si>
    <t>1 05 04000 02 0000 110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</si>
  <si>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</si>
  <si>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</si>
  <si>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</si>
  <si>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</si>
  <si>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</si>
  <si>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</si>
  <si>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</si>
  <si>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</si>
  <si>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</si>
  <si>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</si>
  <si>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</si>
  <si>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</si>
  <si>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</si>
  <si>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</si>
  <si>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</si>
  <si>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</si>
  <si>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</si>
  <si>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</si>
  <si>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</si>
  <si>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</si>
  <si>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</si>
  <si>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</si>
  <si>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</si>
  <si>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</si>
  <si>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</si>
  <si>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</si>
  <si>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</si>
  <si>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</si>
  <si>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</si>
  <si>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</si>
  <si>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</si>
  <si>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</si>
  <si>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</si>
  <si>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</si>
  <si>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</si>
  <si>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</si>
  <si>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</si>
  <si>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</si>
  <si>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</si>
  <si>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</si>
  <si>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</si>
  <si>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</si>
  <si>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</si>
  <si>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</si>
  <si>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</si>
  <si>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</si>
  <si>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</si>
  <si>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</si>
  <si>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</si>
  <si>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</si>
  <si>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</si>
  <si>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</si>
  <si>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</si>
  <si>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</si>
  <si>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</si>
  <si>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</si>
  <si>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</si>
  <si>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</si>
  <si>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</si>
  <si>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</si>
  <si>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</si>
  <si>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</si>
  <si>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</si>
  <si>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</si>
  <si>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</si>
  <si>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 xml:space="preserve">Приложение 2 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</si>
  <si>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</si>
  <si>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</si>
  <si>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</si>
  <si>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</si>
  <si>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</si>
  <si>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</si>
  <si>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</si>
  <si>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</si>
  <si>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</si>
  <si>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</si>
  <si>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</si>
  <si>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</si>
  <si>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</si>
  <si>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</si>
  <si>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</si>
  <si>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</si>
  <si>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</si>
  <si>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</si>
  <si>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</si>
  <si>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</si>
  <si>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</si>
  <si>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</si>
  <si>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</si>
  <si>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</si>
  <si>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</si>
  <si>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</si>
  <si>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</si>
  <si>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</si>
  <si>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</si>
  <si>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</si>
  <si>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</si>
  <si>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</si>
  <si>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</si>
  <si>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</si>
  <si>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</si>
  <si>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</si>
  <si>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</si>
  <si>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</si>
  <si>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</si>
  <si>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</si>
  <si>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</si>
  <si>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</si>
  <si>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</si>
  <si>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</si>
  <si>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</si>
  <si>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</si>
  <si>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</si>
  <si>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</si>
  <si>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</si>
  <si>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</si>
  <si>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</si>
  <si>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</si>
  <si>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</si>
  <si>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</si>
  <si>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</si>
  <si>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</si>
  <si>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</si>
  <si>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</si>
  <si>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</si>
  <si>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</si>
  <si>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</si>
  <si>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</si>
  <si>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</si>
  <si>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</si>
  <si>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</si>
  <si>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</si>
  <si>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</si>
  <si>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</si>
  <si>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</si>
  <si>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</si>
  <si>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</si>
  <si>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</si>
  <si>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</si>
  <si>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</si>
  <si>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</si>
  <si>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</si>
  <si>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2 02 03029 04 0000 151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</si>
  <si>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</si>
  <si>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</si>
  <si>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</si>
  <si>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</si>
  <si>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</si>
  <si>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</si>
  <si>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</si>
  <si>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</si>
  <si>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</si>
  <si>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</si>
  <si>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</si>
  <si>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</si>
  <si>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</si>
  <si>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</si>
  <si>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</si>
  <si>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</si>
  <si>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</si>
  <si>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</si>
  <si>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</si>
  <si>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</si>
  <si>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</si>
  <si>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</si>
  <si>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</si>
  <si>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</si>
  <si>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</si>
  <si>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</si>
  <si>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</si>
  <si>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</si>
  <si>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</si>
  <si>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</si>
  <si>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</si>
  <si>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</si>
  <si>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</si>
  <si>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</si>
  <si>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</si>
  <si>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</si>
  <si>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</si>
  <si>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</si>
  <si>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</si>
  <si>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</si>
  <si>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</si>
  <si>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</si>
  <si>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</si>
  <si>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</si>
  <si>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</si>
  <si>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</si>
  <si>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</si>
  <si>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</si>
  <si>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</si>
  <si>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</si>
  <si>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</si>
  <si>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</si>
  <si>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</si>
  <si>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</si>
  <si>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</si>
  <si>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</si>
  <si>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</si>
  <si>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</si>
  <si>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</si>
  <si>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</si>
  <si>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</si>
  <si>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</si>
  <si>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</si>
  <si>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</si>
  <si>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</si>
  <si>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</si>
  <si>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</si>
  <si>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</si>
  <si>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</si>
  <si>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</si>
  <si>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Наименование  кода вида доходов</t>
  </si>
  <si>
    <t>Исполнение за 1 квартал 2016 года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</si>
  <si>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</si>
  <si>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</si>
  <si>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</si>
  <si>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</si>
  <si>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</si>
  <si>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</si>
  <si>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</si>
  <si>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</si>
  <si>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</si>
  <si>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</si>
  <si>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</si>
  <si>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</si>
  <si>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</si>
  <si>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</si>
  <si>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</si>
  <si>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</si>
  <si>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1 16 35000 00 0000 140</t>
  </si>
  <si>
    <t>1 16 35020 04 0000 140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</si>
  <si>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</si>
  <si>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</si>
  <si>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</si>
  <si>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</si>
  <si>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</si>
  <si>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</si>
  <si>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</si>
  <si>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</si>
  <si>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</si>
  <si>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</si>
  <si>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2 02 03121 04 0000 151</t>
  </si>
  <si>
    <t>2 02 03121 00 0000 151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</si>
  <si>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</si>
  <si>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</si>
  <si>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</si>
  <si>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</si>
  <si>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</si>
  <si>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</si>
  <si>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</si>
  <si>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1 13 02000 00 0000 130</t>
  </si>
  <si>
    <t>Доходы от компенсации затрат государства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</si>
  <si>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</si>
  <si>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ВОЗВРАТ ОСТАТКОВ СУБСИДИЙ, СУБВЕНЦИЙ И ИНЫХ МЕЖБЮДЖЕТНЫХ ТРАНСФЕРТОВ, ИМЕЮЩИХ ЦЕЛЕВОЕ НАЗНАЧЕНИЕ, ПРОШЛЫХ ЛЕТ</t>
  </si>
  <si>
    <t>Исполнение бюджета города Березники по кодам видов доходов за I квартал 2016 г.
и ожидаемое исполнение бюджета города за 2016 год</t>
  </si>
  <si>
    <t>ФОРМА К-2</t>
  </si>
  <si>
    <t>тыс.руб.</t>
  </si>
  <si>
    <r>
      <t xml:space="preserve">от </t>
    </r>
    <r>
      <rPr>
        <u val="single"/>
        <sz val="12"/>
        <rFont val="Times New Roman"/>
        <family val="1"/>
      </rPr>
      <t>05.05.2016 № 1359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</si>
</sst>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8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Fill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0" fontId="25" fillId="0" borderId="0" xfId="57" applyFont="1" applyBorder="1">
      <alignment/>
      <protection/>
    </xf>
    <xf numFmtId="0" fontId="22" fillId="0" borderId="0" xfId="57" applyFont="1" applyFill="1">
      <alignment/>
      <protection/>
    </xf>
    <xf numFmtId="0" fontId="27" fillId="0" borderId="0" xfId="57" applyFont="1">
      <alignment/>
      <protection/>
    </xf>
    <xf numFmtId="3" fontId="28" fillId="0" borderId="10" xfId="57" applyNumberFormat="1" applyFont="1" applyBorder="1" applyAlignment="1">
      <alignment horizontal="left" vertical="top"/>
      <protection/>
    </xf>
    <xf numFmtId="174" fontId="29" fillId="0" borderId="10" xfId="57" applyNumberFormat="1" applyFont="1" applyFill="1" applyBorder="1" applyAlignment="1">
      <alignment vertical="top"/>
      <protection/>
    </xf>
    <xf numFmtId="0" fontId="28" fillId="0" borderId="10" xfId="57" applyFont="1" applyBorder="1" applyAlignment="1">
      <alignment horizontal="left" vertical="top"/>
      <protection/>
    </xf>
    <xf numFmtId="0" fontId="30" fillId="0" borderId="0" xfId="57" applyFont="1">
      <alignment/>
      <protection/>
    </xf>
    <xf numFmtId="3" fontId="31" fillId="0" borderId="10" xfId="57" applyNumberFormat="1" applyFont="1" applyBorder="1" applyAlignment="1">
      <alignment horizontal="left" vertical="top"/>
      <protection/>
    </xf>
    <xf numFmtId="174" fontId="22" fillId="0" borderId="10" xfId="57" applyNumberFormat="1" applyFont="1" applyFill="1" applyBorder="1" applyAlignment="1">
      <alignment vertical="top"/>
      <protection/>
    </xf>
    <xf numFmtId="3" fontId="32" fillId="0" borderId="10" xfId="57" applyNumberFormat="1" applyFont="1" applyBorder="1" applyAlignment="1">
      <alignment horizontal="left" vertical="top"/>
      <protection/>
    </xf>
    <xf numFmtId="174" fontId="33" fillId="0" borderId="10" xfId="57" applyNumberFormat="1" applyFont="1" applyFill="1" applyBorder="1" applyAlignment="1">
      <alignment vertical="top"/>
      <protection/>
    </xf>
    <xf numFmtId="174" fontId="22" fillId="0" borderId="10" xfId="57" applyNumberFormat="1" applyFont="1" applyFill="1" applyBorder="1" applyAlignment="1">
      <alignment vertical="top"/>
      <protection/>
    </xf>
    <xf numFmtId="0" fontId="20" fillId="0" borderId="0" xfId="57" applyFont="1">
      <alignment/>
      <protection/>
    </xf>
    <xf numFmtId="3" fontId="32" fillId="0" borderId="10" xfId="57" applyNumberFormat="1" applyFont="1" applyBorder="1" applyAlignment="1">
      <alignment horizontal="left" vertical="top"/>
      <protection/>
    </xf>
    <xf numFmtId="174" fontId="33" fillId="0" borderId="10" xfId="57" applyNumberFormat="1" applyFont="1" applyFill="1" applyBorder="1" applyAlignment="1">
      <alignment vertical="top"/>
      <protection/>
    </xf>
    <xf numFmtId="0" fontId="8" fillId="0" borderId="0" xfId="57" applyFont="1">
      <alignment/>
      <protection/>
    </xf>
    <xf numFmtId="3" fontId="28" fillId="0" borderId="10" xfId="57" applyNumberFormat="1" applyFont="1" applyBorder="1" applyAlignment="1">
      <alignment vertical="top"/>
      <protection/>
    </xf>
    <xf numFmtId="3" fontId="32" fillId="0" borderId="10" xfId="57" applyNumberFormat="1" applyFont="1" applyBorder="1" applyAlignment="1">
      <alignment vertical="top"/>
      <protection/>
    </xf>
    <xf numFmtId="3" fontId="31" fillId="0" borderId="10" xfId="57" applyNumberFormat="1" applyFont="1" applyBorder="1" applyAlignment="1">
      <alignment vertical="top"/>
      <protection/>
    </xf>
    <xf numFmtId="0" fontId="31" fillId="0" borderId="10" xfId="57" applyFont="1" applyBorder="1" applyAlignment="1">
      <alignment horizontal="left" vertical="top"/>
      <protection/>
    </xf>
    <xf numFmtId="0" fontId="32" fillId="0" borderId="10" xfId="57" applyFont="1" applyBorder="1" applyAlignment="1">
      <alignment horizontal="left" vertical="top"/>
      <protection/>
    </xf>
    <xf numFmtId="0" fontId="31" fillId="0" borderId="10" xfId="57" applyFont="1" applyFill="1" applyBorder="1" applyAlignment="1">
      <alignment horizontal="left" vertical="top"/>
      <protection/>
    </xf>
    <xf numFmtId="0" fontId="32" fillId="0" borderId="10" xfId="57" applyFont="1" applyBorder="1" applyAlignment="1">
      <alignment horizontal="left" vertical="top"/>
      <protection/>
    </xf>
    <xf numFmtId="0" fontId="31" fillId="0" borderId="10" xfId="57" applyFont="1" applyBorder="1" applyAlignment="1">
      <alignment horizontal="left" vertical="top"/>
      <protection/>
    </xf>
    <xf numFmtId="3" fontId="31" fillId="0" borderId="10" xfId="57" applyNumberFormat="1" applyFont="1" applyBorder="1" applyAlignment="1">
      <alignment horizontal="left" vertical="top"/>
      <protection/>
    </xf>
    <xf numFmtId="174" fontId="29" fillId="0" borderId="10" xfId="57" applyNumberFormat="1" applyFont="1" applyFill="1" applyBorder="1" applyAlignment="1">
      <alignment vertical="top"/>
      <protection/>
    </xf>
    <xf numFmtId="174" fontId="29" fillId="0" borderId="10" xfId="57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7" applyFont="1" applyFill="1" applyBorder="1">
      <alignment/>
      <protection/>
    </xf>
    <xf numFmtId="3" fontId="28" fillId="0" borderId="10" xfId="57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7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0" fontId="27" fillId="0" borderId="0" xfId="57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19" fillId="0" borderId="0" xfId="57" applyFont="1">
      <alignment/>
      <protection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3" fontId="28" fillId="0" borderId="10" xfId="57" applyNumberFormat="1" applyFont="1" applyBorder="1" applyAlignment="1">
      <alignment horizontal="left" vertical="top"/>
      <protection/>
    </xf>
    <xf numFmtId="0" fontId="8" fillId="18" borderId="0" xfId="57" applyFill="1">
      <alignment/>
      <protection/>
    </xf>
    <xf numFmtId="0" fontId="22" fillId="18" borderId="0" xfId="57" applyFont="1" applyFill="1">
      <alignment/>
      <protection/>
    </xf>
    <xf numFmtId="3" fontId="26" fillId="18" borderId="10" xfId="56" applyNumberFormat="1" applyFont="1" applyFill="1" applyBorder="1" applyAlignment="1">
      <alignment horizontal="center" vertical="center" wrapText="1"/>
      <protection/>
    </xf>
    <xf numFmtId="3" fontId="26" fillId="18" borderId="10" xfId="57" applyNumberFormat="1" applyFont="1" applyFill="1" applyBorder="1" applyAlignment="1">
      <alignment horizontal="center" vertical="center" wrapText="1"/>
      <protection/>
    </xf>
    <xf numFmtId="174" fontId="29" fillId="18" borderId="10" xfId="57" applyNumberFormat="1" applyFont="1" applyFill="1" applyBorder="1" applyAlignment="1">
      <alignment vertical="top"/>
      <protection/>
    </xf>
    <xf numFmtId="174" fontId="22" fillId="18" borderId="10" xfId="57" applyNumberFormat="1" applyFont="1" applyFill="1" applyBorder="1" applyAlignment="1">
      <alignment vertical="top"/>
      <protection/>
    </xf>
    <xf numFmtId="174" fontId="33" fillId="18" borderId="10" xfId="57" applyNumberFormat="1" applyFont="1" applyFill="1" applyBorder="1" applyAlignment="1">
      <alignment vertical="top"/>
      <protection/>
    </xf>
    <xf numFmtId="174" fontId="22" fillId="18" borderId="10" xfId="57" applyNumberFormat="1" applyFont="1" applyFill="1" applyBorder="1" applyAlignment="1">
      <alignment vertical="top"/>
      <protection/>
    </xf>
    <xf numFmtId="174" fontId="33" fillId="18" borderId="10" xfId="57" applyNumberFormat="1" applyFont="1" applyFill="1" applyBorder="1" applyAlignment="1">
      <alignment vertical="top"/>
      <protection/>
    </xf>
    <xf numFmtId="174" fontId="29" fillId="18" borderId="10" xfId="57" applyNumberFormat="1" applyFont="1" applyFill="1" applyBorder="1" applyAlignment="1">
      <alignment vertical="top"/>
      <protection/>
    </xf>
    <xf numFmtId="174" fontId="29" fillId="18" borderId="10" xfId="57" applyNumberFormat="1" applyFont="1" applyFill="1" applyBorder="1" applyAlignment="1">
      <alignment/>
      <protection/>
    </xf>
    <xf numFmtId="174" fontId="8" fillId="0" borderId="0" xfId="57" applyNumberFormat="1">
      <alignment/>
      <protection/>
    </xf>
    <xf numFmtId="0" fontId="29" fillId="0" borderId="10" xfId="0" applyFont="1" applyFill="1" applyBorder="1" applyAlignment="1">
      <alignment vertical="top" wrapText="1"/>
    </xf>
    <xf numFmtId="0" fontId="28" fillId="0" borderId="10" xfId="57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vertical="top" wrapText="1"/>
    </xf>
    <xf numFmtId="0" fontId="28" fillId="0" borderId="10" xfId="57" applyFont="1" applyBorder="1" applyAlignment="1">
      <alignment horizontal="left" vertical="top"/>
      <protection/>
    </xf>
    <xf numFmtId="0" fontId="32" fillId="0" borderId="10" xfId="57" applyFont="1" applyFill="1" applyBorder="1" applyAlignment="1">
      <alignment horizontal="left" vertical="top"/>
      <protection/>
    </xf>
    <xf numFmtId="0" fontId="34" fillId="0" borderId="0" xfId="57" applyFont="1" applyFill="1" applyAlignment="1">
      <alignment horizontal="left"/>
      <protection/>
    </xf>
    <xf numFmtId="0" fontId="35" fillId="0" borderId="0" xfId="0" applyFont="1" applyAlignment="1">
      <alignment horizontal="left"/>
    </xf>
    <xf numFmtId="0" fontId="34" fillId="0" borderId="0" xfId="57" applyFont="1" applyFill="1" applyAlignment="1">
      <alignment horizontal="left"/>
      <protection/>
    </xf>
    <xf numFmtId="0" fontId="35" fillId="0" borderId="0" xfId="0" applyFont="1" applyAlignment="1">
      <alignment horizontal="left"/>
    </xf>
    <xf numFmtId="0" fontId="22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2" fillId="0" borderId="11" xfId="57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сп9м-в2005г.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SheetLayoutView="100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K6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1.00390625" style="2" customWidth="1"/>
    <col min="4" max="4" width="11.57421875" style="2" hidden="1" customWidth="1"/>
    <col min="5" max="5" width="10.8515625" style="2" customWidth="1"/>
    <col min="6" max="6" width="9.57421875" style="2" hidden="1" customWidth="1"/>
    <col min="7" max="7" width="11.140625" style="2" customWidth="1"/>
    <col min="8" max="8" width="10.28125" style="58" hidden="1" customWidth="1"/>
    <col min="9" max="9" width="8.57421875" style="2" customWidth="1"/>
    <col min="10" max="10" width="8.8515625" style="2" hidden="1" customWidth="1"/>
    <col min="11" max="11" width="11.140625" style="1" customWidth="1"/>
    <col min="12" max="16384" width="9.140625" style="1" customWidth="1"/>
  </cols>
  <sheetData>
    <row r="1" spans="5:11" ht="15">
      <c r="E1" s="77" t="s">
        <v>254</v>
      </c>
      <c r="F1" s="78"/>
      <c r="G1" s="78"/>
      <c r="H1" s="78"/>
      <c r="I1" s="78"/>
      <c r="J1" s="78"/>
      <c r="K1" s="78"/>
    </row>
    <row r="2" spans="5:11" ht="15">
      <c r="E2" s="77" t="s">
        <v>58</v>
      </c>
      <c r="F2" s="78"/>
      <c r="G2" s="78"/>
      <c r="H2" s="78"/>
      <c r="I2" s="78"/>
      <c r="J2" s="78"/>
      <c r="K2" s="78"/>
    </row>
    <row r="3" spans="5:11" ht="15">
      <c r="E3" s="77" t="s">
        <v>448</v>
      </c>
      <c r="F3" s="78"/>
      <c r="G3" s="78"/>
      <c r="H3" s="78"/>
      <c r="I3" s="78"/>
      <c r="J3" s="78"/>
      <c r="K3" s="78"/>
    </row>
    <row r="4" spans="5:11" ht="15">
      <c r="E4" s="75"/>
      <c r="F4" s="76"/>
      <c r="G4" s="76"/>
      <c r="H4" s="76"/>
      <c r="I4" s="76"/>
      <c r="J4" s="76"/>
      <c r="K4" s="76"/>
    </row>
    <row r="5" spans="1:11" ht="15.75" customHeight="1">
      <c r="A5" s="3"/>
      <c r="B5" s="3"/>
      <c r="C5" s="6"/>
      <c r="D5" s="6"/>
      <c r="E5" s="79" t="s">
        <v>446</v>
      </c>
      <c r="F5" s="80"/>
      <c r="G5" s="80"/>
      <c r="H5" s="80"/>
      <c r="I5" s="80"/>
      <c r="J5" s="80"/>
      <c r="K5" s="80"/>
    </row>
    <row r="6" spans="1:11" s="4" customFormat="1" ht="51.75" customHeight="1">
      <c r="A6" s="86" t="s">
        <v>445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 customHeight="1">
      <c r="A7" s="5"/>
      <c r="B7" s="5"/>
      <c r="C7" s="46"/>
      <c r="D7" s="46"/>
      <c r="E7" s="6"/>
      <c r="F7" s="6"/>
      <c r="G7" s="6"/>
      <c r="H7" s="59"/>
      <c r="I7" s="81" t="s">
        <v>447</v>
      </c>
      <c r="J7" s="82"/>
      <c r="K7" s="82"/>
    </row>
    <row r="8" spans="1:11" ht="12.75" customHeight="1">
      <c r="A8" s="85" t="s">
        <v>88</v>
      </c>
      <c r="B8" s="85" t="s">
        <v>402</v>
      </c>
      <c r="C8" s="83" t="s">
        <v>403</v>
      </c>
      <c r="D8" s="83"/>
      <c r="E8" s="83"/>
      <c r="F8" s="83"/>
      <c r="G8" s="83"/>
      <c r="H8" s="83"/>
      <c r="I8" s="83"/>
      <c r="J8" s="84" t="s">
        <v>72</v>
      </c>
      <c r="K8" s="84" t="s">
        <v>72</v>
      </c>
    </row>
    <row r="9" spans="1:11" s="2" customFormat="1" ht="51.75" customHeight="1">
      <c r="A9" s="85"/>
      <c r="B9" s="85"/>
      <c r="C9" s="56" t="s">
        <v>59</v>
      </c>
      <c r="D9" s="56"/>
      <c r="E9" s="56" t="s">
        <v>115</v>
      </c>
      <c r="F9" s="56"/>
      <c r="G9" s="56" t="s">
        <v>89</v>
      </c>
      <c r="H9" s="60" t="s">
        <v>57</v>
      </c>
      <c r="I9" s="56" t="s">
        <v>71</v>
      </c>
      <c r="J9" s="84"/>
      <c r="K9" s="84"/>
    </row>
    <row r="10" spans="1:11" s="52" customFormat="1" ht="9.75">
      <c r="A10" s="51">
        <v>1</v>
      </c>
      <c r="B10" s="51">
        <v>2</v>
      </c>
      <c r="C10" s="51">
        <v>3</v>
      </c>
      <c r="D10" s="51"/>
      <c r="E10" s="51">
        <v>4</v>
      </c>
      <c r="F10" s="51"/>
      <c r="G10" s="51">
        <v>5</v>
      </c>
      <c r="H10" s="61"/>
      <c r="I10" s="51">
        <v>6</v>
      </c>
      <c r="J10" s="51">
        <v>7</v>
      </c>
      <c r="K10" s="51">
        <v>7</v>
      </c>
    </row>
    <row r="11" spans="1:11" s="7" customFormat="1" ht="12.75">
      <c r="A11" s="8" t="s">
        <v>90</v>
      </c>
      <c r="B11" s="32" t="s">
        <v>91</v>
      </c>
      <c r="C11" s="9">
        <f>C12+C24+C33+C44+C51+C65+C92+C110+C122+C125+C162+C102+C18</f>
        <v>426330.69999999995</v>
      </c>
      <c r="D11" s="9">
        <f aca="true" t="shared" si="0" ref="D11:D75">E11-C11</f>
        <v>60650</v>
      </c>
      <c r="E11" s="9">
        <f>E12+E24+E33+E44+E51+E65+E92+E110+E122+E125+E162+E102+E18</f>
        <v>486980.69999999995</v>
      </c>
      <c r="F11" s="9">
        <f>E11-C11</f>
        <v>60650</v>
      </c>
      <c r="G11" s="9">
        <f>G12+G24+G33+G44+G51+G65+G92+G110+G122+G125+G162+G102+G18</f>
        <v>488464.5</v>
      </c>
      <c r="H11" s="62">
        <f aca="true" t="shared" si="1" ref="H11:H69">G11-E11</f>
        <v>1483.8000000000466</v>
      </c>
      <c r="I11" s="9">
        <f aca="true" t="shared" si="2" ref="I11:I74">G11/E11*100</f>
        <v>100.30469379998017</v>
      </c>
      <c r="J11" s="9">
        <f>J12+J24+J33+J44+J51+J65+J92+J110+J122+J125+J162+J102+J18</f>
        <v>0</v>
      </c>
      <c r="K11" s="9">
        <f>K12+K24+K33+K44+K51+K65+K92+K110+K122+K125+K162+K102+K18</f>
        <v>1988027.6000000003</v>
      </c>
    </row>
    <row r="12" spans="1:11" s="7" customFormat="1" ht="12.75">
      <c r="A12" s="10" t="s">
        <v>92</v>
      </c>
      <c r="B12" s="33" t="s">
        <v>93</v>
      </c>
      <c r="C12" s="9">
        <f>C13</f>
        <v>247922.3</v>
      </c>
      <c r="D12" s="9">
        <f t="shared" si="0"/>
        <v>28628.79999999999</v>
      </c>
      <c r="E12" s="9">
        <f>E13</f>
        <v>276551.1</v>
      </c>
      <c r="F12" s="9">
        <f aca="true" t="shared" si="3" ref="F12:F69">E12-C12</f>
        <v>28628.79999999999</v>
      </c>
      <c r="G12" s="9">
        <f>G13</f>
        <v>280248.2</v>
      </c>
      <c r="H12" s="62">
        <f t="shared" si="1"/>
        <v>3697.100000000035</v>
      </c>
      <c r="I12" s="9">
        <f t="shared" si="2"/>
        <v>101.33685962558097</v>
      </c>
      <c r="J12" s="9">
        <f>J13</f>
        <v>0</v>
      </c>
      <c r="K12" s="9">
        <f>K13</f>
        <v>1046657.9</v>
      </c>
    </row>
    <row r="13" spans="1:11" s="11" customFormat="1" ht="12.75">
      <c r="A13" s="8" t="s">
        <v>94</v>
      </c>
      <c r="B13" s="32" t="s">
        <v>95</v>
      </c>
      <c r="C13" s="9">
        <f>C14+C15+C17+C16</f>
        <v>247922.3</v>
      </c>
      <c r="D13" s="9">
        <f t="shared" si="0"/>
        <v>28628.79999999999</v>
      </c>
      <c r="E13" s="9">
        <f>E14+E15+E17+E16</f>
        <v>276551.1</v>
      </c>
      <c r="F13" s="9">
        <f t="shared" si="3"/>
        <v>28628.79999999999</v>
      </c>
      <c r="G13" s="9">
        <f>G14+G15+G17+G16</f>
        <v>280248.2</v>
      </c>
      <c r="H13" s="62">
        <f t="shared" si="1"/>
        <v>3697.100000000035</v>
      </c>
      <c r="I13" s="9">
        <f t="shared" si="2"/>
        <v>101.33685962558097</v>
      </c>
      <c r="J13" s="9">
        <f>J14+J15+J17+J16</f>
        <v>0</v>
      </c>
      <c r="K13" s="9">
        <f>K14+K15+K17+K16</f>
        <v>1046657.9</v>
      </c>
    </row>
    <row r="14" spans="1:11" ht="40.5" customHeight="1">
      <c r="A14" s="12" t="s">
        <v>96</v>
      </c>
      <c r="B14" s="34" t="s">
        <v>380</v>
      </c>
      <c r="C14" s="13">
        <v>244895.3</v>
      </c>
      <c r="D14" s="13">
        <f t="shared" si="0"/>
        <v>14256.100000000006</v>
      </c>
      <c r="E14" s="13">
        <v>259151.4</v>
      </c>
      <c r="F14" s="13">
        <f t="shared" si="3"/>
        <v>14256.100000000006</v>
      </c>
      <c r="G14" s="13">
        <v>262514.3</v>
      </c>
      <c r="H14" s="63">
        <f t="shared" si="1"/>
        <v>3362.899999999994</v>
      </c>
      <c r="I14" s="13">
        <f t="shared" si="2"/>
        <v>101.29765843441325</v>
      </c>
      <c r="J14" s="13"/>
      <c r="K14" s="13">
        <v>1008605.9</v>
      </c>
    </row>
    <row r="15" spans="1:11" ht="66">
      <c r="A15" s="12" t="s">
        <v>97</v>
      </c>
      <c r="B15" s="34" t="s">
        <v>381</v>
      </c>
      <c r="C15" s="13">
        <v>597</v>
      </c>
      <c r="D15" s="13">
        <f t="shared" si="0"/>
        <v>0</v>
      </c>
      <c r="E15" s="13">
        <v>597</v>
      </c>
      <c r="F15" s="13">
        <f t="shared" si="3"/>
        <v>0</v>
      </c>
      <c r="G15" s="13">
        <v>155.5</v>
      </c>
      <c r="H15" s="63">
        <f t="shared" si="1"/>
        <v>-441.5</v>
      </c>
      <c r="I15" s="13">
        <f t="shared" si="2"/>
        <v>26.046901172529314</v>
      </c>
      <c r="J15" s="13"/>
      <c r="K15" s="13">
        <v>2502</v>
      </c>
    </row>
    <row r="16" spans="1:11" ht="27.75" customHeight="1">
      <c r="A16" s="12" t="s">
        <v>98</v>
      </c>
      <c r="B16" s="34" t="s">
        <v>99</v>
      </c>
      <c r="C16" s="13">
        <v>2385</v>
      </c>
      <c r="D16" s="13">
        <f t="shared" si="0"/>
        <v>14372.7</v>
      </c>
      <c r="E16" s="13">
        <v>16757.7</v>
      </c>
      <c r="F16" s="13">
        <f t="shared" si="3"/>
        <v>14372.7</v>
      </c>
      <c r="G16" s="13">
        <v>17461.5</v>
      </c>
      <c r="H16" s="63">
        <f t="shared" si="1"/>
        <v>703.7999999999993</v>
      </c>
      <c r="I16" s="13">
        <f t="shared" si="2"/>
        <v>104.19986036269893</v>
      </c>
      <c r="J16" s="13"/>
      <c r="K16" s="13">
        <v>35000</v>
      </c>
    </row>
    <row r="17" spans="1:11" ht="54.75" customHeight="1">
      <c r="A17" s="12" t="s">
        <v>100</v>
      </c>
      <c r="B17" s="34" t="s">
        <v>382</v>
      </c>
      <c r="C17" s="13">
        <v>45</v>
      </c>
      <c r="D17" s="13">
        <f t="shared" si="0"/>
        <v>0</v>
      </c>
      <c r="E17" s="13">
        <v>45</v>
      </c>
      <c r="F17" s="13">
        <f t="shared" si="3"/>
        <v>0</v>
      </c>
      <c r="G17" s="13">
        <v>116.9</v>
      </c>
      <c r="H17" s="63">
        <f t="shared" si="1"/>
        <v>71.9</v>
      </c>
      <c r="I17" s="13">
        <f t="shared" si="2"/>
        <v>259.77777777777777</v>
      </c>
      <c r="J17" s="13"/>
      <c r="K17" s="13">
        <v>550</v>
      </c>
    </row>
    <row r="18" spans="1:11" s="55" customFormat="1" ht="26.25">
      <c r="A18" s="47" t="s">
        <v>335</v>
      </c>
      <c r="B18" s="48" t="s">
        <v>336</v>
      </c>
      <c r="C18" s="9">
        <f aca="true" t="shared" si="4" ref="C18:K18">C19</f>
        <v>1751.1</v>
      </c>
      <c r="D18" s="9">
        <f t="shared" si="0"/>
        <v>0</v>
      </c>
      <c r="E18" s="9">
        <f t="shared" si="4"/>
        <v>1751.1</v>
      </c>
      <c r="F18" s="9">
        <f t="shared" si="3"/>
        <v>0</v>
      </c>
      <c r="G18" s="9">
        <f t="shared" si="4"/>
        <v>1386.6</v>
      </c>
      <c r="H18" s="62">
        <f t="shared" si="1"/>
        <v>-364.5</v>
      </c>
      <c r="I18" s="9">
        <f t="shared" si="2"/>
        <v>79.18451259208497</v>
      </c>
      <c r="J18" s="9">
        <f t="shared" si="4"/>
        <v>0</v>
      </c>
      <c r="K18" s="9">
        <f t="shared" si="4"/>
        <v>6998.5</v>
      </c>
    </row>
    <row r="19" spans="1:11" s="55" customFormat="1" ht="26.25">
      <c r="A19" s="47" t="s">
        <v>337</v>
      </c>
      <c r="B19" s="70" t="s">
        <v>338</v>
      </c>
      <c r="C19" s="9">
        <f>C20+C21+C22+C23</f>
        <v>1751.1</v>
      </c>
      <c r="D19" s="9">
        <f t="shared" si="0"/>
        <v>0</v>
      </c>
      <c r="E19" s="9">
        <f>E20+E21+E22+E23</f>
        <v>1751.1</v>
      </c>
      <c r="F19" s="9">
        <f t="shared" si="3"/>
        <v>0</v>
      </c>
      <c r="G19" s="9">
        <f>G20+G21+G22+G23</f>
        <v>1386.6</v>
      </c>
      <c r="H19" s="62">
        <f t="shared" si="1"/>
        <v>-364.5</v>
      </c>
      <c r="I19" s="9">
        <f t="shared" si="2"/>
        <v>79.18451259208497</v>
      </c>
      <c r="J19" s="9">
        <f>J20+J21+J22+J23</f>
        <v>0</v>
      </c>
      <c r="K19" s="9">
        <f>K20+K21+K22+K23</f>
        <v>6998.5</v>
      </c>
    </row>
    <row r="20" spans="1:11" ht="39">
      <c r="A20" s="49" t="s">
        <v>339</v>
      </c>
      <c r="B20" s="53" t="s">
        <v>340</v>
      </c>
      <c r="C20" s="13">
        <v>542.1</v>
      </c>
      <c r="D20" s="13">
        <f t="shared" si="0"/>
        <v>0</v>
      </c>
      <c r="E20" s="13">
        <v>542.1</v>
      </c>
      <c r="F20" s="13">
        <f t="shared" si="3"/>
        <v>0</v>
      </c>
      <c r="G20" s="13">
        <v>482.3</v>
      </c>
      <c r="H20" s="63">
        <f t="shared" si="1"/>
        <v>-59.80000000000001</v>
      </c>
      <c r="I20" s="13">
        <f t="shared" si="2"/>
        <v>88.96882494004797</v>
      </c>
      <c r="J20" s="13"/>
      <c r="K20" s="13">
        <v>2169.3</v>
      </c>
    </row>
    <row r="21" spans="1:11" ht="52.5">
      <c r="A21" s="49" t="s">
        <v>341</v>
      </c>
      <c r="B21" s="53" t="s">
        <v>342</v>
      </c>
      <c r="C21" s="13">
        <v>9</v>
      </c>
      <c r="D21" s="13">
        <f t="shared" si="0"/>
        <v>0</v>
      </c>
      <c r="E21" s="13">
        <v>9</v>
      </c>
      <c r="F21" s="13">
        <f t="shared" si="3"/>
        <v>0</v>
      </c>
      <c r="G21" s="13">
        <v>8.4</v>
      </c>
      <c r="H21" s="63">
        <f t="shared" si="1"/>
        <v>-0.5999999999999996</v>
      </c>
      <c r="I21" s="13">
        <f t="shared" si="2"/>
        <v>93.33333333333333</v>
      </c>
      <c r="J21" s="13"/>
      <c r="K21" s="13">
        <v>36</v>
      </c>
    </row>
    <row r="22" spans="1:11" ht="39">
      <c r="A22" s="49" t="s">
        <v>343</v>
      </c>
      <c r="B22" s="53" t="s">
        <v>344</v>
      </c>
      <c r="C22" s="13">
        <v>1200</v>
      </c>
      <c r="D22" s="13">
        <f t="shared" si="0"/>
        <v>0</v>
      </c>
      <c r="E22" s="13">
        <v>1200</v>
      </c>
      <c r="F22" s="13">
        <f t="shared" si="3"/>
        <v>0</v>
      </c>
      <c r="G22" s="13">
        <v>982.6</v>
      </c>
      <c r="H22" s="63">
        <f t="shared" si="1"/>
        <v>-217.39999999999998</v>
      </c>
      <c r="I22" s="13">
        <f t="shared" si="2"/>
        <v>81.88333333333333</v>
      </c>
      <c r="J22" s="13"/>
      <c r="K22" s="13">
        <v>4793.2</v>
      </c>
    </row>
    <row r="23" spans="1:11" ht="39">
      <c r="A23" s="49" t="s">
        <v>345</v>
      </c>
      <c r="B23" s="53" t="s">
        <v>346</v>
      </c>
      <c r="C23" s="13">
        <v>0</v>
      </c>
      <c r="D23" s="13">
        <f t="shared" si="0"/>
        <v>0</v>
      </c>
      <c r="E23" s="13">
        <v>0</v>
      </c>
      <c r="F23" s="13">
        <f t="shared" si="3"/>
        <v>0</v>
      </c>
      <c r="G23" s="13">
        <v>-86.7</v>
      </c>
      <c r="H23" s="63">
        <f t="shared" si="1"/>
        <v>-86.7</v>
      </c>
      <c r="I23" s="13"/>
      <c r="J23" s="13"/>
      <c r="K23" s="13">
        <v>0</v>
      </c>
    </row>
    <row r="24" spans="1:11" ht="18" customHeight="1">
      <c r="A24" s="8" t="s">
        <v>101</v>
      </c>
      <c r="B24" s="33" t="s">
        <v>102</v>
      </c>
      <c r="C24" s="9">
        <f>C25+C28+C31</f>
        <v>25635</v>
      </c>
      <c r="D24" s="9">
        <f t="shared" si="0"/>
        <v>0</v>
      </c>
      <c r="E24" s="9">
        <f>E25+E28+E31</f>
        <v>25635</v>
      </c>
      <c r="F24" s="9">
        <f t="shared" si="3"/>
        <v>0</v>
      </c>
      <c r="G24" s="9">
        <f>G25+G28+G31</f>
        <v>25094.9</v>
      </c>
      <c r="H24" s="62">
        <f t="shared" si="1"/>
        <v>-540.0999999999985</v>
      </c>
      <c r="I24" s="9">
        <f t="shared" si="2"/>
        <v>97.89311488199728</v>
      </c>
      <c r="J24" s="9">
        <f>J25+J28+J31</f>
        <v>0</v>
      </c>
      <c r="K24" s="9">
        <f>K25+K28+K31</f>
        <v>102387.4</v>
      </c>
    </row>
    <row r="25" spans="1:11" s="55" customFormat="1" ht="14.25" customHeight="1">
      <c r="A25" s="8" t="s">
        <v>103</v>
      </c>
      <c r="B25" s="32" t="s">
        <v>104</v>
      </c>
      <c r="C25" s="9">
        <f>C26+C27</f>
        <v>24710</v>
      </c>
      <c r="D25" s="9">
        <f t="shared" si="0"/>
        <v>0</v>
      </c>
      <c r="E25" s="9">
        <f>E26+E27</f>
        <v>24710</v>
      </c>
      <c r="F25" s="9">
        <f t="shared" si="3"/>
        <v>0</v>
      </c>
      <c r="G25" s="9">
        <f>G26+G27</f>
        <v>23999</v>
      </c>
      <c r="H25" s="62">
        <f t="shared" si="1"/>
        <v>-711</v>
      </c>
      <c r="I25" s="9">
        <f t="shared" si="2"/>
        <v>97.12262242007284</v>
      </c>
      <c r="J25" s="9">
        <f>J26+J27</f>
        <v>0</v>
      </c>
      <c r="K25" s="9">
        <f>K26+K27</f>
        <v>99881.4</v>
      </c>
    </row>
    <row r="26" spans="1:11" ht="17.25" customHeight="1">
      <c r="A26" s="12" t="s">
        <v>105</v>
      </c>
      <c r="B26" s="34" t="s">
        <v>104</v>
      </c>
      <c r="C26" s="16">
        <v>24710</v>
      </c>
      <c r="D26" s="16">
        <f t="shared" si="0"/>
        <v>0</v>
      </c>
      <c r="E26" s="16">
        <v>24710</v>
      </c>
      <c r="F26" s="16">
        <f t="shared" si="3"/>
        <v>0</v>
      </c>
      <c r="G26" s="16">
        <v>23997.6</v>
      </c>
      <c r="H26" s="65">
        <f t="shared" si="1"/>
        <v>-712.4000000000015</v>
      </c>
      <c r="I26" s="16">
        <f t="shared" si="2"/>
        <v>97.11695669769324</v>
      </c>
      <c r="J26" s="16"/>
      <c r="K26" s="16">
        <v>99880</v>
      </c>
    </row>
    <row r="27" spans="1:11" ht="26.25">
      <c r="A27" s="12" t="s">
        <v>106</v>
      </c>
      <c r="B27" s="34" t="s">
        <v>107</v>
      </c>
      <c r="C27" s="16">
        <v>0</v>
      </c>
      <c r="D27" s="16">
        <f t="shared" si="0"/>
        <v>0</v>
      </c>
      <c r="E27" s="16">
        <v>0</v>
      </c>
      <c r="F27" s="16">
        <f t="shared" si="3"/>
        <v>0</v>
      </c>
      <c r="G27" s="16">
        <v>1.4</v>
      </c>
      <c r="H27" s="65">
        <f t="shared" si="1"/>
        <v>1.4</v>
      </c>
      <c r="I27" s="16"/>
      <c r="J27" s="16"/>
      <c r="K27" s="16">
        <v>1.4</v>
      </c>
    </row>
    <row r="28" spans="1:11" s="55" customFormat="1" ht="12.75">
      <c r="A28" s="8" t="s">
        <v>108</v>
      </c>
      <c r="B28" s="32" t="s">
        <v>109</v>
      </c>
      <c r="C28" s="9">
        <f>C29+C30</f>
        <v>0</v>
      </c>
      <c r="D28" s="9">
        <f t="shared" si="0"/>
        <v>0</v>
      </c>
      <c r="E28" s="9">
        <f>E29+E30</f>
        <v>0</v>
      </c>
      <c r="F28" s="9">
        <f t="shared" si="3"/>
        <v>0</v>
      </c>
      <c r="G28" s="9">
        <f>G29+G30</f>
        <v>0</v>
      </c>
      <c r="H28" s="62">
        <f t="shared" si="1"/>
        <v>0</v>
      </c>
      <c r="I28" s="9"/>
      <c r="J28" s="9">
        <f>J29+J30</f>
        <v>0</v>
      </c>
      <c r="K28" s="9">
        <f>K29+K30</f>
        <v>6</v>
      </c>
    </row>
    <row r="29" spans="1:11" s="20" customFormat="1" ht="12.75">
      <c r="A29" s="12" t="s">
        <v>110</v>
      </c>
      <c r="B29" s="34" t="s">
        <v>109</v>
      </c>
      <c r="C29" s="13">
        <v>0</v>
      </c>
      <c r="D29" s="13">
        <f t="shared" si="0"/>
        <v>0</v>
      </c>
      <c r="E29" s="13">
        <v>0</v>
      </c>
      <c r="F29" s="13">
        <f t="shared" si="3"/>
        <v>0</v>
      </c>
      <c r="G29" s="13">
        <v>0</v>
      </c>
      <c r="H29" s="63">
        <f t="shared" si="1"/>
        <v>0</v>
      </c>
      <c r="I29" s="13"/>
      <c r="J29" s="13"/>
      <c r="K29" s="13">
        <v>6</v>
      </c>
    </row>
    <row r="30" spans="1:11" ht="12.75" customHeight="1" hidden="1">
      <c r="A30" s="12" t="s">
        <v>111</v>
      </c>
      <c r="B30" s="34" t="s">
        <v>112</v>
      </c>
      <c r="C30" s="15">
        <v>0</v>
      </c>
      <c r="D30" s="15">
        <f t="shared" si="0"/>
        <v>0</v>
      </c>
      <c r="E30" s="15">
        <v>0</v>
      </c>
      <c r="F30" s="15">
        <f t="shared" si="3"/>
        <v>0</v>
      </c>
      <c r="G30" s="15">
        <v>0</v>
      </c>
      <c r="H30" s="64">
        <f t="shared" si="1"/>
        <v>0</v>
      </c>
      <c r="I30" s="15"/>
      <c r="J30" s="15">
        <v>0</v>
      </c>
      <c r="K30" s="15">
        <v>0</v>
      </c>
    </row>
    <row r="31" spans="1:11" s="55" customFormat="1" ht="12.75">
      <c r="A31" s="8" t="s">
        <v>188</v>
      </c>
      <c r="B31" s="32" t="s">
        <v>60</v>
      </c>
      <c r="C31" s="9">
        <f>C32</f>
        <v>925</v>
      </c>
      <c r="D31" s="9">
        <f t="shared" si="0"/>
        <v>0</v>
      </c>
      <c r="E31" s="9">
        <f>E32</f>
        <v>925</v>
      </c>
      <c r="F31" s="9">
        <f t="shared" si="3"/>
        <v>0</v>
      </c>
      <c r="G31" s="9">
        <f>G32</f>
        <v>1095.9</v>
      </c>
      <c r="H31" s="62">
        <f t="shared" si="1"/>
        <v>170.9000000000001</v>
      </c>
      <c r="I31" s="9">
        <f t="shared" si="2"/>
        <v>118.47567567567569</v>
      </c>
      <c r="J31" s="9">
        <f>J32</f>
        <v>0</v>
      </c>
      <c r="K31" s="9">
        <f>K32</f>
        <v>2500</v>
      </c>
    </row>
    <row r="32" spans="1:11" s="20" customFormat="1" ht="26.25">
      <c r="A32" s="12" t="s">
        <v>187</v>
      </c>
      <c r="B32" s="34" t="s">
        <v>61</v>
      </c>
      <c r="C32" s="13">
        <v>925</v>
      </c>
      <c r="D32" s="13">
        <f t="shared" si="0"/>
        <v>0</v>
      </c>
      <c r="E32" s="13">
        <v>925</v>
      </c>
      <c r="F32" s="13">
        <f t="shared" si="3"/>
        <v>0</v>
      </c>
      <c r="G32" s="13">
        <v>1095.9</v>
      </c>
      <c r="H32" s="63">
        <f t="shared" si="1"/>
        <v>170.9000000000001</v>
      </c>
      <c r="I32" s="13">
        <f t="shared" si="2"/>
        <v>118.47567567567569</v>
      </c>
      <c r="J32" s="13"/>
      <c r="K32" s="13">
        <v>2500</v>
      </c>
    </row>
    <row r="33" spans="1:11" s="17" customFormat="1" ht="12.75">
      <c r="A33" s="8" t="s">
        <v>113</v>
      </c>
      <c r="B33" s="33" t="s">
        <v>114</v>
      </c>
      <c r="C33" s="9">
        <f>C34+C39+C36</f>
        <v>68120</v>
      </c>
      <c r="D33" s="9">
        <f t="shared" si="0"/>
        <v>33239</v>
      </c>
      <c r="E33" s="9">
        <f>E34+E39+E36</f>
        <v>101359</v>
      </c>
      <c r="F33" s="9">
        <f t="shared" si="3"/>
        <v>33239</v>
      </c>
      <c r="G33" s="9">
        <f>G34+G39+G36</f>
        <v>98267.89999999998</v>
      </c>
      <c r="H33" s="62">
        <f t="shared" si="1"/>
        <v>-3091.1000000000204</v>
      </c>
      <c r="I33" s="9">
        <f t="shared" si="2"/>
        <v>96.95034481397802</v>
      </c>
      <c r="J33" s="9">
        <f>J34+J39+J36</f>
        <v>0</v>
      </c>
      <c r="K33" s="9">
        <f>K34+K39+K36</f>
        <v>423666.4</v>
      </c>
    </row>
    <row r="34" spans="1:11" s="55" customFormat="1" ht="12.75">
      <c r="A34" s="8" t="s">
        <v>116</v>
      </c>
      <c r="B34" s="32" t="s">
        <v>117</v>
      </c>
      <c r="C34" s="9">
        <f>C35</f>
        <v>1500</v>
      </c>
      <c r="D34" s="9">
        <f t="shared" si="0"/>
        <v>0</v>
      </c>
      <c r="E34" s="9">
        <f>E35</f>
        <v>1500</v>
      </c>
      <c r="F34" s="9">
        <f t="shared" si="3"/>
        <v>0</v>
      </c>
      <c r="G34" s="9">
        <f>G35</f>
        <v>891.4</v>
      </c>
      <c r="H34" s="62">
        <f t="shared" si="1"/>
        <v>-608.6</v>
      </c>
      <c r="I34" s="9">
        <f t="shared" si="2"/>
        <v>59.42666666666666</v>
      </c>
      <c r="J34" s="9">
        <f>J35</f>
        <v>0</v>
      </c>
      <c r="K34" s="9">
        <f>K35</f>
        <v>20615</v>
      </c>
    </row>
    <row r="35" spans="1:11" ht="26.25">
      <c r="A35" s="12" t="s">
        <v>118</v>
      </c>
      <c r="B35" s="34" t="s">
        <v>119</v>
      </c>
      <c r="C35" s="13">
        <v>1500</v>
      </c>
      <c r="D35" s="13">
        <f t="shared" si="0"/>
        <v>0</v>
      </c>
      <c r="E35" s="13">
        <v>1500</v>
      </c>
      <c r="F35" s="13">
        <f t="shared" si="3"/>
        <v>0</v>
      </c>
      <c r="G35" s="13">
        <v>891.4</v>
      </c>
      <c r="H35" s="63">
        <f t="shared" si="1"/>
        <v>-608.6</v>
      </c>
      <c r="I35" s="13">
        <f t="shared" si="2"/>
        <v>59.42666666666666</v>
      </c>
      <c r="J35" s="13"/>
      <c r="K35" s="13">
        <v>20615</v>
      </c>
    </row>
    <row r="36" spans="1:11" s="55" customFormat="1" ht="12.75">
      <c r="A36" s="57" t="s">
        <v>120</v>
      </c>
      <c r="B36" s="39" t="s">
        <v>121</v>
      </c>
      <c r="C36" s="30">
        <f>C37+C38</f>
        <v>14200</v>
      </c>
      <c r="D36" s="30">
        <f t="shared" si="0"/>
        <v>0</v>
      </c>
      <c r="E36" s="30">
        <f>E37+E38</f>
        <v>14200</v>
      </c>
      <c r="F36" s="30">
        <f t="shared" si="3"/>
        <v>0</v>
      </c>
      <c r="G36" s="30">
        <f>G37+G38</f>
        <v>13590.2</v>
      </c>
      <c r="H36" s="67">
        <f t="shared" si="1"/>
        <v>-609.7999999999993</v>
      </c>
      <c r="I36" s="30">
        <f t="shared" si="2"/>
        <v>95.7056338028169</v>
      </c>
      <c r="J36" s="30">
        <f>J37+J38</f>
        <v>0</v>
      </c>
      <c r="K36" s="30">
        <f>K37+K38</f>
        <v>129929.4</v>
      </c>
    </row>
    <row r="37" spans="1:11" ht="12.75">
      <c r="A37" s="12" t="s">
        <v>122</v>
      </c>
      <c r="B37" s="34" t="s">
        <v>123</v>
      </c>
      <c r="C37" s="13">
        <v>7900</v>
      </c>
      <c r="D37" s="13">
        <f t="shared" si="0"/>
        <v>0</v>
      </c>
      <c r="E37" s="13">
        <v>7900</v>
      </c>
      <c r="F37" s="13">
        <f t="shared" si="3"/>
        <v>0</v>
      </c>
      <c r="G37" s="13">
        <v>9479.2</v>
      </c>
      <c r="H37" s="63">
        <f t="shared" si="1"/>
        <v>1579.2000000000007</v>
      </c>
      <c r="I37" s="13">
        <f t="shared" si="2"/>
        <v>119.98987341772154</v>
      </c>
      <c r="J37" s="13"/>
      <c r="K37" s="13">
        <v>26316.7</v>
      </c>
    </row>
    <row r="38" spans="1:11" ht="12.75">
      <c r="A38" s="12" t="s">
        <v>124</v>
      </c>
      <c r="B38" s="34" t="s">
        <v>125</v>
      </c>
      <c r="C38" s="16">
        <v>6300</v>
      </c>
      <c r="D38" s="16">
        <f t="shared" si="0"/>
        <v>0</v>
      </c>
      <c r="E38" s="16">
        <v>6300</v>
      </c>
      <c r="F38" s="16">
        <f t="shared" si="3"/>
        <v>0</v>
      </c>
      <c r="G38" s="16">
        <v>4111</v>
      </c>
      <c r="H38" s="65">
        <f t="shared" si="1"/>
        <v>-2189</v>
      </c>
      <c r="I38" s="16">
        <f t="shared" si="2"/>
        <v>65.25396825396825</v>
      </c>
      <c r="J38" s="16"/>
      <c r="K38" s="16">
        <v>103612.7</v>
      </c>
    </row>
    <row r="39" spans="1:11" s="55" customFormat="1" ht="12.75">
      <c r="A39" s="57" t="s">
        <v>126</v>
      </c>
      <c r="B39" s="39" t="s">
        <v>127</v>
      </c>
      <c r="C39" s="9">
        <f>C40+C42</f>
        <v>52420</v>
      </c>
      <c r="D39" s="9">
        <f t="shared" si="0"/>
        <v>33239</v>
      </c>
      <c r="E39" s="9">
        <f>E40+E42</f>
        <v>85659</v>
      </c>
      <c r="F39" s="9">
        <f t="shared" si="3"/>
        <v>33239</v>
      </c>
      <c r="G39" s="9">
        <f>G40+G42</f>
        <v>83786.29999999999</v>
      </c>
      <c r="H39" s="62">
        <f t="shared" si="1"/>
        <v>-1872.7000000000116</v>
      </c>
      <c r="I39" s="9">
        <f t="shared" si="2"/>
        <v>97.81377321705833</v>
      </c>
      <c r="J39" s="9">
        <f>J40+J42</f>
        <v>0</v>
      </c>
      <c r="K39" s="9">
        <f>K40+K42</f>
        <v>273122</v>
      </c>
    </row>
    <row r="40" spans="1:11" s="17" customFormat="1" ht="12.75">
      <c r="A40" s="14" t="s">
        <v>424</v>
      </c>
      <c r="B40" s="35" t="s">
        <v>425</v>
      </c>
      <c r="C40" s="15">
        <f>C41</f>
        <v>51220</v>
      </c>
      <c r="D40" s="15">
        <f t="shared" si="0"/>
        <v>33239</v>
      </c>
      <c r="E40" s="15">
        <f>E41</f>
        <v>84459</v>
      </c>
      <c r="F40" s="15">
        <f t="shared" si="3"/>
        <v>33239</v>
      </c>
      <c r="G40" s="15">
        <f>G41</f>
        <v>82047.9</v>
      </c>
      <c r="H40" s="64">
        <f t="shared" si="1"/>
        <v>-2411.100000000006</v>
      </c>
      <c r="I40" s="15">
        <f t="shared" si="2"/>
        <v>97.14524207011685</v>
      </c>
      <c r="J40" s="15">
        <f>J41</f>
        <v>0</v>
      </c>
      <c r="K40" s="15">
        <f>K41</f>
        <v>243869</v>
      </c>
    </row>
    <row r="41" spans="1:11" ht="26.25">
      <c r="A41" s="12" t="s">
        <v>426</v>
      </c>
      <c r="B41" s="38" t="s">
        <v>427</v>
      </c>
      <c r="C41" s="13">
        <v>51220</v>
      </c>
      <c r="D41" s="13">
        <f t="shared" si="0"/>
        <v>33239</v>
      </c>
      <c r="E41" s="13">
        <v>84459</v>
      </c>
      <c r="F41" s="13">
        <f t="shared" si="3"/>
        <v>33239</v>
      </c>
      <c r="G41" s="13">
        <v>82047.9</v>
      </c>
      <c r="H41" s="63">
        <f t="shared" si="1"/>
        <v>-2411.100000000006</v>
      </c>
      <c r="I41" s="13">
        <f t="shared" si="2"/>
        <v>97.14524207011685</v>
      </c>
      <c r="J41" s="13"/>
      <c r="K41" s="13">
        <v>243869</v>
      </c>
    </row>
    <row r="42" spans="1:11" ht="12.75">
      <c r="A42" s="14" t="s">
        <v>428</v>
      </c>
      <c r="B42" s="35" t="s">
        <v>429</v>
      </c>
      <c r="C42" s="13">
        <f>C43</f>
        <v>1200</v>
      </c>
      <c r="D42" s="13">
        <f t="shared" si="0"/>
        <v>0</v>
      </c>
      <c r="E42" s="13">
        <f>E43</f>
        <v>1200</v>
      </c>
      <c r="F42" s="13">
        <f t="shared" si="3"/>
        <v>0</v>
      </c>
      <c r="G42" s="13">
        <f>G43</f>
        <v>1738.4</v>
      </c>
      <c r="H42" s="63">
        <f t="shared" si="1"/>
        <v>538.4000000000001</v>
      </c>
      <c r="I42" s="13">
        <f t="shared" si="2"/>
        <v>144.86666666666667</v>
      </c>
      <c r="J42" s="13">
        <f>J43</f>
        <v>0</v>
      </c>
      <c r="K42" s="13">
        <f>K43</f>
        <v>29253</v>
      </c>
    </row>
    <row r="43" spans="1:11" ht="26.25">
      <c r="A43" s="12" t="s">
        <v>430</v>
      </c>
      <c r="B43" s="38" t="s">
        <v>431</v>
      </c>
      <c r="C43" s="13">
        <v>1200</v>
      </c>
      <c r="D43" s="13">
        <f t="shared" si="0"/>
        <v>0</v>
      </c>
      <c r="E43" s="13">
        <v>1200</v>
      </c>
      <c r="F43" s="13">
        <f t="shared" si="3"/>
        <v>0</v>
      </c>
      <c r="G43" s="13">
        <v>1738.4</v>
      </c>
      <c r="H43" s="63">
        <f t="shared" si="1"/>
        <v>538.4000000000001</v>
      </c>
      <c r="I43" s="13">
        <f t="shared" si="2"/>
        <v>144.86666666666667</v>
      </c>
      <c r="J43" s="13"/>
      <c r="K43" s="13">
        <v>29253</v>
      </c>
    </row>
    <row r="44" spans="1:11" ht="12.75">
      <c r="A44" s="8" t="s">
        <v>130</v>
      </c>
      <c r="B44" s="33" t="s">
        <v>131</v>
      </c>
      <c r="C44" s="9">
        <f>C45+C47</f>
        <v>3488.6</v>
      </c>
      <c r="D44" s="9">
        <f t="shared" si="0"/>
        <v>0</v>
      </c>
      <c r="E44" s="9">
        <f>E45+E47</f>
        <v>3488.6</v>
      </c>
      <c r="F44" s="9">
        <f t="shared" si="3"/>
        <v>0</v>
      </c>
      <c r="G44" s="9">
        <f>G45+G47</f>
        <v>3726.4</v>
      </c>
      <c r="H44" s="62">
        <f t="shared" si="1"/>
        <v>237.80000000000018</v>
      </c>
      <c r="I44" s="9">
        <f t="shared" si="2"/>
        <v>106.81648798945136</v>
      </c>
      <c r="J44" s="9">
        <f>J45+J47</f>
        <v>0</v>
      </c>
      <c r="K44" s="9">
        <f>K45+K47</f>
        <v>17874.8</v>
      </c>
    </row>
    <row r="45" spans="1:11" s="55" customFormat="1" ht="27" customHeight="1">
      <c r="A45" s="8" t="s">
        <v>132</v>
      </c>
      <c r="B45" s="33" t="s">
        <v>133</v>
      </c>
      <c r="C45" s="30">
        <f>C46</f>
        <v>3450</v>
      </c>
      <c r="D45" s="30">
        <f t="shared" si="0"/>
        <v>0</v>
      </c>
      <c r="E45" s="30">
        <f>E46</f>
        <v>3450</v>
      </c>
      <c r="F45" s="30">
        <f t="shared" si="3"/>
        <v>0</v>
      </c>
      <c r="G45" s="30">
        <f>G46</f>
        <v>3708.4</v>
      </c>
      <c r="H45" s="67">
        <f t="shared" si="1"/>
        <v>258.4000000000001</v>
      </c>
      <c r="I45" s="30">
        <f t="shared" si="2"/>
        <v>107.48985507246378</v>
      </c>
      <c r="J45" s="30">
        <f>J46</f>
        <v>0</v>
      </c>
      <c r="K45" s="30">
        <f>K46</f>
        <v>17700</v>
      </c>
    </row>
    <row r="46" spans="1:11" ht="26.25">
      <c r="A46" s="12" t="s">
        <v>134</v>
      </c>
      <c r="B46" s="34" t="s">
        <v>135</v>
      </c>
      <c r="C46" s="13">
        <v>3450</v>
      </c>
      <c r="D46" s="13">
        <f t="shared" si="0"/>
        <v>0</v>
      </c>
      <c r="E46" s="13">
        <v>3450</v>
      </c>
      <c r="F46" s="13">
        <f t="shared" si="3"/>
        <v>0</v>
      </c>
      <c r="G46" s="13">
        <v>3708.4</v>
      </c>
      <c r="H46" s="63">
        <f t="shared" si="1"/>
        <v>258.4000000000001</v>
      </c>
      <c r="I46" s="13">
        <f t="shared" si="2"/>
        <v>107.48985507246378</v>
      </c>
      <c r="J46" s="13"/>
      <c r="K46" s="13">
        <v>17700</v>
      </c>
    </row>
    <row r="47" spans="1:11" s="55" customFormat="1" ht="28.5" customHeight="1">
      <c r="A47" s="8" t="s">
        <v>136</v>
      </c>
      <c r="B47" s="32" t="s">
        <v>137</v>
      </c>
      <c r="C47" s="9">
        <f>C48+C49</f>
        <v>38.6</v>
      </c>
      <c r="D47" s="9">
        <f>D48+D49</f>
        <v>0</v>
      </c>
      <c r="E47" s="9">
        <f>E48+E49</f>
        <v>38.6</v>
      </c>
      <c r="F47" s="9">
        <f>F48+F49</f>
        <v>0</v>
      </c>
      <c r="G47" s="9">
        <f>G48+G49</f>
        <v>18</v>
      </c>
      <c r="H47" s="62">
        <f t="shared" si="1"/>
        <v>-20.6</v>
      </c>
      <c r="I47" s="9">
        <f t="shared" si="2"/>
        <v>46.63212435233161</v>
      </c>
      <c r="J47" s="9">
        <f>J48+J49</f>
        <v>0</v>
      </c>
      <c r="K47" s="9">
        <f>K48+K49</f>
        <v>174.8</v>
      </c>
    </row>
    <row r="48" spans="1:11" ht="17.25" customHeight="1">
      <c r="A48" s="12" t="s">
        <v>138</v>
      </c>
      <c r="B48" s="34" t="s">
        <v>139</v>
      </c>
      <c r="C48" s="13">
        <v>5</v>
      </c>
      <c r="D48" s="13">
        <f t="shared" si="0"/>
        <v>0</v>
      </c>
      <c r="E48" s="13">
        <v>5</v>
      </c>
      <c r="F48" s="13">
        <f t="shared" si="3"/>
        <v>0</v>
      </c>
      <c r="G48" s="13">
        <v>10</v>
      </c>
      <c r="H48" s="63">
        <f t="shared" si="1"/>
        <v>5</v>
      </c>
      <c r="I48" s="13">
        <f t="shared" si="2"/>
        <v>200</v>
      </c>
      <c r="J48" s="13"/>
      <c r="K48" s="13">
        <v>50</v>
      </c>
    </row>
    <row r="49" spans="1:11" s="17" customFormat="1" ht="42.75" customHeight="1">
      <c r="A49" s="14" t="s">
        <v>140</v>
      </c>
      <c r="B49" s="35" t="s">
        <v>141</v>
      </c>
      <c r="C49" s="15">
        <f>C50</f>
        <v>33.6</v>
      </c>
      <c r="D49" s="15">
        <f t="shared" si="0"/>
        <v>0</v>
      </c>
      <c r="E49" s="15">
        <f>E50</f>
        <v>33.6</v>
      </c>
      <c r="F49" s="15">
        <f t="shared" si="3"/>
        <v>0</v>
      </c>
      <c r="G49" s="15">
        <f>G50</f>
        <v>8</v>
      </c>
      <c r="H49" s="64">
        <f t="shared" si="1"/>
        <v>-25.6</v>
      </c>
      <c r="I49" s="15">
        <f t="shared" si="2"/>
        <v>23.809523809523807</v>
      </c>
      <c r="J49" s="15">
        <f>J50</f>
        <v>0</v>
      </c>
      <c r="K49" s="15">
        <f>K50</f>
        <v>124.8</v>
      </c>
    </row>
    <row r="50" spans="1:11" ht="55.5" customHeight="1">
      <c r="A50" s="12" t="s">
        <v>142</v>
      </c>
      <c r="B50" s="34" t="s">
        <v>383</v>
      </c>
      <c r="C50" s="13">
        <v>33.6</v>
      </c>
      <c r="D50" s="13">
        <f t="shared" si="0"/>
        <v>0</v>
      </c>
      <c r="E50" s="13">
        <v>33.6</v>
      </c>
      <c r="F50" s="13">
        <f t="shared" si="3"/>
        <v>0</v>
      </c>
      <c r="G50" s="13">
        <v>8</v>
      </c>
      <c r="H50" s="63">
        <f t="shared" si="1"/>
        <v>-25.6</v>
      </c>
      <c r="I50" s="13">
        <f t="shared" si="2"/>
        <v>23.809523809523807</v>
      </c>
      <c r="J50" s="13"/>
      <c r="K50" s="13">
        <v>124.8</v>
      </c>
    </row>
    <row r="51" spans="1:11" ht="30" customHeight="1" hidden="1">
      <c r="A51" s="8" t="s">
        <v>143</v>
      </c>
      <c r="B51" s="33" t="s">
        <v>144</v>
      </c>
      <c r="C51" s="9">
        <f>C52+C54+C58</f>
        <v>0</v>
      </c>
      <c r="D51" s="9">
        <f t="shared" si="0"/>
        <v>0</v>
      </c>
      <c r="E51" s="9">
        <f>E52+E54+E58</f>
        <v>0</v>
      </c>
      <c r="F51" s="9">
        <f t="shared" si="3"/>
        <v>0</v>
      </c>
      <c r="G51" s="9">
        <f>G52+G54+G58</f>
        <v>0</v>
      </c>
      <c r="H51" s="62">
        <f t="shared" si="1"/>
        <v>0</v>
      </c>
      <c r="I51" s="9"/>
      <c r="J51" s="9">
        <f>J52+J54+J58</f>
        <v>0</v>
      </c>
      <c r="K51" s="9">
        <f>K52+K54+K58</f>
        <v>0</v>
      </c>
    </row>
    <row r="52" spans="1:11" s="20" customFormat="1" ht="30" customHeight="1" hidden="1">
      <c r="A52" s="18" t="s">
        <v>145</v>
      </c>
      <c r="B52" s="36" t="s">
        <v>146</v>
      </c>
      <c r="C52" s="19"/>
      <c r="D52" s="19">
        <f t="shared" si="0"/>
        <v>0</v>
      </c>
      <c r="E52" s="19"/>
      <c r="F52" s="19">
        <f t="shared" si="3"/>
        <v>0</v>
      </c>
      <c r="G52" s="19"/>
      <c r="H52" s="66">
        <f t="shared" si="1"/>
        <v>0</v>
      </c>
      <c r="I52" s="19"/>
      <c r="J52" s="19"/>
      <c r="K52" s="19"/>
    </row>
    <row r="53" spans="1:11" ht="26.25" customHeight="1" hidden="1">
      <c r="A53" s="18" t="s">
        <v>147</v>
      </c>
      <c r="B53" s="38" t="s">
        <v>148</v>
      </c>
      <c r="C53" s="19"/>
      <c r="D53" s="19">
        <f t="shared" si="0"/>
        <v>0</v>
      </c>
      <c r="E53" s="19"/>
      <c r="F53" s="19">
        <f t="shared" si="3"/>
        <v>0</v>
      </c>
      <c r="G53" s="19"/>
      <c r="H53" s="66">
        <f t="shared" si="1"/>
        <v>0</v>
      </c>
      <c r="I53" s="19"/>
      <c r="J53" s="19"/>
      <c r="K53" s="19"/>
    </row>
    <row r="54" spans="1:11" ht="18" customHeight="1" hidden="1">
      <c r="A54" s="14" t="s">
        <v>149</v>
      </c>
      <c r="B54" s="35" t="s">
        <v>150</v>
      </c>
      <c r="C54" s="15">
        <f>C55+C56</f>
        <v>0</v>
      </c>
      <c r="D54" s="15">
        <f t="shared" si="0"/>
        <v>0</v>
      </c>
      <c r="E54" s="15">
        <f>E55+E56</f>
        <v>0</v>
      </c>
      <c r="F54" s="15">
        <f t="shared" si="3"/>
        <v>0</v>
      </c>
      <c r="G54" s="15">
        <f>G55+G56</f>
        <v>0</v>
      </c>
      <c r="H54" s="64">
        <f t="shared" si="1"/>
        <v>0</v>
      </c>
      <c r="I54" s="15"/>
      <c r="J54" s="15">
        <f>J55+J56</f>
        <v>0</v>
      </c>
      <c r="K54" s="15">
        <f>K55+K56</f>
        <v>0</v>
      </c>
    </row>
    <row r="55" spans="1:11" ht="16.5" customHeight="1" hidden="1">
      <c r="A55" s="12" t="s">
        <v>151</v>
      </c>
      <c r="B55" s="34" t="s">
        <v>152</v>
      </c>
      <c r="C55" s="13"/>
      <c r="D55" s="13">
        <f t="shared" si="0"/>
        <v>0</v>
      </c>
      <c r="E55" s="13"/>
      <c r="F55" s="13">
        <f t="shared" si="3"/>
        <v>0</v>
      </c>
      <c r="G55" s="13"/>
      <c r="H55" s="63">
        <f t="shared" si="1"/>
        <v>0</v>
      </c>
      <c r="I55" s="13"/>
      <c r="J55" s="13"/>
      <c r="K55" s="13"/>
    </row>
    <row r="56" spans="1:11" ht="16.5" customHeight="1" hidden="1">
      <c r="A56" s="12" t="s">
        <v>153</v>
      </c>
      <c r="B56" s="34" t="s">
        <v>154</v>
      </c>
      <c r="C56" s="13">
        <f>C57</f>
        <v>0</v>
      </c>
      <c r="D56" s="13">
        <f t="shared" si="0"/>
        <v>0</v>
      </c>
      <c r="E56" s="13">
        <f>E57</f>
        <v>0</v>
      </c>
      <c r="F56" s="13">
        <f t="shared" si="3"/>
        <v>0</v>
      </c>
      <c r="G56" s="13">
        <f>G57</f>
        <v>0</v>
      </c>
      <c r="H56" s="63">
        <f t="shared" si="1"/>
        <v>0</v>
      </c>
      <c r="I56" s="13"/>
      <c r="J56" s="13">
        <f>J57</f>
        <v>0</v>
      </c>
      <c r="K56" s="13">
        <f>K57</f>
        <v>0</v>
      </c>
    </row>
    <row r="57" spans="1:11" ht="27.75" customHeight="1" hidden="1">
      <c r="A57" s="12" t="s">
        <v>266</v>
      </c>
      <c r="B57" s="34" t="s">
        <v>155</v>
      </c>
      <c r="C57" s="13">
        <v>0</v>
      </c>
      <c r="D57" s="13">
        <f t="shared" si="0"/>
        <v>0</v>
      </c>
      <c r="E57" s="13">
        <v>0</v>
      </c>
      <c r="F57" s="13">
        <f t="shared" si="3"/>
        <v>0</v>
      </c>
      <c r="G57" s="13">
        <v>0</v>
      </c>
      <c r="H57" s="63">
        <f t="shared" si="1"/>
        <v>0</v>
      </c>
      <c r="I57" s="13"/>
      <c r="J57" s="13">
        <v>0</v>
      </c>
      <c r="K57" s="13">
        <v>0</v>
      </c>
    </row>
    <row r="58" spans="1:11" ht="12.75" customHeight="1" hidden="1">
      <c r="A58" s="14" t="s">
        <v>156</v>
      </c>
      <c r="B58" s="35" t="s">
        <v>157</v>
      </c>
      <c r="C58" s="15">
        <f>C59+C61+C63</f>
        <v>0</v>
      </c>
      <c r="D58" s="15">
        <f t="shared" si="0"/>
        <v>0</v>
      </c>
      <c r="E58" s="15">
        <f>E59+E61+E63</f>
        <v>0</v>
      </c>
      <c r="F58" s="15">
        <f t="shared" si="3"/>
        <v>0</v>
      </c>
      <c r="G58" s="15">
        <f>G59+G61+G63</f>
        <v>0</v>
      </c>
      <c r="H58" s="64">
        <f t="shared" si="1"/>
        <v>0</v>
      </c>
      <c r="I58" s="15"/>
      <c r="J58" s="15">
        <f>J59+J61+J63</f>
        <v>0</v>
      </c>
      <c r="K58" s="15">
        <f>K59+K61+K63</f>
        <v>0</v>
      </c>
    </row>
    <row r="59" spans="1:11" ht="12.75" customHeight="1" hidden="1">
      <c r="A59" s="12" t="s">
        <v>158</v>
      </c>
      <c r="B59" s="34" t="s">
        <v>159</v>
      </c>
      <c r="C59" s="13">
        <f>C60</f>
        <v>0</v>
      </c>
      <c r="D59" s="13">
        <f t="shared" si="0"/>
        <v>0</v>
      </c>
      <c r="E59" s="13">
        <f>E60</f>
        <v>0</v>
      </c>
      <c r="F59" s="13">
        <f t="shared" si="3"/>
        <v>0</v>
      </c>
      <c r="G59" s="13">
        <f>G60</f>
        <v>0</v>
      </c>
      <c r="H59" s="63">
        <f t="shared" si="1"/>
        <v>0</v>
      </c>
      <c r="I59" s="13"/>
      <c r="J59" s="13">
        <f>J60</f>
        <v>0</v>
      </c>
      <c r="K59" s="13">
        <f>K60</f>
        <v>0</v>
      </c>
    </row>
    <row r="60" spans="1:11" ht="12.75" customHeight="1" hidden="1">
      <c r="A60" s="12" t="s">
        <v>160</v>
      </c>
      <c r="B60" s="34" t="s">
        <v>161</v>
      </c>
      <c r="C60" s="13">
        <v>0</v>
      </c>
      <c r="D60" s="13">
        <f t="shared" si="0"/>
        <v>0</v>
      </c>
      <c r="E60" s="13">
        <v>0</v>
      </c>
      <c r="F60" s="13">
        <f t="shared" si="3"/>
        <v>0</v>
      </c>
      <c r="G60" s="13">
        <v>0</v>
      </c>
      <c r="H60" s="63">
        <f t="shared" si="1"/>
        <v>0</v>
      </c>
      <c r="I60" s="13"/>
      <c r="J60" s="13">
        <v>0</v>
      </c>
      <c r="K60" s="13">
        <v>0</v>
      </c>
    </row>
    <row r="61" spans="1:11" ht="26.25" customHeight="1" hidden="1">
      <c r="A61" s="12" t="s">
        <v>162</v>
      </c>
      <c r="B61" s="34" t="s">
        <v>163</v>
      </c>
      <c r="C61" s="13">
        <f>C62</f>
        <v>0</v>
      </c>
      <c r="D61" s="13">
        <f t="shared" si="0"/>
        <v>0</v>
      </c>
      <c r="E61" s="13">
        <f>E62</f>
        <v>0</v>
      </c>
      <c r="F61" s="13">
        <f t="shared" si="3"/>
        <v>0</v>
      </c>
      <c r="G61" s="13">
        <f>G62</f>
        <v>0</v>
      </c>
      <c r="H61" s="63">
        <f t="shared" si="1"/>
        <v>0</v>
      </c>
      <c r="I61" s="13"/>
      <c r="J61" s="13">
        <f>J62</f>
        <v>0</v>
      </c>
      <c r="K61" s="13">
        <f>K62</f>
        <v>0</v>
      </c>
    </row>
    <row r="62" spans="1:11" ht="39" customHeight="1" hidden="1">
      <c r="A62" s="12" t="s">
        <v>56</v>
      </c>
      <c r="B62" s="34" t="s">
        <v>165</v>
      </c>
      <c r="C62" s="13">
        <v>0</v>
      </c>
      <c r="D62" s="13">
        <f t="shared" si="0"/>
        <v>0</v>
      </c>
      <c r="E62" s="13">
        <v>0</v>
      </c>
      <c r="F62" s="13">
        <f t="shared" si="3"/>
        <v>0</v>
      </c>
      <c r="G62" s="13">
        <v>0</v>
      </c>
      <c r="H62" s="63">
        <f t="shared" si="1"/>
        <v>0</v>
      </c>
      <c r="I62" s="13"/>
      <c r="J62" s="13">
        <v>0</v>
      </c>
      <c r="K62" s="13">
        <v>0</v>
      </c>
    </row>
    <row r="63" spans="1:11" ht="14.25" customHeight="1" hidden="1">
      <c r="A63" s="12" t="s">
        <v>166</v>
      </c>
      <c r="B63" s="34" t="s">
        <v>167</v>
      </c>
      <c r="C63" s="13">
        <f>C64</f>
        <v>0</v>
      </c>
      <c r="D63" s="13">
        <f t="shared" si="0"/>
        <v>0</v>
      </c>
      <c r="E63" s="13">
        <f>E64</f>
        <v>0</v>
      </c>
      <c r="F63" s="13">
        <f t="shared" si="3"/>
        <v>0</v>
      </c>
      <c r="G63" s="13">
        <f>G64</f>
        <v>0</v>
      </c>
      <c r="H63" s="63">
        <f t="shared" si="1"/>
        <v>0</v>
      </c>
      <c r="I63" s="13"/>
      <c r="J63" s="13">
        <f>J64</f>
        <v>0</v>
      </c>
      <c r="K63" s="13">
        <f>K64</f>
        <v>0</v>
      </c>
    </row>
    <row r="64" spans="1:11" ht="23.25" customHeight="1" hidden="1">
      <c r="A64" s="12" t="s">
        <v>168</v>
      </c>
      <c r="B64" s="34" t="s">
        <v>169</v>
      </c>
      <c r="C64" s="13">
        <v>0</v>
      </c>
      <c r="D64" s="13">
        <f t="shared" si="0"/>
        <v>0</v>
      </c>
      <c r="E64" s="13">
        <v>0</v>
      </c>
      <c r="F64" s="13">
        <f t="shared" si="3"/>
        <v>0</v>
      </c>
      <c r="G64" s="13">
        <v>0</v>
      </c>
      <c r="H64" s="63">
        <f t="shared" si="1"/>
        <v>0</v>
      </c>
      <c r="I64" s="13"/>
      <c r="J64" s="13">
        <v>0</v>
      </c>
      <c r="K64" s="13">
        <v>0</v>
      </c>
    </row>
    <row r="65" spans="1:11" ht="26.25">
      <c r="A65" s="8" t="s">
        <v>170</v>
      </c>
      <c r="B65" s="33" t="s">
        <v>171</v>
      </c>
      <c r="C65" s="9">
        <f>C68+C70+C82+C85+C87+C66+C79</f>
        <v>57310.5</v>
      </c>
      <c r="D65" s="9">
        <f aca="true" t="shared" si="5" ref="D65:J65">D68+D70+D82+D85+D87+D66+D79</f>
        <v>0</v>
      </c>
      <c r="E65" s="9">
        <f t="shared" si="5"/>
        <v>57310.5</v>
      </c>
      <c r="F65" s="9">
        <f t="shared" si="5"/>
        <v>0</v>
      </c>
      <c r="G65" s="9">
        <f t="shared" si="5"/>
        <v>51679.69999999999</v>
      </c>
      <c r="H65" s="9">
        <f t="shared" si="5"/>
        <v>-5630.800000000003</v>
      </c>
      <c r="I65" s="9">
        <f t="shared" si="2"/>
        <v>90.17492431578854</v>
      </c>
      <c r="J65" s="9">
        <f t="shared" si="5"/>
        <v>0</v>
      </c>
      <c r="K65" s="9">
        <f>K68+K70+K82+K85+K87+K66+K79</f>
        <v>254224.2</v>
      </c>
    </row>
    <row r="66" spans="1:11" ht="40.5" customHeight="1" hidden="1">
      <c r="A66" s="47" t="s">
        <v>400</v>
      </c>
      <c r="B66" s="48" t="s">
        <v>401</v>
      </c>
      <c r="C66" s="9">
        <f>C67</f>
        <v>0</v>
      </c>
      <c r="D66" s="9">
        <f t="shared" si="0"/>
        <v>0</v>
      </c>
      <c r="E66" s="9">
        <f>E67</f>
        <v>0</v>
      </c>
      <c r="F66" s="9">
        <f t="shared" si="3"/>
        <v>0</v>
      </c>
      <c r="G66" s="9">
        <f>G67</f>
        <v>0</v>
      </c>
      <c r="H66" s="62">
        <f t="shared" si="1"/>
        <v>0</v>
      </c>
      <c r="I66" s="9" t="e">
        <f t="shared" si="2"/>
        <v>#DIV/0!</v>
      </c>
      <c r="J66" s="9">
        <f>J67</f>
        <v>0</v>
      </c>
      <c r="K66" s="9">
        <f>K67</f>
        <v>0</v>
      </c>
    </row>
    <row r="67" spans="1:11" s="20" customFormat="1" ht="30.75" customHeight="1" hidden="1">
      <c r="A67" s="49" t="s">
        <v>0</v>
      </c>
      <c r="B67" s="50" t="s">
        <v>164</v>
      </c>
      <c r="C67" s="13">
        <v>0</v>
      </c>
      <c r="D67" s="13">
        <f t="shared" si="0"/>
        <v>0</v>
      </c>
      <c r="E67" s="13">
        <v>0</v>
      </c>
      <c r="F67" s="13">
        <f t="shared" si="3"/>
        <v>0</v>
      </c>
      <c r="G67" s="13"/>
      <c r="H67" s="63">
        <f t="shared" si="1"/>
        <v>0</v>
      </c>
      <c r="I67" s="9" t="e">
        <f t="shared" si="2"/>
        <v>#DIV/0!</v>
      </c>
      <c r="J67" s="13"/>
      <c r="K67" s="13"/>
    </row>
    <row r="68" spans="1:11" ht="12.75" customHeight="1" hidden="1">
      <c r="A68" s="8" t="s">
        <v>172</v>
      </c>
      <c r="B68" s="32" t="s">
        <v>173</v>
      </c>
      <c r="C68" s="9">
        <f>C69</f>
        <v>0</v>
      </c>
      <c r="D68" s="9">
        <f t="shared" si="0"/>
        <v>0</v>
      </c>
      <c r="E68" s="9">
        <f>E69</f>
        <v>0</v>
      </c>
      <c r="F68" s="9">
        <f t="shared" si="3"/>
        <v>0</v>
      </c>
      <c r="G68" s="9">
        <f>G69</f>
        <v>0</v>
      </c>
      <c r="H68" s="62">
        <f t="shared" si="1"/>
        <v>0</v>
      </c>
      <c r="I68" s="9" t="e">
        <f t="shared" si="2"/>
        <v>#DIV/0!</v>
      </c>
      <c r="J68" s="9">
        <f>J69</f>
        <v>0</v>
      </c>
      <c r="K68" s="9">
        <f>K69</f>
        <v>0</v>
      </c>
    </row>
    <row r="69" spans="1:11" ht="26.25" customHeight="1" hidden="1">
      <c r="A69" s="12" t="s">
        <v>174</v>
      </c>
      <c r="B69" s="34" t="s">
        <v>175</v>
      </c>
      <c r="C69" s="13"/>
      <c r="D69" s="13">
        <f t="shared" si="0"/>
        <v>0</v>
      </c>
      <c r="E69" s="13"/>
      <c r="F69" s="13">
        <f t="shared" si="3"/>
        <v>0</v>
      </c>
      <c r="G69" s="13"/>
      <c r="H69" s="63">
        <f t="shared" si="1"/>
        <v>0</v>
      </c>
      <c r="I69" s="9" t="e">
        <f t="shared" si="2"/>
        <v>#DIV/0!</v>
      </c>
      <c r="J69" s="13"/>
      <c r="K69" s="13"/>
    </row>
    <row r="70" spans="1:11" ht="54.75" customHeight="1">
      <c r="A70" s="8" t="s">
        <v>176</v>
      </c>
      <c r="B70" s="32" t="s">
        <v>384</v>
      </c>
      <c r="C70" s="9">
        <f>C71+C73+C75+C77</f>
        <v>54250.3</v>
      </c>
      <c r="D70" s="9">
        <f aca="true" t="shared" si="6" ref="D70:J70">D71+D73+D75+D77</f>
        <v>0</v>
      </c>
      <c r="E70" s="9">
        <f t="shared" si="6"/>
        <v>54250.3</v>
      </c>
      <c r="F70" s="9">
        <f t="shared" si="6"/>
        <v>0</v>
      </c>
      <c r="G70" s="9">
        <f t="shared" si="6"/>
        <v>50318.899999999994</v>
      </c>
      <c r="H70" s="9">
        <f t="shared" si="6"/>
        <v>-3931.4000000000037</v>
      </c>
      <c r="I70" s="9">
        <f t="shared" si="2"/>
        <v>92.75321979786285</v>
      </c>
      <c r="J70" s="9">
        <f t="shared" si="6"/>
        <v>0</v>
      </c>
      <c r="K70" s="9">
        <f>K71+K73+K75+K77</f>
        <v>226663</v>
      </c>
    </row>
    <row r="71" spans="1:11" ht="40.5" customHeight="1">
      <c r="A71" s="14" t="s">
        <v>177</v>
      </c>
      <c r="B71" s="35" t="s">
        <v>178</v>
      </c>
      <c r="C71" s="15">
        <f>C72</f>
        <v>40000</v>
      </c>
      <c r="D71" s="15">
        <f t="shared" si="0"/>
        <v>0</v>
      </c>
      <c r="E71" s="15">
        <f>E72</f>
        <v>40000</v>
      </c>
      <c r="F71" s="15">
        <f aca="true" t="shared" si="7" ref="F71:F139">E71-C71</f>
        <v>0</v>
      </c>
      <c r="G71" s="15">
        <f>G72</f>
        <v>37559.7</v>
      </c>
      <c r="H71" s="64">
        <f aca="true" t="shared" si="8" ref="H71:H134">G71-E71</f>
        <v>-2440.300000000003</v>
      </c>
      <c r="I71" s="15">
        <f t="shared" si="2"/>
        <v>93.89925</v>
      </c>
      <c r="J71" s="15">
        <f>J72</f>
        <v>0</v>
      </c>
      <c r="K71" s="15">
        <f>K72</f>
        <v>167000</v>
      </c>
    </row>
    <row r="72" spans="1:11" ht="52.5">
      <c r="A72" s="12" t="s">
        <v>179</v>
      </c>
      <c r="B72" s="34" t="s">
        <v>385</v>
      </c>
      <c r="C72" s="16">
        <v>40000</v>
      </c>
      <c r="D72" s="16">
        <f t="shared" si="0"/>
        <v>0</v>
      </c>
      <c r="E72" s="16">
        <v>40000</v>
      </c>
      <c r="F72" s="16">
        <f t="shared" si="7"/>
        <v>0</v>
      </c>
      <c r="G72" s="16">
        <v>37559.7</v>
      </c>
      <c r="H72" s="65">
        <f t="shared" si="8"/>
        <v>-2440.300000000003</v>
      </c>
      <c r="I72" s="16">
        <f t="shared" si="2"/>
        <v>93.89925</v>
      </c>
      <c r="J72" s="16"/>
      <c r="K72" s="16">
        <v>167000</v>
      </c>
    </row>
    <row r="73" spans="1:11" ht="53.25" customHeight="1">
      <c r="A73" s="18" t="s">
        <v>180</v>
      </c>
      <c r="B73" s="36" t="s">
        <v>386</v>
      </c>
      <c r="C73" s="15">
        <f>C74</f>
        <v>2892.9</v>
      </c>
      <c r="D73" s="15">
        <f t="shared" si="0"/>
        <v>0</v>
      </c>
      <c r="E73" s="15">
        <f>E74</f>
        <v>2892.9</v>
      </c>
      <c r="F73" s="15">
        <f t="shared" si="7"/>
        <v>0</v>
      </c>
      <c r="G73" s="15">
        <f>G74</f>
        <v>2361.7</v>
      </c>
      <c r="H73" s="64">
        <f t="shared" si="8"/>
        <v>-531.2000000000003</v>
      </c>
      <c r="I73" s="15">
        <f t="shared" si="2"/>
        <v>81.6378028967472</v>
      </c>
      <c r="J73" s="15">
        <f>J74</f>
        <v>0</v>
      </c>
      <c r="K73" s="15">
        <f>K74</f>
        <v>11572</v>
      </c>
    </row>
    <row r="74" spans="1:11" ht="41.25" customHeight="1">
      <c r="A74" s="12" t="s">
        <v>181</v>
      </c>
      <c r="B74" s="34" t="s">
        <v>3</v>
      </c>
      <c r="C74" s="13">
        <v>2892.9</v>
      </c>
      <c r="D74" s="13">
        <f t="shared" si="0"/>
        <v>0</v>
      </c>
      <c r="E74" s="13">
        <v>2892.9</v>
      </c>
      <c r="F74" s="13">
        <f t="shared" si="7"/>
        <v>0</v>
      </c>
      <c r="G74" s="13">
        <v>2361.7</v>
      </c>
      <c r="H74" s="63">
        <f t="shared" si="8"/>
        <v>-531.2000000000003</v>
      </c>
      <c r="I74" s="13">
        <f t="shared" si="2"/>
        <v>81.6378028967472</v>
      </c>
      <c r="J74" s="13"/>
      <c r="K74" s="13">
        <v>11572</v>
      </c>
    </row>
    <row r="75" spans="1:11" ht="52.5">
      <c r="A75" s="14" t="s">
        <v>182</v>
      </c>
      <c r="B75" s="35" t="s">
        <v>398</v>
      </c>
      <c r="C75" s="15">
        <f>C76</f>
        <v>307.4</v>
      </c>
      <c r="D75" s="15">
        <f t="shared" si="0"/>
        <v>0</v>
      </c>
      <c r="E75" s="15">
        <f>E76</f>
        <v>307.4</v>
      </c>
      <c r="F75" s="15">
        <f t="shared" si="7"/>
        <v>0</v>
      </c>
      <c r="G75" s="15">
        <f>G76</f>
        <v>245.2</v>
      </c>
      <c r="H75" s="64">
        <f t="shared" si="8"/>
        <v>-62.19999999999999</v>
      </c>
      <c r="I75" s="15">
        <f aca="true" t="shared" si="9" ref="I75:I137">G75/E75*100</f>
        <v>79.76577748861419</v>
      </c>
      <c r="J75" s="15">
        <f>J76</f>
        <v>0</v>
      </c>
      <c r="K75" s="15">
        <f>K76</f>
        <v>1230</v>
      </c>
    </row>
    <row r="76" spans="1:11" ht="39">
      <c r="A76" s="12" t="s">
        <v>183</v>
      </c>
      <c r="B76" s="34" t="s">
        <v>4</v>
      </c>
      <c r="C76" s="13">
        <v>307.4</v>
      </c>
      <c r="D76" s="13">
        <f aca="true" t="shared" si="10" ref="D76:D140">E76-C76</f>
        <v>0</v>
      </c>
      <c r="E76" s="13">
        <v>307.4</v>
      </c>
      <c r="F76" s="13">
        <f t="shared" si="7"/>
        <v>0</v>
      </c>
      <c r="G76" s="13">
        <v>245.2</v>
      </c>
      <c r="H76" s="63">
        <f t="shared" si="8"/>
        <v>-62.19999999999999</v>
      </c>
      <c r="I76" s="13">
        <f t="shared" si="9"/>
        <v>79.76577748861419</v>
      </c>
      <c r="J76" s="13"/>
      <c r="K76" s="13">
        <v>1230</v>
      </c>
    </row>
    <row r="77" spans="1:11" ht="26.25">
      <c r="A77" s="14" t="s">
        <v>404</v>
      </c>
      <c r="B77" s="35" t="s">
        <v>405</v>
      </c>
      <c r="C77" s="13">
        <f>C78</f>
        <v>11050</v>
      </c>
      <c r="D77" s="13">
        <f t="shared" si="10"/>
        <v>0</v>
      </c>
      <c r="E77" s="13">
        <f>E78</f>
        <v>11050</v>
      </c>
      <c r="F77" s="13">
        <f aca="true" t="shared" si="11" ref="F77:K77">F78</f>
        <v>0</v>
      </c>
      <c r="G77" s="13">
        <f t="shared" si="11"/>
        <v>10152.3</v>
      </c>
      <c r="H77" s="63">
        <f t="shared" si="8"/>
        <v>-897.7000000000007</v>
      </c>
      <c r="I77" s="13">
        <f t="shared" si="9"/>
        <v>91.87601809954751</v>
      </c>
      <c r="J77" s="13">
        <f t="shared" si="11"/>
        <v>0</v>
      </c>
      <c r="K77" s="13">
        <f t="shared" si="11"/>
        <v>46861</v>
      </c>
    </row>
    <row r="78" spans="1:11" ht="26.25">
      <c r="A78" s="12" t="s">
        <v>406</v>
      </c>
      <c r="B78" s="34" t="s">
        <v>407</v>
      </c>
      <c r="C78" s="13">
        <v>11050</v>
      </c>
      <c r="D78" s="13">
        <f t="shared" si="10"/>
        <v>0</v>
      </c>
      <c r="E78" s="13">
        <v>11050</v>
      </c>
      <c r="F78" s="13"/>
      <c r="G78" s="13">
        <v>10152.3</v>
      </c>
      <c r="H78" s="63">
        <f t="shared" si="8"/>
        <v>-897.7000000000007</v>
      </c>
      <c r="I78" s="13">
        <f t="shared" si="9"/>
        <v>91.87601809954751</v>
      </c>
      <c r="J78" s="13"/>
      <c r="K78" s="13">
        <v>46861</v>
      </c>
    </row>
    <row r="79" spans="1:11" ht="26.25">
      <c r="A79" s="14" t="s">
        <v>408</v>
      </c>
      <c r="B79" s="35" t="s">
        <v>409</v>
      </c>
      <c r="C79" s="13">
        <f>C80</f>
        <v>0</v>
      </c>
      <c r="D79" s="13">
        <f t="shared" si="10"/>
        <v>0</v>
      </c>
      <c r="E79" s="13">
        <f>E80</f>
        <v>0</v>
      </c>
      <c r="F79" s="13">
        <f aca="true" t="shared" si="12" ref="F79:K80">F80</f>
        <v>0</v>
      </c>
      <c r="G79" s="13">
        <f t="shared" si="12"/>
        <v>6.6</v>
      </c>
      <c r="H79" s="63">
        <f t="shared" si="8"/>
        <v>6.6</v>
      </c>
      <c r="I79" s="13"/>
      <c r="J79" s="13">
        <f t="shared" si="12"/>
        <v>0</v>
      </c>
      <c r="K79" s="13">
        <f t="shared" si="12"/>
        <v>6.6</v>
      </c>
    </row>
    <row r="80" spans="1:11" ht="26.25">
      <c r="A80" s="12" t="s">
        <v>410</v>
      </c>
      <c r="B80" s="34" t="s">
        <v>411</v>
      </c>
      <c r="C80" s="13">
        <f>C81</f>
        <v>0</v>
      </c>
      <c r="D80" s="13">
        <f t="shared" si="10"/>
        <v>0</v>
      </c>
      <c r="E80" s="13">
        <f>E81</f>
        <v>0</v>
      </c>
      <c r="F80" s="13">
        <f t="shared" si="12"/>
        <v>0</v>
      </c>
      <c r="G80" s="13">
        <f t="shared" si="12"/>
        <v>6.6</v>
      </c>
      <c r="H80" s="63">
        <f t="shared" si="8"/>
        <v>6.6</v>
      </c>
      <c r="I80" s="13"/>
      <c r="J80" s="13">
        <f t="shared" si="12"/>
        <v>0</v>
      </c>
      <c r="K80" s="13">
        <f t="shared" si="12"/>
        <v>6.6</v>
      </c>
    </row>
    <row r="81" spans="1:11" ht="66">
      <c r="A81" s="12" t="s">
        <v>412</v>
      </c>
      <c r="B81" s="34" t="s">
        <v>413</v>
      </c>
      <c r="C81" s="13">
        <v>0</v>
      </c>
      <c r="D81" s="13">
        <f t="shared" si="10"/>
        <v>0</v>
      </c>
      <c r="E81" s="13">
        <v>0</v>
      </c>
      <c r="F81" s="13"/>
      <c r="G81" s="13">
        <v>6.6</v>
      </c>
      <c r="H81" s="63">
        <f t="shared" si="8"/>
        <v>6.6</v>
      </c>
      <c r="I81" s="13"/>
      <c r="J81" s="13"/>
      <c r="K81" s="13">
        <v>6.6</v>
      </c>
    </row>
    <row r="82" spans="1:11" ht="16.5" customHeight="1">
      <c r="A82" s="21" t="s">
        <v>184</v>
      </c>
      <c r="B82" s="32" t="s">
        <v>185</v>
      </c>
      <c r="C82" s="9">
        <f>C83</f>
        <v>0</v>
      </c>
      <c r="D82" s="9">
        <f t="shared" si="10"/>
        <v>0</v>
      </c>
      <c r="E82" s="9">
        <f>E83</f>
        <v>0</v>
      </c>
      <c r="F82" s="9">
        <f t="shared" si="7"/>
        <v>0</v>
      </c>
      <c r="G82" s="9">
        <f>G83</f>
        <v>0</v>
      </c>
      <c r="H82" s="62">
        <f t="shared" si="8"/>
        <v>0</v>
      </c>
      <c r="I82" s="9"/>
      <c r="J82" s="9">
        <f>J83</f>
        <v>0</v>
      </c>
      <c r="K82" s="9">
        <f>K83</f>
        <v>13137.7</v>
      </c>
    </row>
    <row r="83" spans="1:11" ht="30" customHeight="1">
      <c r="A83" s="22" t="s">
        <v>186</v>
      </c>
      <c r="B83" s="35" t="s">
        <v>190</v>
      </c>
      <c r="C83" s="15">
        <f>C84</f>
        <v>0</v>
      </c>
      <c r="D83" s="15">
        <f t="shared" si="10"/>
        <v>0</v>
      </c>
      <c r="E83" s="15">
        <f>E84</f>
        <v>0</v>
      </c>
      <c r="F83" s="15">
        <f t="shared" si="7"/>
        <v>0</v>
      </c>
      <c r="G83" s="15">
        <f>G84</f>
        <v>0</v>
      </c>
      <c r="H83" s="64">
        <f t="shared" si="8"/>
        <v>0</v>
      </c>
      <c r="I83" s="15"/>
      <c r="J83" s="15">
        <f>J84</f>
        <v>0</v>
      </c>
      <c r="K83" s="15">
        <f>K84</f>
        <v>13137.7</v>
      </c>
    </row>
    <row r="84" spans="1:11" ht="30.75" customHeight="1">
      <c r="A84" s="23" t="s">
        <v>193</v>
      </c>
      <c r="B84" s="34" t="s">
        <v>194</v>
      </c>
      <c r="C84" s="13">
        <v>0</v>
      </c>
      <c r="D84" s="13">
        <f t="shared" si="10"/>
        <v>0</v>
      </c>
      <c r="E84" s="13">
        <v>0</v>
      </c>
      <c r="F84" s="13">
        <f t="shared" si="7"/>
        <v>0</v>
      </c>
      <c r="G84" s="13">
        <v>0</v>
      </c>
      <c r="H84" s="63">
        <f t="shared" si="8"/>
        <v>0</v>
      </c>
      <c r="I84" s="13"/>
      <c r="J84" s="13"/>
      <c r="K84" s="13">
        <v>13137.7</v>
      </c>
    </row>
    <row r="85" spans="1:11" ht="52.5" customHeight="1" hidden="1">
      <c r="A85" s="21" t="s">
        <v>195</v>
      </c>
      <c r="B85" s="39" t="s">
        <v>387</v>
      </c>
      <c r="C85" s="13">
        <f>C86</f>
        <v>0</v>
      </c>
      <c r="D85" s="13">
        <f t="shared" si="10"/>
        <v>0</v>
      </c>
      <c r="E85" s="13">
        <f>E86</f>
        <v>0</v>
      </c>
      <c r="F85" s="13">
        <f t="shared" si="7"/>
        <v>0</v>
      </c>
      <c r="G85" s="13">
        <f>G86</f>
        <v>0</v>
      </c>
      <c r="H85" s="63">
        <f t="shared" si="8"/>
        <v>0</v>
      </c>
      <c r="I85" s="13"/>
      <c r="J85" s="13">
        <f>J86</f>
        <v>0</v>
      </c>
      <c r="K85" s="13">
        <f>K86</f>
        <v>0</v>
      </c>
    </row>
    <row r="86" spans="1:11" ht="54" customHeight="1" hidden="1">
      <c r="A86" s="24" t="s">
        <v>196</v>
      </c>
      <c r="B86" s="34" t="s">
        <v>388</v>
      </c>
      <c r="C86" s="13">
        <v>0</v>
      </c>
      <c r="D86" s="13">
        <f t="shared" si="10"/>
        <v>0</v>
      </c>
      <c r="E86" s="13">
        <v>0</v>
      </c>
      <c r="F86" s="13">
        <f t="shared" si="7"/>
        <v>0</v>
      </c>
      <c r="G86" s="13">
        <v>0</v>
      </c>
      <c r="H86" s="63">
        <f t="shared" si="8"/>
        <v>0</v>
      </c>
      <c r="I86" s="13"/>
      <c r="J86" s="13">
        <v>0</v>
      </c>
      <c r="K86" s="13">
        <v>0</v>
      </c>
    </row>
    <row r="87" spans="1:11" ht="52.5">
      <c r="A87" s="8" t="s">
        <v>197</v>
      </c>
      <c r="B87" s="39" t="s">
        <v>389</v>
      </c>
      <c r="C87" s="9">
        <f>C90+C88</f>
        <v>3060.2</v>
      </c>
      <c r="D87" s="9">
        <f t="shared" si="10"/>
        <v>0</v>
      </c>
      <c r="E87" s="9">
        <f>E90+E88</f>
        <v>3060.2</v>
      </c>
      <c r="F87" s="9">
        <f t="shared" si="7"/>
        <v>0</v>
      </c>
      <c r="G87" s="9">
        <f>G90+G88</f>
        <v>1354.2</v>
      </c>
      <c r="H87" s="62">
        <f t="shared" si="8"/>
        <v>-1705.9999999999998</v>
      </c>
      <c r="I87" s="9">
        <f t="shared" si="9"/>
        <v>44.25200967257042</v>
      </c>
      <c r="J87" s="9">
        <f>J90+J88</f>
        <v>0</v>
      </c>
      <c r="K87" s="9">
        <f>K90+K88</f>
        <v>14416.9</v>
      </c>
    </row>
    <row r="88" spans="1:11" ht="26.25">
      <c r="A88" s="14" t="s">
        <v>198</v>
      </c>
      <c r="B88" s="36" t="s">
        <v>199</v>
      </c>
      <c r="C88" s="15">
        <f>C89</f>
        <v>9.5</v>
      </c>
      <c r="D88" s="15">
        <f t="shared" si="10"/>
        <v>0</v>
      </c>
      <c r="E88" s="15">
        <f>E89</f>
        <v>9.5</v>
      </c>
      <c r="F88" s="15">
        <f t="shared" si="7"/>
        <v>0</v>
      </c>
      <c r="G88" s="15">
        <f>G89</f>
        <v>18.8</v>
      </c>
      <c r="H88" s="64">
        <f t="shared" si="8"/>
        <v>9.3</v>
      </c>
      <c r="I88" s="15">
        <f t="shared" si="9"/>
        <v>197.8947368421053</v>
      </c>
      <c r="J88" s="15">
        <f>J89</f>
        <v>0</v>
      </c>
      <c r="K88" s="15">
        <f>K89</f>
        <v>222.4</v>
      </c>
    </row>
    <row r="89" spans="1:11" ht="26.25">
      <c r="A89" s="12" t="s">
        <v>200</v>
      </c>
      <c r="B89" s="38" t="s">
        <v>201</v>
      </c>
      <c r="C89" s="13">
        <v>9.5</v>
      </c>
      <c r="D89" s="13">
        <f t="shared" si="10"/>
        <v>0</v>
      </c>
      <c r="E89" s="13">
        <v>9.5</v>
      </c>
      <c r="F89" s="13">
        <f t="shared" si="7"/>
        <v>0</v>
      </c>
      <c r="G89" s="13">
        <v>18.8</v>
      </c>
      <c r="H89" s="63">
        <f t="shared" si="8"/>
        <v>9.3</v>
      </c>
      <c r="I89" s="13">
        <f t="shared" si="9"/>
        <v>197.8947368421053</v>
      </c>
      <c r="J89" s="13"/>
      <c r="K89" s="13">
        <v>222.4</v>
      </c>
    </row>
    <row r="90" spans="1:11" ht="52.5" customHeight="1">
      <c r="A90" s="25" t="s">
        <v>202</v>
      </c>
      <c r="B90" s="36" t="s">
        <v>390</v>
      </c>
      <c r="C90" s="19">
        <f>C91</f>
        <v>3050.7</v>
      </c>
      <c r="D90" s="19">
        <f t="shared" si="10"/>
        <v>0</v>
      </c>
      <c r="E90" s="19">
        <f>E91</f>
        <v>3050.7</v>
      </c>
      <c r="F90" s="19">
        <f t="shared" si="7"/>
        <v>0</v>
      </c>
      <c r="G90" s="19">
        <f>G91</f>
        <v>1335.4</v>
      </c>
      <c r="H90" s="66">
        <f t="shared" si="8"/>
        <v>-1715.2999999999997</v>
      </c>
      <c r="I90" s="19">
        <f t="shared" si="9"/>
        <v>43.77356016651917</v>
      </c>
      <c r="J90" s="19">
        <f>J91</f>
        <v>0</v>
      </c>
      <c r="K90" s="19">
        <f>K91</f>
        <v>14194.5</v>
      </c>
    </row>
    <row r="91" spans="1:11" ht="41.25" customHeight="1">
      <c r="A91" s="26" t="s">
        <v>203</v>
      </c>
      <c r="B91" s="40" t="s">
        <v>5</v>
      </c>
      <c r="C91" s="16">
        <v>3050.7</v>
      </c>
      <c r="D91" s="16">
        <f t="shared" si="10"/>
        <v>0</v>
      </c>
      <c r="E91" s="16">
        <v>3050.7</v>
      </c>
      <c r="F91" s="16">
        <f t="shared" si="7"/>
        <v>0</v>
      </c>
      <c r="G91" s="16">
        <v>1335.4</v>
      </c>
      <c r="H91" s="65">
        <f t="shared" si="8"/>
        <v>-1715.2999999999997</v>
      </c>
      <c r="I91" s="16">
        <f t="shared" si="9"/>
        <v>43.77356016651917</v>
      </c>
      <c r="J91" s="16"/>
      <c r="K91" s="16">
        <v>14194.5</v>
      </c>
    </row>
    <row r="92" spans="1:11" ht="12.75">
      <c r="A92" s="8" t="s">
        <v>204</v>
      </c>
      <c r="B92" s="33" t="s">
        <v>205</v>
      </c>
      <c r="C92" s="9">
        <f>C93+C100</f>
        <v>6199.7</v>
      </c>
      <c r="D92" s="9">
        <f t="shared" si="10"/>
        <v>0</v>
      </c>
      <c r="E92" s="9">
        <f>E93+E100</f>
        <v>6199.7</v>
      </c>
      <c r="F92" s="9">
        <f t="shared" si="7"/>
        <v>0</v>
      </c>
      <c r="G92" s="9">
        <f>G93+G100</f>
        <v>7767.400000000001</v>
      </c>
      <c r="H92" s="62">
        <f t="shared" si="8"/>
        <v>1567.7000000000007</v>
      </c>
      <c r="I92" s="9">
        <f t="shared" si="9"/>
        <v>125.28670742132687</v>
      </c>
      <c r="J92" s="9">
        <f>J93+J100</f>
        <v>0</v>
      </c>
      <c r="K92" s="9">
        <f>K93+K100</f>
        <v>26431.3</v>
      </c>
    </row>
    <row r="93" spans="1:11" s="55" customFormat="1" ht="12.75">
      <c r="A93" s="71" t="s">
        <v>206</v>
      </c>
      <c r="B93" s="72" t="s">
        <v>207</v>
      </c>
      <c r="C93" s="9">
        <f>C94+C95+C96+C97+C98+C99</f>
        <v>6199.7</v>
      </c>
      <c r="D93" s="9">
        <f t="shared" si="10"/>
        <v>0</v>
      </c>
      <c r="E93" s="9">
        <f>E94+E95+E96+E97+E98+E99</f>
        <v>6199.7</v>
      </c>
      <c r="F93" s="9">
        <f t="shared" si="7"/>
        <v>0</v>
      </c>
      <c r="G93" s="9">
        <f>G94+G95+G96+G97+G98+G99</f>
        <v>7767.400000000001</v>
      </c>
      <c r="H93" s="62">
        <f t="shared" si="8"/>
        <v>1567.7000000000007</v>
      </c>
      <c r="I93" s="9">
        <f t="shared" si="9"/>
        <v>125.28670742132687</v>
      </c>
      <c r="J93" s="9">
        <f>J94+J95+J96+J97+J98+J99</f>
        <v>0</v>
      </c>
      <c r="K93" s="9">
        <f>K94+K95+K96+K97+K98+K99</f>
        <v>26423.8</v>
      </c>
    </row>
    <row r="94" spans="1:11" ht="17.25" customHeight="1">
      <c r="A94" s="26" t="s">
        <v>208</v>
      </c>
      <c r="B94" s="40" t="s">
        <v>6</v>
      </c>
      <c r="C94" s="16">
        <v>272</v>
      </c>
      <c r="D94" s="16">
        <f t="shared" si="10"/>
        <v>0</v>
      </c>
      <c r="E94" s="16">
        <v>272</v>
      </c>
      <c r="F94" s="16">
        <f t="shared" si="7"/>
        <v>0</v>
      </c>
      <c r="G94" s="16">
        <v>298.3</v>
      </c>
      <c r="H94" s="65">
        <f t="shared" si="8"/>
        <v>26.30000000000001</v>
      </c>
      <c r="I94" s="16">
        <f t="shared" si="9"/>
        <v>109.66911764705883</v>
      </c>
      <c r="J94" s="16"/>
      <c r="K94" s="16">
        <v>1014.2</v>
      </c>
    </row>
    <row r="95" spans="1:11" ht="15.75" customHeight="1">
      <c r="A95" s="26" t="s">
        <v>209</v>
      </c>
      <c r="B95" s="40" t="s">
        <v>7</v>
      </c>
      <c r="C95" s="16">
        <v>0</v>
      </c>
      <c r="D95" s="16">
        <f t="shared" si="10"/>
        <v>0</v>
      </c>
      <c r="E95" s="16">
        <v>0</v>
      </c>
      <c r="F95" s="16">
        <f t="shared" si="7"/>
        <v>0</v>
      </c>
      <c r="G95" s="16">
        <v>-2.8</v>
      </c>
      <c r="H95" s="65">
        <f t="shared" si="8"/>
        <v>-2.8</v>
      </c>
      <c r="I95" s="16"/>
      <c r="J95" s="16"/>
      <c r="K95" s="16">
        <v>0</v>
      </c>
    </row>
    <row r="96" spans="1:11" ht="12.75">
      <c r="A96" s="26" t="s">
        <v>210</v>
      </c>
      <c r="B96" s="40" t="s">
        <v>211</v>
      </c>
      <c r="C96" s="16">
        <v>2318.5</v>
      </c>
      <c r="D96" s="16">
        <f t="shared" si="10"/>
        <v>0</v>
      </c>
      <c r="E96" s="16">
        <v>2318.5</v>
      </c>
      <c r="F96" s="16">
        <f t="shared" si="7"/>
        <v>0</v>
      </c>
      <c r="G96" s="16">
        <v>2924.8</v>
      </c>
      <c r="H96" s="65">
        <f t="shared" si="8"/>
        <v>606.3000000000002</v>
      </c>
      <c r="I96" s="16">
        <f t="shared" si="9"/>
        <v>126.15052835885272</v>
      </c>
      <c r="J96" s="16"/>
      <c r="K96" s="16">
        <v>9944.3</v>
      </c>
    </row>
    <row r="97" spans="1:11" ht="12.75">
      <c r="A97" s="26" t="s">
        <v>212</v>
      </c>
      <c r="B97" s="40" t="s">
        <v>8</v>
      </c>
      <c r="C97" s="16">
        <v>3604</v>
      </c>
      <c r="D97" s="16">
        <f t="shared" si="10"/>
        <v>0</v>
      </c>
      <c r="E97" s="16">
        <v>3604</v>
      </c>
      <c r="F97" s="16">
        <f t="shared" si="7"/>
        <v>0</v>
      </c>
      <c r="G97" s="16">
        <v>4547.1</v>
      </c>
      <c r="H97" s="65">
        <f t="shared" si="8"/>
        <v>943.1000000000004</v>
      </c>
      <c r="I97" s="16">
        <f t="shared" si="9"/>
        <v>126.1681465038846</v>
      </c>
      <c r="J97" s="16"/>
      <c r="K97" s="16">
        <v>15460.1</v>
      </c>
    </row>
    <row r="98" spans="1:11" ht="15.75" customHeight="1" hidden="1">
      <c r="A98" s="26" t="s">
        <v>213</v>
      </c>
      <c r="B98" s="40" t="s">
        <v>9</v>
      </c>
      <c r="C98" s="16"/>
      <c r="D98" s="16">
        <f t="shared" si="10"/>
        <v>0</v>
      </c>
      <c r="E98" s="16"/>
      <c r="F98" s="16">
        <f t="shared" si="7"/>
        <v>0</v>
      </c>
      <c r="G98" s="16"/>
      <c r="H98" s="65">
        <f t="shared" si="8"/>
        <v>0</v>
      </c>
      <c r="I98" s="16"/>
      <c r="J98" s="16"/>
      <c r="K98" s="16"/>
    </row>
    <row r="99" spans="1:11" ht="27" customHeight="1">
      <c r="A99" s="26" t="s">
        <v>191</v>
      </c>
      <c r="B99" s="40" t="s">
        <v>192</v>
      </c>
      <c r="C99" s="16">
        <v>5.2</v>
      </c>
      <c r="D99" s="16">
        <f t="shared" si="10"/>
        <v>0</v>
      </c>
      <c r="E99" s="16">
        <v>5.2</v>
      </c>
      <c r="F99" s="16">
        <f t="shared" si="7"/>
        <v>0</v>
      </c>
      <c r="G99" s="16">
        <v>0</v>
      </c>
      <c r="H99" s="65">
        <f t="shared" si="8"/>
        <v>-5.2</v>
      </c>
      <c r="I99" s="16">
        <f t="shared" si="9"/>
        <v>0</v>
      </c>
      <c r="J99" s="16"/>
      <c r="K99" s="16">
        <v>5.2</v>
      </c>
    </row>
    <row r="100" spans="1:11" s="55" customFormat="1" ht="12.75">
      <c r="A100" s="8" t="s">
        <v>214</v>
      </c>
      <c r="B100" s="32" t="s">
        <v>215</v>
      </c>
      <c r="C100" s="9">
        <f>C101</f>
        <v>0</v>
      </c>
      <c r="D100" s="9">
        <f t="shared" si="10"/>
        <v>0</v>
      </c>
      <c r="E100" s="9">
        <f>E101</f>
        <v>0</v>
      </c>
      <c r="F100" s="9">
        <f t="shared" si="7"/>
        <v>0</v>
      </c>
      <c r="G100" s="9">
        <f>G101</f>
        <v>0</v>
      </c>
      <c r="H100" s="62">
        <f t="shared" si="8"/>
        <v>0</v>
      </c>
      <c r="I100" s="9"/>
      <c r="J100" s="9">
        <f>J101</f>
        <v>0</v>
      </c>
      <c r="K100" s="9">
        <f>K101</f>
        <v>7.5</v>
      </c>
    </row>
    <row r="101" spans="1:11" s="17" customFormat="1" ht="15.75" customHeight="1">
      <c r="A101" s="12" t="s">
        <v>216</v>
      </c>
      <c r="B101" s="34" t="s">
        <v>68</v>
      </c>
      <c r="C101" s="13">
        <v>0</v>
      </c>
      <c r="D101" s="13">
        <f t="shared" si="10"/>
        <v>0</v>
      </c>
      <c r="E101" s="13">
        <v>0</v>
      </c>
      <c r="F101" s="13">
        <f t="shared" si="7"/>
        <v>0</v>
      </c>
      <c r="G101" s="13">
        <v>0</v>
      </c>
      <c r="H101" s="63">
        <f t="shared" si="8"/>
        <v>0</v>
      </c>
      <c r="I101" s="13"/>
      <c r="J101" s="13"/>
      <c r="K101" s="13">
        <v>7.5</v>
      </c>
    </row>
    <row r="102" spans="1:11" s="17" customFormat="1" ht="26.25">
      <c r="A102" s="8" t="s">
        <v>217</v>
      </c>
      <c r="B102" s="32" t="s">
        <v>218</v>
      </c>
      <c r="C102" s="9">
        <f>C103+C105</f>
        <v>2781</v>
      </c>
      <c r="D102" s="9">
        <f aca="true" t="shared" si="13" ref="D102:J102">D103+D105</f>
        <v>-1217.8000000000002</v>
      </c>
      <c r="E102" s="9">
        <f t="shared" si="13"/>
        <v>1563.2</v>
      </c>
      <c r="F102" s="9">
        <f t="shared" si="13"/>
        <v>-1217.8000000000002</v>
      </c>
      <c r="G102" s="9">
        <f t="shared" si="13"/>
        <v>2527.6</v>
      </c>
      <c r="H102" s="9">
        <f t="shared" si="13"/>
        <v>964.4000000000001</v>
      </c>
      <c r="I102" s="9">
        <f t="shared" si="9"/>
        <v>161.69396110542476</v>
      </c>
      <c r="J102" s="9">
        <f t="shared" si="13"/>
        <v>0</v>
      </c>
      <c r="K102" s="9">
        <f>K103+K105</f>
        <v>30264</v>
      </c>
    </row>
    <row r="103" spans="1:11" s="55" customFormat="1" ht="12.75">
      <c r="A103" s="57" t="s">
        <v>219</v>
      </c>
      <c r="B103" s="39" t="s">
        <v>220</v>
      </c>
      <c r="C103" s="9">
        <f>C104</f>
        <v>2620.8</v>
      </c>
      <c r="D103" s="9">
        <f t="shared" si="10"/>
        <v>-1157.8000000000002</v>
      </c>
      <c r="E103" s="9">
        <f>E104</f>
        <v>1463</v>
      </c>
      <c r="F103" s="9">
        <f t="shared" si="7"/>
        <v>-1157.8000000000002</v>
      </c>
      <c r="G103" s="9">
        <f>G104</f>
        <v>1761</v>
      </c>
      <c r="H103" s="62">
        <f t="shared" si="8"/>
        <v>298</v>
      </c>
      <c r="I103" s="9">
        <f t="shared" si="9"/>
        <v>120.3691045796309</v>
      </c>
      <c r="J103" s="9">
        <f>J104</f>
        <v>0</v>
      </c>
      <c r="K103" s="9">
        <f>K104</f>
        <v>29143</v>
      </c>
    </row>
    <row r="104" spans="1:11" ht="26.25">
      <c r="A104" s="12" t="s">
        <v>221</v>
      </c>
      <c r="B104" s="34" t="s">
        <v>69</v>
      </c>
      <c r="C104" s="13">
        <v>2620.8</v>
      </c>
      <c r="D104" s="13">
        <f t="shared" si="10"/>
        <v>-1157.8000000000002</v>
      </c>
      <c r="E104" s="13">
        <v>1463</v>
      </c>
      <c r="F104" s="13">
        <f t="shared" si="7"/>
        <v>-1157.8000000000002</v>
      </c>
      <c r="G104" s="13">
        <v>1761</v>
      </c>
      <c r="H104" s="63">
        <f t="shared" si="8"/>
        <v>298</v>
      </c>
      <c r="I104" s="13">
        <f t="shared" si="9"/>
        <v>120.3691045796309</v>
      </c>
      <c r="J104" s="13"/>
      <c r="K104" s="13">
        <v>29143</v>
      </c>
    </row>
    <row r="105" spans="1:11" ht="12.75">
      <c r="A105" s="57" t="s">
        <v>441</v>
      </c>
      <c r="B105" s="39" t="s">
        <v>442</v>
      </c>
      <c r="C105" s="30">
        <f>C106+C108</f>
        <v>160.2</v>
      </c>
      <c r="D105" s="30">
        <f aca="true" t="shared" si="14" ref="D105:J105">D106+D108</f>
        <v>-60</v>
      </c>
      <c r="E105" s="30">
        <f t="shared" si="14"/>
        <v>100.2</v>
      </c>
      <c r="F105" s="30">
        <f t="shared" si="14"/>
        <v>-60</v>
      </c>
      <c r="G105" s="30">
        <f t="shared" si="14"/>
        <v>766.6</v>
      </c>
      <c r="H105" s="30">
        <f t="shared" si="14"/>
        <v>666.4000000000001</v>
      </c>
      <c r="I105" s="30">
        <f t="shared" si="9"/>
        <v>765.0698602794411</v>
      </c>
      <c r="J105" s="30">
        <f t="shared" si="14"/>
        <v>0</v>
      </c>
      <c r="K105" s="30">
        <f>K106+K108</f>
        <v>1121</v>
      </c>
    </row>
    <row r="106" spans="1:11" s="17" customFormat="1" ht="26.25">
      <c r="A106" s="14" t="s">
        <v>62</v>
      </c>
      <c r="B106" s="35" t="s">
        <v>63</v>
      </c>
      <c r="C106" s="15">
        <f>C107</f>
        <v>100.2</v>
      </c>
      <c r="D106" s="15">
        <f t="shared" si="10"/>
        <v>0</v>
      </c>
      <c r="E106" s="15">
        <f>E107</f>
        <v>100.2</v>
      </c>
      <c r="F106" s="15">
        <f t="shared" si="7"/>
        <v>0</v>
      </c>
      <c r="G106" s="15">
        <f>G107</f>
        <v>90.4</v>
      </c>
      <c r="H106" s="64">
        <f t="shared" si="8"/>
        <v>-9.799999999999997</v>
      </c>
      <c r="I106" s="15">
        <f t="shared" si="9"/>
        <v>90.21956087824353</v>
      </c>
      <c r="J106" s="15">
        <f>J107</f>
        <v>0</v>
      </c>
      <c r="K106" s="15">
        <f>K107</f>
        <v>400.1</v>
      </c>
    </row>
    <row r="107" spans="1:11" ht="26.25">
      <c r="A107" s="12" t="s">
        <v>64</v>
      </c>
      <c r="B107" s="34" t="s">
        <v>65</v>
      </c>
      <c r="C107" s="13">
        <v>100.2</v>
      </c>
      <c r="D107" s="13">
        <f t="shared" si="10"/>
        <v>0</v>
      </c>
      <c r="E107" s="13">
        <v>100.2</v>
      </c>
      <c r="F107" s="13">
        <f t="shared" si="7"/>
        <v>0</v>
      </c>
      <c r="G107" s="13">
        <v>90.4</v>
      </c>
      <c r="H107" s="63">
        <f t="shared" si="8"/>
        <v>-9.799999999999997</v>
      </c>
      <c r="I107" s="13">
        <f t="shared" si="9"/>
        <v>90.21956087824353</v>
      </c>
      <c r="J107" s="13"/>
      <c r="K107" s="13">
        <v>400.1</v>
      </c>
    </row>
    <row r="108" spans="1:11" s="17" customFormat="1" ht="15" customHeight="1">
      <c r="A108" s="14" t="s">
        <v>222</v>
      </c>
      <c r="B108" s="35" t="s">
        <v>223</v>
      </c>
      <c r="C108" s="15">
        <f>C109</f>
        <v>60</v>
      </c>
      <c r="D108" s="15">
        <f t="shared" si="10"/>
        <v>-60</v>
      </c>
      <c r="E108" s="15">
        <f>E109</f>
        <v>0</v>
      </c>
      <c r="F108" s="15">
        <f t="shared" si="7"/>
        <v>-60</v>
      </c>
      <c r="G108" s="15">
        <f>G109</f>
        <v>676.2</v>
      </c>
      <c r="H108" s="64">
        <f t="shared" si="8"/>
        <v>676.2</v>
      </c>
      <c r="I108" s="15"/>
      <c r="J108" s="15">
        <f>J109</f>
        <v>0</v>
      </c>
      <c r="K108" s="15">
        <f>K109</f>
        <v>720.9</v>
      </c>
    </row>
    <row r="109" spans="1:11" ht="18.75" customHeight="1">
      <c r="A109" s="12" t="s">
        <v>224</v>
      </c>
      <c r="B109" s="34" t="s">
        <v>70</v>
      </c>
      <c r="C109" s="13">
        <v>60</v>
      </c>
      <c r="D109" s="13">
        <f t="shared" si="10"/>
        <v>-60</v>
      </c>
      <c r="E109" s="13">
        <v>0</v>
      </c>
      <c r="F109" s="13">
        <f t="shared" si="7"/>
        <v>-60</v>
      </c>
      <c r="G109" s="13">
        <v>676.2</v>
      </c>
      <c r="H109" s="63">
        <f t="shared" si="8"/>
        <v>676.2</v>
      </c>
      <c r="I109" s="13"/>
      <c r="J109" s="13"/>
      <c r="K109" s="13">
        <v>720.9</v>
      </c>
    </row>
    <row r="110" spans="1:11" ht="18" customHeight="1">
      <c r="A110" s="8" t="s">
        <v>225</v>
      </c>
      <c r="B110" s="33" t="s">
        <v>226</v>
      </c>
      <c r="C110" s="9">
        <f>C111+C113+C119</f>
        <v>11831.800000000001</v>
      </c>
      <c r="D110" s="9">
        <f t="shared" si="10"/>
        <v>0</v>
      </c>
      <c r="E110" s="9">
        <f>E111+E113+E119</f>
        <v>11831.800000000001</v>
      </c>
      <c r="F110" s="9">
        <f t="shared" si="7"/>
        <v>0</v>
      </c>
      <c r="G110" s="9">
        <f>G111+G113+G119</f>
        <v>14240.400000000001</v>
      </c>
      <c r="H110" s="62">
        <f t="shared" si="8"/>
        <v>2408.6000000000004</v>
      </c>
      <c r="I110" s="9">
        <f t="shared" si="9"/>
        <v>120.3570040061529</v>
      </c>
      <c r="J110" s="9">
        <f>J111+J113+J119</f>
        <v>0</v>
      </c>
      <c r="K110" s="9">
        <f>K111+K113+K119</f>
        <v>59456.1</v>
      </c>
    </row>
    <row r="111" spans="1:11" s="55" customFormat="1" ht="12.75">
      <c r="A111" s="10" t="s">
        <v>227</v>
      </c>
      <c r="B111" s="33" t="s">
        <v>228</v>
      </c>
      <c r="C111" s="9">
        <f>C112</f>
        <v>0</v>
      </c>
      <c r="D111" s="9">
        <f t="shared" si="10"/>
        <v>0</v>
      </c>
      <c r="E111" s="9">
        <f>E112</f>
        <v>0</v>
      </c>
      <c r="F111" s="9">
        <f t="shared" si="7"/>
        <v>0</v>
      </c>
      <c r="G111" s="9">
        <f>G112</f>
        <v>0</v>
      </c>
      <c r="H111" s="62">
        <f t="shared" si="8"/>
        <v>0</v>
      </c>
      <c r="I111" s="9"/>
      <c r="J111" s="9">
        <f>J112</f>
        <v>0</v>
      </c>
      <c r="K111" s="9">
        <f>K112</f>
        <v>200</v>
      </c>
    </row>
    <row r="112" spans="1:11" ht="17.25" customHeight="1">
      <c r="A112" s="24" t="s">
        <v>229</v>
      </c>
      <c r="B112" s="41" t="s">
        <v>230</v>
      </c>
      <c r="C112" s="13">
        <v>0</v>
      </c>
      <c r="D112" s="13">
        <f t="shared" si="10"/>
        <v>0</v>
      </c>
      <c r="E112" s="13">
        <v>0</v>
      </c>
      <c r="F112" s="13">
        <f t="shared" si="7"/>
        <v>0</v>
      </c>
      <c r="G112" s="13">
        <v>0</v>
      </c>
      <c r="H112" s="63">
        <f t="shared" si="8"/>
        <v>0</v>
      </c>
      <c r="I112" s="13"/>
      <c r="J112" s="13"/>
      <c r="K112" s="13">
        <v>200</v>
      </c>
    </row>
    <row r="113" spans="1:11" s="55" customFormat="1" ht="52.5">
      <c r="A113" s="10" t="s">
        <v>231</v>
      </c>
      <c r="B113" s="33" t="s">
        <v>128</v>
      </c>
      <c r="C113" s="9">
        <f>C114+C117</f>
        <v>9906.7</v>
      </c>
      <c r="D113" s="9">
        <f t="shared" si="10"/>
        <v>0</v>
      </c>
      <c r="E113" s="9">
        <f>E114+E117</f>
        <v>9906.7</v>
      </c>
      <c r="F113" s="9">
        <f t="shared" si="7"/>
        <v>0</v>
      </c>
      <c r="G113" s="9">
        <f>G114+G117</f>
        <v>13199.2</v>
      </c>
      <c r="H113" s="62">
        <f t="shared" si="8"/>
        <v>3292.5</v>
      </c>
      <c r="I113" s="9">
        <f t="shared" si="9"/>
        <v>133.23508332744507</v>
      </c>
      <c r="J113" s="9">
        <f>J114+J117</f>
        <v>0</v>
      </c>
      <c r="K113" s="9">
        <f>K114+K117</f>
        <v>51556.1</v>
      </c>
    </row>
    <row r="114" spans="1:11" s="17" customFormat="1" ht="52.5">
      <c r="A114" s="27" t="s">
        <v>232</v>
      </c>
      <c r="B114" s="37" t="s">
        <v>391</v>
      </c>
      <c r="C114" s="15">
        <f>C116+C115</f>
        <v>9906.7</v>
      </c>
      <c r="D114" s="15">
        <f t="shared" si="10"/>
        <v>0</v>
      </c>
      <c r="E114" s="15">
        <f>E116+E115</f>
        <v>9906.7</v>
      </c>
      <c r="F114" s="15">
        <f t="shared" si="7"/>
        <v>0</v>
      </c>
      <c r="G114" s="15">
        <f>G116+G115</f>
        <v>13195.6</v>
      </c>
      <c r="H114" s="64">
        <f t="shared" si="8"/>
        <v>3288.8999999999996</v>
      </c>
      <c r="I114" s="15">
        <f t="shared" si="9"/>
        <v>133.1987442841713</v>
      </c>
      <c r="J114" s="15">
        <f>J116+J115</f>
        <v>0</v>
      </c>
      <c r="K114" s="15">
        <f>K116+K115</f>
        <v>51552.5</v>
      </c>
    </row>
    <row r="115" spans="1:11" ht="52.5" customHeight="1" hidden="1">
      <c r="A115" s="24" t="s">
        <v>397</v>
      </c>
      <c r="B115" s="41" t="s">
        <v>396</v>
      </c>
      <c r="C115" s="13"/>
      <c r="D115" s="13">
        <f t="shared" si="10"/>
        <v>0</v>
      </c>
      <c r="E115" s="13"/>
      <c r="F115" s="13">
        <f t="shared" si="7"/>
        <v>0</v>
      </c>
      <c r="G115" s="13"/>
      <c r="H115" s="63">
        <f t="shared" si="8"/>
        <v>0</v>
      </c>
      <c r="I115" s="13"/>
      <c r="J115" s="13"/>
      <c r="K115" s="13"/>
    </row>
    <row r="116" spans="1:11" ht="54.75" customHeight="1">
      <c r="A116" s="24" t="s">
        <v>233</v>
      </c>
      <c r="B116" s="41" t="s">
        <v>73</v>
      </c>
      <c r="C116" s="13">
        <v>9906.7</v>
      </c>
      <c r="D116" s="13">
        <f t="shared" si="10"/>
        <v>0</v>
      </c>
      <c r="E116" s="13">
        <v>9906.7</v>
      </c>
      <c r="F116" s="13">
        <f t="shared" si="7"/>
        <v>0</v>
      </c>
      <c r="G116" s="13">
        <v>13195.6</v>
      </c>
      <c r="H116" s="63">
        <f t="shared" si="8"/>
        <v>3288.8999999999996</v>
      </c>
      <c r="I116" s="13">
        <f t="shared" si="9"/>
        <v>133.1987442841713</v>
      </c>
      <c r="J116" s="13"/>
      <c r="K116" s="13">
        <v>51552.5</v>
      </c>
    </row>
    <row r="117" spans="1:11" s="17" customFormat="1" ht="52.5">
      <c r="A117" s="27" t="s">
        <v>234</v>
      </c>
      <c r="B117" s="37" t="s">
        <v>392</v>
      </c>
      <c r="C117" s="15">
        <f>C118</f>
        <v>0</v>
      </c>
      <c r="D117" s="15">
        <f t="shared" si="10"/>
        <v>0</v>
      </c>
      <c r="E117" s="15">
        <f>E118</f>
        <v>0</v>
      </c>
      <c r="F117" s="15">
        <f t="shared" si="7"/>
        <v>0</v>
      </c>
      <c r="G117" s="15">
        <f>G118</f>
        <v>3.6</v>
      </c>
      <c r="H117" s="64">
        <f t="shared" si="8"/>
        <v>3.6</v>
      </c>
      <c r="I117" s="15"/>
      <c r="J117" s="15">
        <f>J118</f>
        <v>0</v>
      </c>
      <c r="K117" s="15">
        <f>K118</f>
        <v>3.6</v>
      </c>
    </row>
    <row r="118" spans="1:11" ht="53.25" customHeight="1">
      <c r="A118" s="24" t="s">
        <v>235</v>
      </c>
      <c r="B118" s="41" t="s">
        <v>393</v>
      </c>
      <c r="C118" s="13">
        <v>0</v>
      </c>
      <c r="D118" s="13">
        <f t="shared" si="10"/>
        <v>0</v>
      </c>
      <c r="E118" s="13">
        <v>0</v>
      </c>
      <c r="F118" s="13">
        <f t="shared" si="7"/>
        <v>0</v>
      </c>
      <c r="G118" s="13">
        <v>3.6</v>
      </c>
      <c r="H118" s="63">
        <f t="shared" si="8"/>
        <v>3.6</v>
      </c>
      <c r="I118" s="13"/>
      <c r="J118" s="13"/>
      <c r="K118" s="13">
        <v>3.6</v>
      </c>
    </row>
    <row r="119" spans="1:11" s="55" customFormat="1" ht="27.75" customHeight="1">
      <c r="A119" s="73" t="s">
        <v>236</v>
      </c>
      <c r="B119" s="44" t="s">
        <v>129</v>
      </c>
      <c r="C119" s="30">
        <f>C120</f>
        <v>1925.1</v>
      </c>
      <c r="D119" s="30">
        <f t="shared" si="10"/>
        <v>0</v>
      </c>
      <c r="E119" s="30">
        <f>E120</f>
        <v>1925.1</v>
      </c>
      <c r="F119" s="30">
        <f t="shared" si="7"/>
        <v>0</v>
      </c>
      <c r="G119" s="30">
        <f>G120</f>
        <v>1041.2</v>
      </c>
      <c r="H119" s="67">
        <f t="shared" si="8"/>
        <v>-883.8999999999999</v>
      </c>
      <c r="I119" s="30">
        <f t="shared" si="9"/>
        <v>54.08550205184147</v>
      </c>
      <c r="J119" s="30">
        <f>J120</f>
        <v>0</v>
      </c>
      <c r="K119" s="30">
        <f>K120</f>
        <v>7700</v>
      </c>
    </row>
    <row r="120" spans="1:11" s="17" customFormat="1" ht="26.25">
      <c r="A120" s="25" t="s">
        <v>237</v>
      </c>
      <c r="B120" s="42" t="s">
        <v>238</v>
      </c>
      <c r="C120" s="15">
        <f>C121</f>
        <v>1925.1</v>
      </c>
      <c r="D120" s="15">
        <f t="shared" si="10"/>
        <v>0</v>
      </c>
      <c r="E120" s="15">
        <f>E121</f>
        <v>1925.1</v>
      </c>
      <c r="F120" s="15">
        <f t="shared" si="7"/>
        <v>0</v>
      </c>
      <c r="G120" s="15">
        <f>G121</f>
        <v>1041.2</v>
      </c>
      <c r="H120" s="64">
        <f t="shared" si="8"/>
        <v>-883.8999999999999</v>
      </c>
      <c r="I120" s="15">
        <f t="shared" si="9"/>
        <v>54.08550205184147</v>
      </c>
      <c r="J120" s="15">
        <f>J121</f>
        <v>0</v>
      </c>
      <c r="K120" s="15">
        <f>K121</f>
        <v>7700</v>
      </c>
    </row>
    <row r="121" spans="1:11" ht="26.25">
      <c r="A121" s="28" t="s">
        <v>239</v>
      </c>
      <c r="B121" s="41" t="s">
        <v>74</v>
      </c>
      <c r="C121" s="13">
        <v>1925.1</v>
      </c>
      <c r="D121" s="13">
        <f t="shared" si="10"/>
        <v>0</v>
      </c>
      <c r="E121" s="13">
        <v>1925.1</v>
      </c>
      <c r="F121" s="13">
        <f t="shared" si="7"/>
        <v>0</v>
      </c>
      <c r="G121" s="13">
        <v>1041.2</v>
      </c>
      <c r="H121" s="63">
        <f t="shared" si="8"/>
        <v>-883.8999999999999</v>
      </c>
      <c r="I121" s="13">
        <f t="shared" si="9"/>
        <v>54.08550205184147</v>
      </c>
      <c r="J121" s="13"/>
      <c r="K121" s="13">
        <v>7700</v>
      </c>
    </row>
    <row r="122" spans="1:11" ht="12.75">
      <c r="A122" s="8" t="s">
        <v>240</v>
      </c>
      <c r="B122" s="33" t="s">
        <v>241</v>
      </c>
      <c r="C122" s="9">
        <f>C123</f>
        <v>0</v>
      </c>
      <c r="D122" s="9">
        <f t="shared" si="10"/>
        <v>0</v>
      </c>
      <c r="E122" s="9">
        <f>E123</f>
        <v>0</v>
      </c>
      <c r="F122" s="9">
        <f t="shared" si="7"/>
        <v>0</v>
      </c>
      <c r="G122" s="9">
        <f>G123</f>
        <v>1287.2</v>
      </c>
      <c r="H122" s="62">
        <f t="shared" si="8"/>
        <v>1287.2</v>
      </c>
      <c r="I122" s="9"/>
      <c r="J122" s="9">
        <f>J123</f>
        <v>0</v>
      </c>
      <c r="K122" s="9">
        <f>K123</f>
        <v>12122.2</v>
      </c>
    </row>
    <row r="123" spans="1:11" s="55" customFormat="1" ht="30" customHeight="1">
      <c r="A123" s="10" t="s">
        <v>242</v>
      </c>
      <c r="B123" s="33" t="s">
        <v>243</v>
      </c>
      <c r="C123" s="9">
        <f>C124</f>
        <v>0</v>
      </c>
      <c r="D123" s="9">
        <f t="shared" si="10"/>
        <v>0</v>
      </c>
      <c r="E123" s="9">
        <f>E124</f>
        <v>0</v>
      </c>
      <c r="F123" s="9">
        <f t="shared" si="7"/>
        <v>0</v>
      </c>
      <c r="G123" s="9">
        <f>G124</f>
        <v>1287.2</v>
      </c>
      <c r="H123" s="62">
        <f t="shared" si="8"/>
        <v>1287.2</v>
      </c>
      <c r="I123" s="9"/>
      <c r="J123" s="9">
        <f>J124</f>
        <v>0</v>
      </c>
      <c r="K123" s="9">
        <f>K124</f>
        <v>12122.2</v>
      </c>
    </row>
    <row r="124" spans="1:11" ht="28.5" customHeight="1">
      <c r="A124" s="24" t="s">
        <v>244</v>
      </c>
      <c r="B124" s="50" t="s">
        <v>75</v>
      </c>
      <c r="C124" s="13">
        <v>0</v>
      </c>
      <c r="D124" s="13">
        <f t="shared" si="10"/>
        <v>0</v>
      </c>
      <c r="E124" s="13">
        <v>0</v>
      </c>
      <c r="F124" s="13">
        <f t="shared" si="7"/>
        <v>0</v>
      </c>
      <c r="G124" s="13">
        <v>1287.2</v>
      </c>
      <c r="H124" s="63">
        <f t="shared" si="8"/>
        <v>1287.2</v>
      </c>
      <c r="I124" s="13"/>
      <c r="J124" s="13"/>
      <c r="K124" s="13">
        <v>12122.2</v>
      </c>
    </row>
    <row r="125" spans="1:11" ht="18.75" customHeight="1">
      <c r="A125" s="8" t="s">
        <v>245</v>
      </c>
      <c r="B125" s="33" t="s">
        <v>246</v>
      </c>
      <c r="C125" s="9">
        <f>C126+C129+C130+C134+C137+C146+C147+C148+C160+C152+C156+C157+C132+C158+C154</f>
        <v>1265.6999999999998</v>
      </c>
      <c r="D125" s="9">
        <f t="shared" si="10"/>
        <v>0</v>
      </c>
      <c r="E125" s="9">
        <f aca="true" t="shared" si="15" ref="E125:J125">E126+E129+E130+E134+E137+E146+E147+E148+E160+E152+E156+E157+E132+E158+E154</f>
        <v>1265.6999999999998</v>
      </c>
      <c r="F125" s="9">
        <f t="shared" si="15"/>
        <v>0</v>
      </c>
      <c r="G125" s="9">
        <f t="shared" si="15"/>
        <v>2236.1000000000004</v>
      </c>
      <c r="H125" s="62">
        <f t="shared" si="8"/>
        <v>970.4000000000005</v>
      </c>
      <c r="I125" s="9">
        <f t="shared" si="9"/>
        <v>176.66903689657903</v>
      </c>
      <c r="J125" s="9">
        <f t="shared" si="15"/>
        <v>0</v>
      </c>
      <c r="K125" s="9">
        <f>K126+K129+K130+K134+K137+K146+K147+K148+K160+K152+K156+K157+K132+K158+K154</f>
        <v>7721.200000000001</v>
      </c>
    </row>
    <row r="126" spans="1:11" s="55" customFormat="1" ht="17.25" customHeight="1">
      <c r="A126" s="57" t="s">
        <v>247</v>
      </c>
      <c r="B126" s="44" t="s">
        <v>248</v>
      </c>
      <c r="C126" s="30">
        <f>C127+C128</f>
        <v>70</v>
      </c>
      <c r="D126" s="30">
        <f t="shared" si="10"/>
        <v>0</v>
      </c>
      <c r="E126" s="30">
        <f>E127+E128</f>
        <v>70</v>
      </c>
      <c r="F126" s="30">
        <f t="shared" si="7"/>
        <v>0</v>
      </c>
      <c r="G126" s="30">
        <f>G127+G128</f>
        <v>121.8</v>
      </c>
      <c r="H126" s="67">
        <f t="shared" si="8"/>
        <v>51.8</v>
      </c>
      <c r="I126" s="30">
        <f t="shared" si="9"/>
        <v>174</v>
      </c>
      <c r="J126" s="30">
        <f>J127+J128</f>
        <v>0</v>
      </c>
      <c r="K126" s="30">
        <f>K127+K128</f>
        <v>310</v>
      </c>
    </row>
    <row r="127" spans="1:11" ht="40.5" customHeight="1">
      <c r="A127" s="29" t="s">
        <v>249</v>
      </c>
      <c r="B127" s="41" t="s">
        <v>436</v>
      </c>
      <c r="C127" s="16">
        <v>65</v>
      </c>
      <c r="D127" s="16">
        <f t="shared" si="10"/>
        <v>0</v>
      </c>
      <c r="E127" s="16">
        <v>65</v>
      </c>
      <c r="F127" s="16">
        <f t="shared" si="7"/>
        <v>0</v>
      </c>
      <c r="G127" s="16">
        <v>117.7</v>
      </c>
      <c r="H127" s="65">
        <f t="shared" si="8"/>
        <v>52.7</v>
      </c>
      <c r="I127" s="16">
        <f t="shared" si="9"/>
        <v>181.0769230769231</v>
      </c>
      <c r="J127" s="16"/>
      <c r="K127" s="16">
        <v>285</v>
      </c>
    </row>
    <row r="128" spans="1:11" ht="41.25" customHeight="1">
      <c r="A128" s="29" t="s">
        <v>251</v>
      </c>
      <c r="B128" s="41" t="s">
        <v>252</v>
      </c>
      <c r="C128" s="16">
        <v>5</v>
      </c>
      <c r="D128" s="16">
        <f t="shared" si="10"/>
        <v>0</v>
      </c>
      <c r="E128" s="16">
        <v>5</v>
      </c>
      <c r="F128" s="16">
        <f t="shared" si="7"/>
        <v>0</v>
      </c>
      <c r="G128" s="16">
        <v>4.1</v>
      </c>
      <c r="H128" s="65">
        <f t="shared" si="8"/>
        <v>-0.9000000000000004</v>
      </c>
      <c r="I128" s="16">
        <f t="shared" si="9"/>
        <v>82</v>
      </c>
      <c r="J128" s="16"/>
      <c r="K128" s="16">
        <v>25</v>
      </c>
    </row>
    <row r="129" spans="1:11" s="55" customFormat="1" ht="39.75" customHeight="1">
      <c r="A129" s="57" t="s">
        <v>253</v>
      </c>
      <c r="B129" s="44" t="s">
        <v>255</v>
      </c>
      <c r="C129" s="30">
        <v>190</v>
      </c>
      <c r="D129" s="30">
        <f t="shared" si="10"/>
        <v>0</v>
      </c>
      <c r="E129" s="30">
        <v>190</v>
      </c>
      <c r="F129" s="30">
        <f t="shared" si="7"/>
        <v>0</v>
      </c>
      <c r="G129" s="30">
        <v>62</v>
      </c>
      <c r="H129" s="67">
        <f t="shared" si="8"/>
        <v>-128</v>
      </c>
      <c r="I129" s="30">
        <f t="shared" si="9"/>
        <v>32.631578947368425</v>
      </c>
      <c r="J129" s="30"/>
      <c r="K129" s="30">
        <v>510</v>
      </c>
    </row>
    <row r="130" spans="1:11" s="55" customFormat="1" ht="39">
      <c r="A130" s="57" t="s">
        <v>256</v>
      </c>
      <c r="B130" s="44" t="s">
        <v>257</v>
      </c>
      <c r="C130" s="30">
        <f aca="true" t="shared" si="16" ref="C130:K130">C131</f>
        <v>22</v>
      </c>
      <c r="D130" s="30">
        <f t="shared" si="10"/>
        <v>0</v>
      </c>
      <c r="E130" s="30">
        <f t="shared" si="16"/>
        <v>22</v>
      </c>
      <c r="F130" s="30">
        <f t="shared" si="7"/>
        <v>0</v>
      </c>
      <c r="G130" s="30">
        <f t="shared" si="16"/>
        <v>133.6</v>
      </c>
      <c r="H130" s="67">
        <f t="shared" si="8"/>
        <v>111.6</v>
      </c>
      <c r="I130" s="30">
        <f t="shared" si="9"/>
        <v>607.2727272727273</v>
      </c>
      <c r="J130" s="30">
        <f t="shared" si="16"/>
        <v>0</v>
      </c>
      <c r="K130" s="30">
        <f t="shared" si="16"/>
        <v>133.6</v>
      </c>
    </row>
    <row r="131" spans="1:11" s="20" customFormat="1" ht="39">
      <c r="A131" s="29" t="s">
        <v>414</v>
      </c>
      <c r="B131" s="43" t="s">
        <v>415</v>
      </c>
      <c r="C131" s="16">
        <v>22</v>
      </c>
      <c r="D131" s="16">
        <f t="shared" si="10"/>
        <v>0</v>
      </c>
      <c r="E131" s="16">
        <v>22</v>
      </c>
      <c r="F131" s="16">
        <f t="shared" si="7"/>
        <v>0</v>
      </c>
      <c r="G131" s="16">
        <v>133.6</v>
      </c>
      <c r="H131" s="65">
        <f t="shared" si="8"/>
        <v>111.6</v>
      </c>
      <c r="I131" s="16">
        <f t="shared" si="9"/>
        <v>607.2727272727273</v>
      </c>
      <c r="J131" s="16"/>
      <c r="K131" s="16">
        <v>133.6</v>
      </c>
    </row>
    <row r="132" spans="1:11" ht="26.25" customHeight="1" hidden="1">
      <c r="A132" s="18" t="s">
        <v>258</v>
      </c>
      <c r="B132" s="42" t="s">
        <v>269</v>
      </c>
      <c r="C132" s="16">
        <f>C133</f>
        <v>0</v>
      </c>
      <c r="D132" s="16">
        <f t="shared" si="10"/>
        <v>0</v>
      </c>
      <c r="E132" s="16">
        <f>E133</f>
        <v>0</v>
      </c>
      <c r="F132" s="16">
        <f t="shared" si="7"/>
        <v>0</v>
      </c>
      <c r="G132" s="16">
        <f>G133</f>
        <v>0</v>
      </c>
      <c r="H132" s="65">
        <f t="shared" si="8"/>
        <v>0</v>
      </c>
      <c r="I132" s="16"/>
      <c r="J132" s="16">
        <f>J133</f>
        <v>0</v>
      </c>
      <c r="K132" s="16">
        <f>K133</f>
        <v>0</v>
      </c>
    </row>
    <row r="133" spans="1:11" ht="39" customHeight="1" hidden="1">
      <c r="A133" s="29" t="s">
        <v>270</v>
      </c>
      <c r="B133" s="43" t="s">
        <v>271</v>
      </c>
      <c r="C133" s="16">
        <v>0</v>
      </c>
      <c r="D133" s="16">
        <f t="shared" si="10"/>
        <v>0</v>
      </c>
      <c r="E133" s="16">
        <v>0</v>
      </c>
      <c r="F133" s="16">
        <f t="shared" si="7"/>
        <v>0</v>
      </c>
      <c r="G133" s="16">
        <v>0</v>
      </c>
      <c r="H133" s="65">
        <f t="shared" si="8"/>
        <v>0</v>
      </c>
      <c r="I133" s="16"/>
      <c r="J133" s="16">
        <v>0</v>
      </c>
      <c r="K133" s="16">
        <v>0</v>
      </c>
    </row>
    <row r="134" spans="1:11" ht="12.75" customHeight="1" hidden="1">
      <c r="A134" s="18" t="s">
        <v>272</v>
      </c>
      <c r="B134" s="42" t="s">
        <v>273</v>
      </c>
      <c r="C134" s="16">
        <f>C135</f>
        <v>0</v>
      </c>
      <c r="D134" s="16">
        <f t="shared" si="10"/>
        <v>0</v>
      </c>
      <c r="E134" s="16">
        <f>E135</f>
        <v>0</v>
      </c>
      <c r="F134" s="16">
        <f t="shared" si="7"/>
        <v>0</v>
      </c>
      <c r="G134" s="16">
        <f>G135</f>
        <v>0</v>
      </c>
      <c r="H134" s="65">
        <f t="shared" si="8"/>
        <v>0</v>
      </c>
      <c r="I134" s="16"/>
      <c r="J134" s="16">
        <f>J135</f>
        <v>0</v>
      </c>
      <c r="K134" s="16">
        <f>K135</f>
        <v>0</v>
      </c>
    </row>
    <row r="135" spans="1:11" ht="39" customHeight="1" hidden="1">
      <c r="A135" s="29" t="s">
        <v>274</v>
      </c>
      <c r="B135" s="43" t="s">
        <v>275</v>
      </c>
      <c r="C135" s="16">
        <v>0</v>
      </c>
      <c r="D135" s="16">
        <f t="shared" si="10"/>
        <v>0</v>
      </c>
      <c r="E135" s="16">
        <v>0</v>
      </c>
      <c r="F135" s="16">
        <f t="shared" si="7"/>
        <v>0</v>
      </c>
      <c r="G135" s="16">
        <v>0</v>
      </c>
      <c r="H135" s="65">
        <f aca="true" t="shared" si="17" ref="H135:H187">G135-E135</f>
        <v>0</v>
      </c>
      <c r="I135" s="16"/>
      <c r="J135" s="16">
        <v>0</v>
      </c>
      <c r="K135" s="16">
        <v>0</v>
      </c>
    </row>
    <row r="136" spans="1:11" ht="39" customHeight="1" hidden="1">
      <c r="A136" s="29" t="s">
        <v>51</v>
      </c>
      <c r="B136" s="43" t="s">
        <v>265</v>
      </c>
      <c r="C136" s="16">
        <v>0</v>
      </c>
      <c r="D136" s="16">
        <f t="shared" si="10"/>
        <v>0</v>
      </c>
      <c r="E136" s="16">
        <v>0</v>
      </c>
      <c r="F136" s="16">
        <f t="shared" si="7"/>
        <v>0</v>
      </c>
      <c r="G136" s="16">
        <v>0</v>
      </c>
      <c r="H136" s="65">
        <f t="shared" si="17"/>
        <v>0</v>
      </c>
      <c r="I136" s="16"/>
      <c r="J136" s="16">
        <v>0</v>
      </c>
      <c r="K136" s="16">
        <v>0</v>
      </c>
    </row>
    <row r="137" spans="1:11" s="55" customFormat="1" ht="53.25" customHeight="1">
      <c r="A137" s="57" t="s">
        <v>399</v>
      </c>
      <c r="B137" s="44" t="s">
        <v>189</v>
      </c>
      <c r="C137" s="30">
        <f>C138+C139+C141+C142+C144+C140</f>
        <v>7.4</v>
      </c>
      <c r="D137" s="30">
        <f t="shared" si="10"/>
        <v>0</v>
      </c>
      <c r="E137" s="30">
        <f>E138+E139+E141+E142+E144+E140</f>
        <v>7.4</v>
      </c>
      <c r="F137" s="30">
        <f t="shared" si="7"/>
        <v>0</v>
      </c>
      <c r="G137" s="30">
        <f>G138+G139+G141+G142+G144+G140</f>
        <v>4.1</v>
      </c>
      <c r="H137" s="67">
        <f t="shared" si="17"/>
        <v>-3.3000000000000007</v>
      </c>
      <c r="I137" s="30">
        <f t="shared" si="9"/>
        <v>55.405405405405396</v>
      </c>
      <c r="J137" s="30">
        <f>J138+J139+J141+J142+J144+J140</f>
        <v>0</v>
      </c>
      <c r="K137" s="30">
        <f>K138+K139+K141+K142+K144+K140</f>
        <v>202.1</v>
      </c>
    </row>
    <row r="138" spans="1:11" ht="12.75" customHeight="1" hidden="1">
      <c r="A138" s="29" t="s">
        <v>276</v>
      </c>
      <c r="B138" s="43" t="s">
        <v>10</v>
      </c>
      <c r="C138" s="16"/>
      <c r="D138" s="16">
        <f t="shared" si="10"/>
        <v>0</v>
      </c>
      <c r="E138" s="16"/>
      <c r="F138" s="16">
        <f t="shared" si="7"/>
        <v>0</v>
      </c>
      <c r="G138" s="16"/>
      <c r="H138" s="65">
        <f t="shared" si="17"/>
        <v>0</v>
      </c>
      <c r="I138" s="16"/>
      <c r="J138" s="16"/>
      <c r="K138" s="16"/>
    </row>
    <row r="139" spans="1:11" s="17" customFormat="1" ht="26.25">
      <c r="A139" s="29" t="s">
        <v>11</v>
      </c>
      <c r="B139" s="43" t="s">
        <v>12</v>
      </c>
      <c r="C139" s="16">
        <v>0</v>
      </c>
      <c r="D139" s="16">
        <f t="shared" si="10"/>
        <v>0</v>
      </c>
      <c r="E139" s="16">
        <v>0</v>
      </c>
      <c r="F139" s="16">
        <f t="shared" si="7"/>
        <v>0</v>
      </c>
      <c r="G139" s="16">
        <v>4</v>
      </c>
      <c r="H139" s="65">
        <f t="shared" si="17"/>
        <v>4</v>
      </c>
      <c r="I139" s="16"/>
      <c r="J139" s="16"/>
      <c r="K139" s="16">
        <v>4</v>
      </c>
    </row>
    <row r="140" spans="1:11" ht="26.25" customHeight="1" hidden="1">
      <c r="A140" s="29" t="s">
        <v>13</v>
      </c>
      <c r="B140" s="43" t="s">
        <v>76</v>
      </c>
      <c r="C140" s="16"/>
      <c r="D140" s="16">
        <f t="shared" si="10"/>
        <v>0</v>
      </c>
      <c r="E140" s="16"/>
      <c r="F140" s="16">
        <f aca="true" t="shared" si="18" ref="F140:F194">E140-C140</f>
        <v>0</v>
      </c>
      <c r="G140" s="16"/>
      <c r="H140" s="65">
        <f t="shared" si="17"/>
        <v>0</v>
      </c>
      <c r="I140" s="16"/>
      <c r="J140" s="16"/>
      <c r="K140" s="16"/>
    </row>
    <row r="141" spans="1:11" ht="16.5" customHeight="1">
      <c r="A141" s="29" t="s">
        <v>14</v>
      </c>
      <c r="B141" s="43" t="s">
        <v>77</v>
      </c>
      <c r="C141" s="16">
        <v>7.4</v>
      </c>
      <c r="D141" s="16">
        <f aca="true" t="shared" si="19" ref="D141:D192">E141-C141</f>
        <v>0</v>
      </c>
      <c r="E141" s="16">
        <v>7.4</v>
      </c>
      <c r="F141" s="16">
        <f t="shared" si="18"/>
        <v>0</v>
      </c>
      <c r="G141" s="16">
        <v>0.1</v>
      </c>
      <c r="H141" s="65">
        <f t="shared" si="17"/>
        <v>-7.300000000000001</v>
      </c>
      <c r="I141" s="16">
        <f aca="true" t="shared" si="20" ref="I141:I200">G141/E141*100</f>
        <v>1.3513513513513513</v>
      </c>
      <c r="J141" s="16"/>
      <c r="K141" s="16">
        <v>198.1</v>
      </c>
    </row>
    <row r="142" spans="1:11" ht="12.75" customHeight="1" hidden="1">
      <c r="A142" s="29" t="s">
        <v>15</v>
      </c>
      <c r="B142" s="43" t="s">
        <v>16</v>
      </c>
      <c r="C142" s="16">
        <f>C143</f>
        <v>0</v>
      </c>
      <c r="D142" s="16">
        <f t="shared" si="19"/>
        <v>0</v>
      </c>
      <c r="E142" s="16">
        <f>E143</f>
        <v>0</v>
      </c>
      <c r="F142" s="16">
        <f t="shared" si="18"/>
        <v>0</v>
      </c>
      <c r="G142" s="16">
        <f>G143</f>
        <v>0</v>
      </c>
      <c r="H142" s="65">
        <f t="shared" si="17"/>
        <v>0</v>
      </c>
      <c r="I142" s="16"/>
      <c r="J142" s="16">
        <f>J143</f>
        <v>0</v>
      </c>
      <c r="K142" s="16">
        <f>K143</f>
        <v>0</v>
      </c>
    </row>
    <row r="143" spans="1:11" ht="26.25" customHeight="1" hidden="1">
      <c r="A143" s="29" t="s">
        <v>17</v>
      </c>
      <c r="B143" s="43" t="s">
        <v>18</v>
      </c>
      <c r="C143" s="16"/>
      <c r="D143" s="16">
        <f t="shared" si="19"/>
        <v>0</v>
      </c>
      <c r="E143" s="16"/>
      <c r="F143" s="16">
        <f t="shared" si="18"/>
        <v>0</v>
      </c>
      <c r="G143" s="16"/>
      <c r="H143" s="65">
        <f t="shared" si="17"/>
        <v>0</v>
      </c>
      <c r="I143" s="16"/>
      <c r="J143" s="16"/>
      <c r="K143" s="16"/>
    </row>
    <row r="144" spans="1:11" ht="12.75" customHeight="1" hidden="1">
      <c r="A144" s="29" t="s">
        <v>19</v>
      </c>
      <c r="B144" s="43" t="s">
        <v>20</v>
      </c>
      <c r="C144" s="16">
        <f>C145</f>
        <v>0</v>
      </c>
      <c r="D144" s="16">
        <f t="shared" si="19"/>
        <v>0</v>
      </c>
      <c r="E144" s="16">
        <f>E145</f>
        <v>0</v>
      </c>
      <c r="F144" s="16">
        <f t="shared" si="18"/>
        <v>0</v>
      </c>
      <c r="G144" s="16">
        <f>G145</f>
        <v>0</v>
      </c>
      <c r="H144" s="65">
        <f t="shared" si="17"/>
        <v>0</v>
      </c>
      <c r="I144" s="16"/>
      <c r="J144" s="16">
        <f>J145</f>
        <v>0</v>
      </c>
      <c r="K144" s="16">
        <f>K145</f>
        <v>0</v>
      </c>
    </row>
    <row r="145" spans="1:11" ht="26.25" customHeight="1" hidden="1">
      <c r="A145" s="29" t="s">
        <v>21</v>
      </c>
      <c r="B145" s="43" t="s">
        <v>22</v>
      </c>
      <c r="C145" s="16"/>
      <c r="D145" s="16">
        <f t="shared" si="19"/>
        <v>0</v>
      </c>
      <c r="E145" s="16"/>
      <c r="F145" s="16">
        <f t="shared" si="18"/>
        <v>0</v>
      </c>
      <c r="G145" s="16"/>
      <c r="H145" s="65">
        <f t="shared" si="17"/>
        <v>0</v>
      </c>
      <c r="I145" s="16"/>
      <c r="J145" s="16"/>
      <c r="K145" s="16"/>
    </row>
    <row r="146" spans="1:11" ht="26.25" customHeight="1" hidden="1">
      <c r="A146" s="18" t="s">
        <v>23</v>
      </c>
      <c r="B146" s="42" t="s">
        <v>24</v>
      </c>
      <c r="C146" s="19"/>
      <c r="D146" s="19">
        <f t="shared" si="19"/>
        <v>0</v>
      </c>
      <c r="E146" s="19"/>
      <c r="F146" s="19">
        <f t="shared" si="18"/>
        <v>0</v>
      </c>
      <c r="G146" s="19"/>
      <c r="H146" s="66">
        <f t="shared" si="17"/>
        <v>0</v>
      </c>
      <c r="I146" s="19"/>
      <c r="J146" s="19"/>
      <c r="K146" s="19"/>
    </row>
    <row r="147" spans="1:11" s="55" customFormat="1" ht="39">
      <c r="A147" s="57" t="s">
        <v>25</v>
      </c>
      <c r="B147" s="44" t="s">
        <v>26</v>
      </c>
      <c r="C147" s="30">
        <v>22</v>
      </c>
      <c r="D147" s="30">
        <f t="shared" si="19"/>
        <v>0</v>
      </c>
      <c r="E147" s="30">
        <v>22</v>
      </c>
      <c r="F147" s="30">
        <f t="shared" si="18"/>
        <v>0</v>
      </c>
      <c r="G147" s="30">
        <v>8.5</v>
      </c>
      <c r="H147" s="67">
        <f t="shared" si="17"/>
        <v>-13.5</v>
      </c>
      <c r="I147" s="30">
        <f t="shared" si="20"/>
        <v>38.63636363636363</v>
      </c>
      <c r="J147" s="30"/>
      <c r="K147" s="30">
        <v>108.5</v>
      </c>
    </row>
    <row r="148" spans="1:11" s="55" customFormat="1" ht="16.5" customHeight="1">
      <c r="A148" s="57" t="s">
        <v>27</v>
      </c>
      <c r="B148" s="44" t="s">
        <v>28</v>
      </c>
      <c r="C148" s="30">
        <f>C151</f>
        <v>48</v>
      </c>
      <c r="D148" s="30">
        <f t="shared" si="19"/>
        <v>0</v>
      </c>
      <c r="E148" s="30">
        <f>E151</f>
        <v>48</v>
      </c>
      <c r="F148" s="30">
        <f t="shared" si="18"/>
        <v>0</v>
      </c>
      <c r="G148" s="30">
        <f>G151</f>
        <v>147.6</v>
      </c>
      <c r="H148" s="67">
        <f t="shared" si="17"/>
        <v>99.6</v>
      </c>
      <c r="I148" s="30">
        <f t="shared" si="20"/>
        <v>307.5</v>
      </c>
      <c r="J148" s="30">
        <f>J151</f>
        <v>0</v>
      </c>
      <c r="K148" s="30">
        <f>K151</f>
        <v>240.8</v>
      </c>
    </row>
    <row r="149" spans="1:11" s="20" customFormat="1" ht="30.75" customHeight="1" hidden="1">
      <c r="A149" s="29" t="s">
        <v>29</v>
      </c>
      <c r="B149" s="43" t="s">
        <v>30</v>
      </c>
      <c r="C149" s="16">
        <f>C150</f>
        <v>0</v>
      </c>
      <c r="D149" s="16">
        <f t="shared" si="19"/>
        <v>0</v>
      </c>
      <c r="E149" s="16">
        <f>E150</f>
        <v>0</v>
      </c>
      <c r="F149" s="16">
        <f t="shared" si="18"/>
        <v>0</v>
      </c>
      <c r="G149" s="16">
        <f>G150</f>
        <v>0</v>
      </c>
      <c r="H149" s="65">
        <f t="shared" si="17"/>
        <v>0</v>
      </c>
      <c r="I149" s="16"/>
      <c r="J149" s="16">
        <f>J150</f>
        <v>0</v>
      </c>
      <c r="K149" s="16">
        <f>K150</f>
        <v>0</v>
      </c>
    </row>
    <row r="150" spans="1:11" s="20" customFormat="1" ht="39" customHeight="1" hidden="1">
      <c r="A150" s="29" t="s">
        <v>31</v>
      </c>
      <c r="B150" s="43" t="s">
        <v>32</v>
      </c>
      <c r="C150" s="16"/>
      <c r="D150" s="16">
        <f t="shared" si="19"/>
        <v>0</v>
      </c>
      <c r="E150" s="16"/>
      <c r="F150" s="16">
        <f t="shared" si="18"/>
        <v>0</v>
      </c>
      <c r="G150" s="16"/>
      <c r="H150" s="65">
        <f t="shared" si="17"/>
        <v>0</v>
      </c>
      <c r="I150" s="16"/>
      <c r="J150" s="16"/>
      <c r="K150" s="16"/>
    </row>
    <row r="151" spans="1:11" s="20" customFormat="1" ht="18" customHeight="1">
      <c r="A151" s="29" t="s">
        <v>33</v>
      </c>
      <c r="B151" s="43" t="s">
        <v>34</v>
      </c>
      <c r="C151" s="16">
        <v>48</v>
      </c>
      <c r="D151" s="16">
        <f t="shared" si="19"/>
        <v>0</v>
      </c>
      <c r="E151" s="16">
        <v>48</v>
      </c>
      <c r="F151" s="16">
        <f t="shared" si="18"/>
        <v>0</v>
      </c>
      <c r="G151" s="16">
        <v>147.6</v>
      </c>
      <c r="H151" s="65">
        <f t="shared" si="17"/>
        <v>99.6</v>
      </c>
      <c r="I151" s="16">
        <f t="shared" si="20"/>
        <v>307.5</v>
      </c>
      <c r="J151" s="16"/>
      <c r="K151" s="16">
        <v>240.8</v>
      </c>
    </row>
    <row r="152" spans="1:11" ht="41.25" customHeight="1">
      <c r="A152" s="57" t="s">
        <v>35</v>
      </c>
      <c r="B152" s="44" t="s">
        <v>437</v>
      </c>
      <c r="C152" s="19">
        <f>C153</f>
        <v>0</v>
      </c>
      <c r="D152" s="19">
        <f t="shared" si="19"/>
        <v>0</v>
      </c>
      <c r="E152" s="19">
        <f>E153</f>
        <v>0</v>
      </c>
      <c r="F152" s="19">
        <f t="shared" si="18"/>
        <v>0</v>
      </c>
      <c r="G152" s="19">
        <f>G153</f>
        <v>17.2</v>
      </c>
      <c r="H152" s="66">
        <f t="shared" si="17"/>
        <v>17.2</v>
      </c>
      <c r="I152" s="19"/>
      <c r="J152" s="19">
        <f>J153</f>
        <v>0</v>
      </c>
      <c r="K152" s="19">
        <f>K153</f>
        <v>1367.3</v>
      </c>
    </row>
    <row r="153" spans="1:11" ht="45.75" customHeight="1">
      <c r="A153" s="29" t="s">
        <v>36</v>
      </c>
      <c r="B153" s="43" t="s">
        <v>438</v>
      </c>
      <c r="C153" s="16">
        <v>0</v>
      </c>
      <c r="D153" s="16">
        <f t="shared" si="19"/>
        <v>0</v>
      </c>
      <c r="E153" s="16">
        <v>0</v>
      </c>
      <c r="F153" s="16">
        <f t="shared" si="18"/>
        <v>0</v>
      </c>
      <c r="G153" s="16">
        <v>17.2</v>
      </c>
      <c r="H153" s="65">
        <f t="shared" si="17"/>
        <v>17.2</v>
      </c>
      <c r="I153" s="16"/>
      <c r="J153" s="16"/>
      <c r="K153" s="16">
        <v>1367.3</v>
      </c>
    </row>
    <row r="154" spans="1:11" s="55" customFormat="1" ht="18" customHeight="1">
      <c r="A154" s="57" t="s">
        <v>420</v>
      </c>
      <c r="B154" s="44" t="s">
        <v>422</v>
      </c>
      <c r="C154" s="30">
        <f>C155</f>
        <v>0</v>
      </c>
      <c r="D154" s="30">
        <f t="shared" si="19"/>
        <v>0</v>
      </c>
      <c r="E154" s="30">
        <f aca="true" t="shared" si="21" ref="E154:K154">E155</f>
        <v>0</v>
      </c>
      <c r="F154" s="30">
        <f t="shared" si="21"/>
        <v>0</v>
      </c>
      <c r="G154" s="30">
        <f t="shared" si="21"/>
        <v>0.8</v>
      </c>
      <c r="H154" s="67">
        <f t="shared" si="17"/>
        <v>0.8</v>
      </c>
      <c r="I154" s="30"/>
      <c r="J154" s="30">
        <f t="shared" si="21"/>
        <v>0</v>
      </c>
      <c r="K154" s="30">
        <f t="shared" si="21"/>
        <v>0.8</v>
      </c>
    </row>
    <row r="155" spans="1:11" ht="32.25" customHeight="1">
      <c r="A155" s="29" t="s">
        <v>421</v>
      </c>
      <c r="B155" s="43" t="s">
        <v>423</v>
      </c>
      <c r="C155" s="16">
        <v>0</v>
      </c>
      <c r="D155" s="16">
        <f t="shared" si="19"/>
        <v>0</v>
      </c>
      <c r="E155" s="16">
        <v>0</v>
      </c>
      <c r="F155" s="16"/>
      <c r="G155" s="16">
        <v>0.8</v>
      </c>
      <c r="H155" s="65">
        <f t="shared" si="17"/>
        <v>0.8</v>
      </c>
      <c r="I155" s="16"/>
      <c r="J155" s="16"/>
      <c r="K155" s="16">
        <v>0.8</v>
      </c>
    </row>
    <row r="156" spans="1:11" s="55" customFormat="1" ht="42" customHeight="1">
      <c r="A156" s="57" t="s">
        <v>277</v>
      </c>
      <c r="B156" s="44" t="s">
        <v>78</v>
      </c>
      <c r="C156" s="30">
        <v>2</v>
      </c>
      <c r="D156" s="30">
        <f t="shared" si="19"/>
        <v>0</v>
      </c>
      <c r="E156" s="30">
        <v>2</v>
      </c>
      <c r="F156" s="30">
        <f t="shared" si="18"/>
        <v>0</v>
      </c>
      <c r="G156" s="30">
        <v>217.4</v>
      </c>
      <c r="H156" s="67">
        <f t="shared" si="17"/>
        <v>215.4</v>
      </c>
      <c r="I156" s="30">
        <f t="shared" si="20"/>
        <v>10870</v>
      </c>
      <c r="J156" s="30"/>
      <c r="K156" s="30">
        <v>233</v>
      </c>
    </row>
    <row r="157" spans="1:11" s="55" customFormat="1" ht="30.75" customHeight="1">
      <c r="A157" s="57" t="s">
        <v>268</v>
      </c>
      <c r="B157" s="44" t="s">
        <v>267</v>
      </c>
      <c r="C157" s="30">
        <v>280.5</v>
      </c>
      <c r="D157" s="30">
        <f t="shared" si="19"/>
        <v>0</v>
      </c>
      <c r="E157" s="30">
        <v>280.5</v>
      </c>
      <c r="F157" s="30">
        <f t="shared" si="18"/>
        <v>0</v>
      </c>
      <c r="G157" s="30">
        <v>418</v>
      </c>
      <c r="H157" s="67">
        <f t="shared" si="17"/>
        <v>137.5</v>
      </c>
      <c r="I157" s="30">
        <f t="shared" si="20"/>
        <v>149.01960784313727</v>
      </c>
      <c r="J157" s="30"/>
      <c r="K157" s="30">
        <v>1123.5</v>
      </c>
    </row>
    <row r="158" spans="1:11" s="17" customFormat="1" ht="30.75" customHeight="1">
      <c r="A158" s="57" t="s">
        <v>416</v>
      </c>
      <c r="B158" s="44" t="s">
        <v>417</v>
      </c>
      <c r="C158" s="19">
        <f>C159</f>
        <v>69.5</v>
      </c>
      <c r="D158" s="19">
        <f t="shared" si="19"/>
        <v>0</v>
      </c>
      <c r="E158" s="19">
        <f aca="true" t="shared" si="22" ref="E158:K158">E159</f>
        <v>69.5</v>
      </c>
      <c r="F158" s="19">
        <f t="shared" si="22"/>
        <v>0</v>
      </c>
      <c r="G158" s="19">
        <f t="shared" si="22"/>
        <v>422.2</v>
      </c>
      <c r="H158" s="66">
        <f t="shared" si="17"/>
        <v>352.7</v>
      </c>
      <c r="I158" s="19">
        <f t="shared" si="20"/>
        <v>607.4820143884892</v>
      </c>
      <c r="J158" s="19">
        <f t="shared" si="22"/>
        <v>0</v>
      </c>
      <c r="K158" s="19">
        <f t="shared" si="22"/>
        <v>880.6</v>
      </c>
    </row>
    <row r="159" spans="1:11" s="17" customFormat="1" ht="30.75" customHeight="1">
      <c r="A159" s="29" t="s">
        <v>418</v>
      </c>
      <c r="B159" s="43" t="s">
        <v>419</v>
      </c>
      <c r="C159" s="19">
        <v>69.5</v>
      </c>
      <c r="D159" s="19">
        <f t="shared" si="19"/>
        <v>0</v>
      </c>
      <c r="E159" s="19">
        <v>69.5</v>
      </c>
      <c r="F159" s="19"/>
      <c r="G159" s="19">
        <v>422.2</v>
      </c>
      <c r="H159" s="66">
        <f t="shared" si="17"/>
        <v>352.7</v>
      </c>
      <c r="I159" s="19">
        <f t="shared" si="20"/>
        <v>607.4820143884892</v>
      </c>
      <c r="J159" s="19"/>
      <c r="K159" s="19">
        <v>880.6</v>
      </c>
    </row>
    <row r="160" spans="1:11" s="55" customFormat="1" ht="17.25" customHeight="1">
      <c r="A160" s="57" t="s">
        <v>278</v>
      </c>
      <c r="B160" s="44" t="s">
        <v>279</v>
      </c>
      <c r="C160" s="30">
        <f>C161</f>
        <v>554.3</v>
      </c>
      <c r="D160" s="30">
        <f t="shared" si="19"/>
        <v>0</v>
      </c>
      <c r="E160" s="30">
        <f>E161</f>
        <v>554.3</v>
      </c>
      <c r="F160" s="30">
        <f t="shared" si="18"/>
        <v>0</v>
      </c>
      <c r="G160" s="30">
        <f>G161</f>
        <v>682.9</v>
      </c>
      <c r="H160" s="67">
        <f t="shared" si="17"/>
        <v>128.60000000000002</v>
      </c>
      <c r="I160" s="30">
        <f t="shared" si="20"/>
        <v>123.2004329785315</v>
      </c>
      <c r="J160" s="30">
        <f>J161</f>
        <v>0</v>
      </c>
      <c r="K160" s="30">
        <f>K161</f>
        <v>2611</v>
      </c>
    </row>
    <row r="161" spans="1:11" ht="26.25">
      <c r="A161" s="29" t="s">
        <v>280</v>
      </c>
      <c r="B161" s="43" t="s">
        <v>79</v>
      </c>
      <c r="C161" s="16">
        <v>554.3</v>
      </c>
      <c r="D161" s="16">
        <f t="shared" si="19"/>
        <v>0</v>
      </c>
      <c r="E161" s="16">
        <v>554.3</v>
      </c>
      <c r="F161" s="16">
        <f t="shared" si="18"/>
        <v>0</v>
      </c>
      <c r="G161" s="16">
        <v>682.9</v>
      </c>
      <c r="H161" s="65">
        <f t="shared" si="17"/>
        <v>128.60000000000002</v>
      </c>
      <c r="I161" s="16">
        <f t="shared" si="20"/>
        <v>123.2004329785315</v>
      </c>
      <c r="J161" s="16"/>
      <c r="K161" s="16">
        <v>2611</v>
      </c>
    </row>
    <row r="162" spans="1:11" ht="15" customHeight="1">
      <c r="A162" s="8" t="s">
        <v>281</v>
      </c>
      <c r="B162" s="32" t="s">
        <v>282</v>
      </c>
      <c r="C162" s="9">
        <f>C163+C165</f>
        <v>25</v>
      </c>
      <c r="D162" s="9">
        <f t="shared" si="19"/>
        <v>0</v>
      </c>
      <c r="E162" s="9">
        <f>E163+E165</f>
        <v>25</v>
      </c>
      <c r="F162" s="9">
        <f t="shared" si="18"/>
        <v>0</v>
      </c>
      <c r="G162" s="9">
        <f>G163+G165</f>
        <v>2.1</v>
      </c>
      <c r="H162" s="62">
        <f t="shared" si="17"/>
        <v>-22.9</v>
      </c>
      <c r="I162" s="9">
        <f t="shared" si="20"/>
        <v>8.4</v>
      </c>
      <c r="J162" s="9">
        <f>J163+J165</f>
        <v>0</v>
      </c>
      <c r="K162" s="9">
        <f>K163+K165</f>
        <v>223.6</v>
      </c>
    </row>
    <row r="163" spans="1:11" s="55" customFormat="1" ht="16.5" customHeight="1" hidden="1">
      <c r="A163" s="8" t="s">
        <v>283</v>
      </c>
      <c r="B163" s="32" t="s">
        <v>284</v>
      </c>
      <c r="C163" s="9">
        <f>C164</f>
        <v>0</v>
      </c>
      <c r="D163" s="9">
        <f t="shared" si="19"/>
        <v>0</v>
      </c>
      <c r="E163" s="9">
        <f>E164</f>
        <v>0</v>
      </c>
      <c r="F163" s="9">
        <f t="shared" si="18"/>
        <v>0</v>
      </c>
      <c r="G163" s="9">
        <f>G164</f>
        <v>0</v>
      </c>
      <c r="H163" s="62">
        <f t="shared" si="17"/>
        <v>0</v>
      </c>
      <c r="I163" s="9"/>
      <c r="J163" s="9">
        <f>J164</f>
        <v>0</v>
      </c>
      <c r="K163" s="9">
        <f>K164</f>
        <v>0</v>
      </c>
    </row>
    <row r="164" spans="1:11" ht="12.75" hidden="1">
      <c r="A164" s="12" t="s">
        <v>285</v>
      </c>
      <c r="B164" s="34" t="s">
        <v>80</v>
      </c>
      <c r="C164" s="13">
        <v>0</v>
      </c>
      <c r="D164" s="13">
        <f t="shared" si="19"/>
        <v>0</v>
      </c>
      <c r="E164" s="13">
        <v>0</v>
      </c>
      <c r="F164" s="13">
        <f t="shared" si="18"/>
        <v>0</v>
      </c>
      <c r="G164" s="13">
        <v>0</v>
      </c>
      <c r="H164" s="63">
        <f t="shared" si="17"/>
        <v>0</v>
      </c>
      <c r="I164" s="13"/>
      <c r="J164" s="13">
        <v>0</v>
      </c>
      <c r="K164" s="13">
        <v>0</v>
      </c>
    </row>
    <row r="165" spans="1:11" s="55" customFormat="1" ht="14.25" customHeight="1">
      <c r="A165" s="8" t="s">
        <v>286</v>
      </c>
      <c r="B165" s="32" t="s">
        <v>287</v>
      </c>
      <c r="C165" s="9">
        <f>C166</f>
        <v>25</v>
      </c>
      <c r="D165" s="9">
        <f t="shared" si="19"/>
        <v>0</v>
      </c>
      <c r="E165" s="9">
        <f>E166</f>
        <v>25</v>
      </c>
      <c r="F165" s="9">
        <f t="shared" si="18"/>
        <v>0</v>
      </c>
      <c r="G165" s="9">
        <f>G166</f>
        <v>2.1</v>
      </c>
      <c r="H165" s="62">
        <f t="shared" si="17"/>
        <v>-22.9</v>
      </c>
      <c r="I165" s="9">
        <f t="shared" si="20"/>
        <v>8.4</v>
      </c>
      <c r="J165" s="9">
        <f>J166</f>
        <v>0</v>
      </c>
      <c r="K165" s="9">
        <f>K166</f>
        <v>223.6</v>
      </c>
    </row>
    <row r="166" spans="1:11" ht="12.75">
      <c r="A166" s="12" t="s">
        <v>288</v>
      </c>
      <c r="B166" s="34" t="s">
        <v>289</v>
      </c>
      <c r="C166" s="13">
        <v>25</v>
      </c>
      <c r="D166" s="13">
        <f t="shared" si="19"/>
        <v>0</v>
      </c>
      <c r="E166" s="13">
        <v>25</v>
      </c>
      <c r="F166" s="13">
        <f t="shared" si="18"/>
        <v>0</v>
      </c>
      <c r="G166" s="13">
        <v>2.1</v>
      </c>
      <c r="H166" s="63">
        <f t="shared" si="17"/>
        <v>-22.9</v>
      </c>
      <c r="I166" s="13">
        <f t="shared" si="20"/>
        <v>8.4</v>
      </c>
      <c r="J166" s="13"/>
      <c r="K166" s="13">
        <v>223.6</v>
      </c>
    </row>
    <row r="167" spans="1:11" ht="12.75">
      <c r="A167" s="8" t="s">
        <v>290</v>
      </c>
      <c r="B167" s="33" t="s">
        <v>291</v>
      </c>
      <c r="C167" s="9">
        <f>C168+C218+C227+C222</f>
        <v>791222.6</v>
      </c>
      <c r="D167" s="9">
        <f t="shared" si="19"/>
        <v>181211.40000000002</v>
      </c>
      <c r="E167" s="9">
        <f>E168+E218+E227+E222</f>
        <v>972434</v>
      </c>
      <c r="F167" s="9">
        <f t="shared" si="18"/>
        <v>181211.40000000002</v>
      </c>
      <c r="G167" s="9">
        <f>G168+G218+G227+G222</f>
        <v>572476</v>
      </c>
      <c r="H167" s="62">
        <f t="shared" si="17"/>
        <v>-399958</v>
      </c>
      <c r="I167" s="9">
        <f t="shared" si="20"/>
        <v>58.870422054350215</v>
      </c>
      <c r="J167" s="9">
        <f>J168+J218+J227+J222</f>
        <v>0</v>
      </c>
      <c r="K167" s="9">
        <f>K168+K218+K227+K222</f>
        <v>3936728.6000000006</v>
      </c>
    </row>
    <row r="168" spans="1:11" ht="15.75" customHeight="1">
      <c r="A168" s="21" t="s">
        <v>292</v>
      </c>
      <c r="B168" s="32" t="s">
        <v>293</v>
      </c>
      <c r="C168" s="9">
        <f>C169+C173+C186+C213</f>
        <v>791222.6</v>
      </c>
      <c r="D168" s="9">
        <f t="shared" si="19"/>
        <v>350403.79999999993</v>
      </c>
      <c r="E168" s="9">
        <f>E169+E173+E186+E213</f>
        <v>1141626.4</v>
      </c>
      <c r="F168" s="9">
        <f t="shared" si="18"/>
        <v>350403.79999999993</v>
      </c>
      <c r="G168" s="9">
        <f>G169+G173+G186+G213</f>
        <v>741528.9</v>
      </c>
      <c r="H168" s="62">
        <f t="shared" si="17"/>
        <v>-400097.4999999999</v>
      </c>
      <c r="I168" s="9">
        <f t="shared" si="20"/>
        <v>64.9537274190576</v>
      </c>
      <c r="J168" s="9">
        <f>J169+J173+J186+J213</f>
        <v>0</v>
      </c>
      <c r="K168" s="9">
        <f>K169+K173+K186+K213</f>
        <v>4105756.9000000004</v>
      </c>
    </row>
    <row r="169" spans="1:11" s="55" customFormat="1" ht="16.5" customHeight="1">
      <c r="A169" s="10" t="s">
        <v>294</v>
      </c>
      <c r="B169" s="33" t="s">
        <v>295</v>
      </c>
      <c r="C169" s="9">
        <f>C170</f>
        <v>9970</v>
      </c>
      <c r="D169" s="9">
        <f t="shared" si="19"/>
        <v>0</v>
      </c>
      <c r="E169" s="9">
        <f>E170</f>
        <v>9970</v>
      </c>
      <c r="F169" s="9">
        <f t="shared" si="18"/>
        <v>0</v>
      </c>
      <c r="G169" s="9">
        <f>G170</f>
        <v>9970</v>
      </c>
      <c r="H169" s="62">
        <f t="shared" si="17"/>
        <v>0</v>
      </c>
      <c r="I169" s="9">
        <f t="shared" si="20"/>
        <v>100</v>
      </c>
      <c r="J169" s="9">
        <f>J170</f>
        <v>0</v>
      </c>
      <c r="K169" s="9">
        <f>K170</f>
        <v>39880.2</v>
      </c>
    </row>
    <row r="170" spans="1:11" s="17" customFormat="1" ht="15.75" customHeight="1">
      <c r="A170" s="14" t="s">
        <v>296</v>
      </c>
      <c r="B170" s="35" t="s">
        <v>297</v>
      </c>
      <c r="C170" s="15">
        <f>C171</f>
        <v>9970</v>
      </c>
      <c r="D170" s="15">
        <f t="shared" si="19"/>
        <v>0</v>
      </c>
      <c r="E170" s="15">
        <f>E171</f>
        <v>9970</v>
      </c>
      <c r="F170" s="15">
        <f t="shared" si="18"/>
        <v>0</v>
      </c>
      <c r="G170" s="15">
        <f>G171</f>
        <v>9970</v>
      </c>
      <c r="H170" s="64">
        <f t="shared" si="17"/>
        <v>0</v>
      </c>
      <c r="I170" s="15">
        <f t="shared" si="20"/>
        <v>100</v>
      </c>
      <c r="J170" s="15">
        <f>J171</f>
        <v>0</v>
      </c>
      <c r="K170" s="15">
        <f>K171</f>
        <v>39880.2</v>
      </c>
    </row>
    <row r="171" spans="1:11" ht="12.75">
      <c r="A171" s="12" t="s">
        <v>298</v>
      </c>
      <c r="B171" s="34" t="s">
        <v>299</v>
      </c>
      <c r="C171" s="13">
        <v>9970</v>
      </c>
      <c r="D171" s="13">
        <f t="shared" si="19"/>
        <v>0</v>
      </c>
      <c r="E171" s="13">
        <v>9970</v>
      </c>
      <c r="F171" s="13">
        <f t="shared" si="18"/>
        <v>0</v>
      </c>
      <c r="G171" s="13">
        <v>9970</v>
      </c>
      <c r="H171" s="63">
        <f t="shared" si="17"/>
        <v>0</v>
      </c>
      <c r="I171" s="13">
        <f t="shared" si="20"/>
        <v>100</v>
      </c>
      <c r="J171" s="13"/>
      <c r="K171" s="13">
        <v>39880.2</v>
      </c>
    </row>
    <row r="172" spans="1:11" ht="12.75" customHeight="1" hidden="1">
      <c r="A172" s="12" t="s">
        <v>300</v>
      </c>
      <c r="B172" s="34" t="s">
        <v>301</v>
      </c>
      <c r="C172" s="13"/>
      <c r="D172" s="13">
        <f t="shared" si="19"/>
        <v>0</v>
      </c>
      <c r="E172" s="13"/>
      <c r="F172" s="13">
        <f t="shared" si="18"/>
        <v>0</v>
      </c>
      <c r="G172" s="13"/>
      <c r="H172" s="63">
        <f t="shared" si="17"/>
        <v>0</v>
      </c>
      <c r="I172" s="13"/>
      <c r="J172" s="13"/>
      <c r="K172" s="13"/>
    </row>
    <row r="173" spans="1:11" s="55" customFormat="1" ht="26.25">
      <c r="A173" s="10" t="s">
        <v>302</v>
      </c>
      <c r="B173" s="33" t="s">
        <v>303</v>
      </c>
      <c r="C173" s="9">
        <f>C174+C184+C178+C176+C180+C182</f>
        <v>0</v>
      </c>
      <c r="D173" s="9">
        <f aca="true" t="shared" si="23" ref="D173:J173">D174+D184+D178+D176+D180+D182</f>
        <v>6350</v>
      </c>
      <c r="E173" s="9">
        <f t="shared" si="23"/>
        <v>6350</v>
      </c>
      <c r="F173" s="9">
        <f t="shared" si="23"/>
        <v>6350</v>
      </c>
      <c r="G173" s="9">
        <f t="shared" si="23"/>
        <v>6254.3</v>
      </c>
      <c r="H173" s="9">
        <f t="shared" si="23"/>
        <v>-95.69999999999982</v>
      </c>
      <c r="I173" s="9">
        <f t="shared" si="20"/>
        <v>98.49291338582677</v>
      </c>
      <c r="J173" s="9">
        <f t="shared" si="23"/>
        <v>0</v>
      </c>
      <c r="K173" s="9">
        <f>K174+K184+K178+K176+K180+K182</f>
        <v>51803.3</v>
      </c>
    </row>
    <row r="174" spans="1:11" ht="12.75" customHeight="1" hidden="1">
      <c r="A174" s="28" t="s">
        <v>304</v>
      </c>
      <c r="B174" s="43" t="s">
        <v>305</v>
      </c>
      <c r="C174" s="16">
        <f>C175</f>
        <v>0</v>
      </c>
      <c r="D174" s="16">
        <f t="shared" si="19"/>
        <v>0</v>
      </c>
      <c r="E174" s="16">
        <f>E175</f>
        <v>0</v>
      </c>
      <c r="F174" s="16">
        <f t="shared" si="18"/>
        <v>0</v>
      </c>
      <c r="G174" s="16">
        <f>G175</f>
        <v>0</v>
      </c>
      <c r="H174" s="65">
        <f t="shared" si="17"/>
        <v>0</v>
      </c>
      <c r="I174" s="16"/>
      <c r="J174" s="16">
        <f>J175</f>
        <v>0</v>
      </c>
      <c r="K174" s="16">
        <f>K175</f>
        <v>0</v>
      </c>
    </row>
    <row r="175" spans="1:11" ht="12.75" customHeight="1" hidden="1">
      <c r="A175" s="28" t="s">
        <v>306</v>
      </c>
      <c r="B175" s="43" t="s">
        <v>307</v>
      </c>
      <c r="C175" s="16"/>
      <c r="D175" s="16">
        <f t="shared" si="19"/>
        <v>0</v>
      </c>
      <c r="E175" s="16"/>
      <c r="F175" s="16">
        <f t="shared" si="18"/>
        <v>0</v>
      </c>
      <c r="G175" s="16"/>
      <c r="H175" s="65">
        <f t="shared" si="17"/>
        <v>0</v>
      </c>
      <c r="I175" s="16"/>
      <c r="J175" s="16"/>
      <c r="K175" s="16"/>
    </row>
    <row r="176" spans="1:11" ht="12.75" customHeight="1" hidden="1">
      <c r="A176" s="28" t="s">
        <v>261</v>
      </c>
      <c r="B176" s="43" t="s">
        <v>259</v>
      </c>
      <c r="C176" s="16">
        <f>C177</f>
        <v>0</v>
      </c>
      <c r="D176" s="16">
        <f t="shared" si="19"/>
        <v>0</v>
      </c>
      <c r="E176" s="16">
        <f>E177</f>
        <v>0</v>
      </c>
      <c r="F176" s="16">
        <f t="shared" si="18"/>
        <v>0</v>
      </c>
      <c r="G176" s="16">
        <f>G177</f>
        <v>0</v>
      </c>
      <c r="H176" s="65">
        <f t="shared" si="17"/>
        <v>0</v>
      </c>
      <c r="I176" s="16"/>
      <c r="J176" s="16">
        <f>J177</f>
        <v>0</v>
      </c>
      <c r="K176" s="16">
        <f>K177</f>
        <v>0</v>
      </c>
    </row>
    <row r="177" spans="1:11" ht="18" customHeight="1" hidden="1">
      <c r="A177" s="28" t="s">
        <v>262</v>
      </c>
      <c r="B177" s="43" t="s">
        <v>260</v>
      </c>
      <c r="C177" s="16">
        <v>0</v>
      </c>
      <c r="D177" s="16">
        <f t="shared" si="19"/>
        <v>0</v>
      </c>
      <c r="E177" s="16">
        <v>0</v>
      </c>
      <c r="F177" s="16">
        <f t="shared" si="18"/>
        <v>0</v>
      </c>
      <c r="G177" s="16">
        <v>0</v>
      </c>
      <c r="H177" s="65">
        <f t="shared" si="17"/>
        <v>0</v>
      </c>
      <c r="I177" s="16"/>
      <c r="J177" s="16">
        <v>0</v>
      </c>
      <c r="K177" s="16">
        <v>0</v>
      </c>
    </row>
    <row r="178" spans="1:11" ht="39" customHeight="1" hidden="1">
      <c r="A178" s="28" t="s">
        <v>308</v>
      </c>
      <c r="B178" s="43" t="s">
        <v>309</v>
      </c>
      <c r="C178" s="16">
        <f>C179</f>
        <v>0</v>
      </c>
      <c r="D178" s="16">
        <f t="shared" si="19"/>
        <v>0</v>
      </c>
      <c r="E178" s="16">
        <f>E179</f>
        <v>0</v>
      </c>
      <c r="F178" s="16">
        <f t="shared" si="18"/>
        <v>0</v>
      </c>
      <c r="G178" s="16">
        <f>G179</f>
        <v>0</v>
      </c>
      <c r="H178" s="65">
        <f t="shared" si="17"/>
        <v>0</v>
      </c>
      <c r="I178" s="16"/>
      <c r="J178" s="16">
        <f>J179</f>
        <v>0</v>
      </c>
      <c r="K178" s="16">
        <f>K179</f>
        <v>0</v>
      </c>
    </row>
    <row r="179" spans="1:11" ht="26.25" customHeight="1" hidden="1">
      <c r="A179" s="28" t="s">
        <v>310</v>
      </c>
      <c r="B179" s="43" t="s">
        <v>311</v>
      </c>
      <c r="C179" s="16">
        <v>0</v>
      </c>
      <c r="D179" s="16">
        <f t="shared" si="19"/>
        <v>0</v>
      </c>
      <c r="E179" s="16">
        <v>0</v>
      </c>
      <c r="F179" s="16">
        <f t="shared" si="18"/>
        <v>0</v>
      </c>
      <c r="G179" s="16">
        <v>0</v>
      </c>
      <c r="H179" s="65">
        <f t="shared" si="17"/>
        <v>0</v>
      </c>
      <c r="I179" s="16"/>
      <c r="J179" s="16">
        <v>0</v>
      </c>
      <c r="K179" s="16">
        <v>0</v>
      </c>
    </row>
    <row r="180" spans="1:11" ht="26.25" customHeight="1" hidden="1">
      <c r="A180" s="28" t="s">
        <v>52</v>
      </c>
      <c r="B180" s="43" t="s">
        <v>55</v>
      </c>
      <c r="C180" s="16">
        <f>C181</f>
        <v>0</v>
      </c>
      <c r="D180" s="16">
        <f t="shared" si="19"/>
        <v>0</v>
      </c>
      <c r="E180" s="16">
        <f>E181</f>
        <v>0</v>
      </c>
      <c r="F180" s="16">
        <f t="shared" si="18"/>
        <v>0</v>
      </c>
      <c r="G180" s="16">
        <f>G181</f>
        <v>0</v>
      </c>
      <c r="H180" s="65">
        <f t="shared" si="17"/>
        <v>0</v>
      </c>
      <c r="I180" s="16"/>
      <c r="J180" s="16">
        <f>J181</f>
        <v>0</v>
      </c>
      <c r="K180" s="16">
        <f>K181</f>
        <v>0</v>
      </c>
    </row>
    <row r="181" spans="1:11" ht="26.25" customHeight="1" hidden="1">
      <c r="A181" s="28" t="s">
        <v>53</v>
      </c>
      <c r="B181" s="43" t="s">
        <v>54</v>
      </c>
      <c r="C181" s="16">
        <v>0</v>
      </c>
      <c r="D181" s="16">
        <f t="shared" si="19"/>
        <v>0</v>
      </c>
      <c r="E181" s="16">
        <v>0</v>
      </c>
      <c r="F181" s="16">
        <f t="shared" si="18"/>
        <v>0</v>
      </c>
      <c r="G181" s="16">
        <v>0</v>
      </c>
      <c r="H181" s="65">
        <f t="shared" si="17"/>
        <v>0</v>
      </c>
      <c r="I181" s="16"/>
      <c r="J181" s="16">
        <v>0</v>
      </c>
      <c r="K181" s="16">
        <v>0</v>
      </c>
    </row>
    <row r="182" spans="1:11" s="20" customFormat="1" ht="12.75" customHeight="1" hidden="1">
      <c r="A182" s="28" t="s">
        <v>317</v>
      </c>
      <c r="B182" s="43" t="s">
        <v>318</v>
      </c>
      <c r="C182" s="16">
        <f>C183</f>
        <v>0</v>
      </c>
      <c r="D182" s="16">
        <f t="shared" si="19"/>
        <v>0</v>
      </c>
      <c r="E182" s="16">
        <f>E183</f>
        <v>0</v>
      </c>
      <c r="F182" s="16">
        <f t="shared" si="18"/>
        <v>0</v>
      </c>
      <c r="G182" s="16">
        <f>G183</f>
        <v>0</v>
      </c>
      <c r="H182" s="65">
        <f t="shared" si="17"/>
        <v>0</v>
      </c>
      <c r="I182" s="16"/>
      <c r="J182" s="16">
        <f>J183</f>
        <v>0</v>
      </c>
      <c r="K182" s="16">
        <f>K183</f>
        <v>0</v>
      </c>
    </row>
    <row r="183" spans="1:11" ht="26.25" customHeight="1" hidden="1">
      <c r="A183" s="28" t="s">
        <v>316</v>
      </c>
      <c r="B183" s="43" t="s">
        <v>315</v>
      </c>
      <c r="C183" s="16">
        <v>0</v>
      </c>
      <c r="D183" s="16">
        <f t="shared" si="19"/>
        <v>0</v>
      </c>
      <c r="E183" s="16">
        <v>0</v>
      </c>
      <c r="F183" s="16">
        <f t="shared" si="18"/>
        <v>0</v>
      </c>
      <c r="G183" s="16">
        <v>0</v>
      </c>
      <c r="H183" s="65">
        <f t="shared" si="17"/>
        <v>0</v>
      </c>
      <c r="I183" s="16"/>
      <c r="J183" s="16">
        <v>0</v>
      </c>
      <c r="K183" s="16">
        <v>0</v>
      </c>
    </row>
    <row r="184" spans="1:11" s="17" customFormat="1" ht="12.75">
      <c r="A184" s="27" t="s">
        <v>45</v>
      </c>
      <c r="B184" s="35" t="s">
        <v>46</v>
      </c>
      <c r="C184" s="19">
        <f>C185</f>
        <v>0</v>
      </c>
      <c r="D184" s="19">
        <f t="shared" si="19"/>
        <v>6350</v>
      </c>
      <c r="E184" s="19">
        <f>E185</f>
        <v>6350</v>
      </c>
      <c r="F184" s="19">
        <f t="shared" si="18"/>
        <v>6350</v>
      </c>
      <c r="G184" s="19">
        <f>G185</f>
        <v>6254.3</v>
      </c>
      <c r="H184" s="66">
        <f t="shared" si="17"/>
        <v>-95.69999999999982</v>
      </c>
      <c r="I184" s="19">
        <f t="shared" si="20"/>
        <v>98.49291338582677</v>
      </c>
      <c r="J184" s="19">
        <f>J185</f>
        <v>0</v>
      </c>
      <c r="K184" s="19">
        <f>K185</f>
        <v>51803.3</v>
      </c>
    </row>
    <row r="185" spans="1:11" ht="15" customHeight="1">
      <c r="A185" s="24" t="s">
        <v>47</v>
      </c>
      <c r="B185" s="34" t="s">
        <v>81</v>
      </c>
      <c r="C185" s="16">
        <v>0</v>
      </c>
      <c r="D185" s="16">
        <f t="shared" si="19"/>
        <v>6350</v>
      </c>
      <c r="E185" s="16">
        <v>6350</v>
      </c>
      <c r="F185" s="16">
        <f t="shared" si="18"/>
        <v>6350</v>
      </c>
      <c r="G185" s="16">
        <v>6254.3</v>
      </c>
      <c r="H185" s="65">
        <f t="shared" si="17"/>
        <v>-95.69999999999982</v>
      </c>
      <c r="I185" s="16">
        <f t="shared" si="20"/>
        <v>98.49291338582677</v>
      </c>
      <c r="J185" s="16"/>
      <c r="K185" s="16">
        <v>51803.3</v>
      </c>
    </row>
    <row r="186" spans="1:11" s="55" customFormat="1" ht="17.25" customHeight="1">
      <c r="A186" s="10" t="s">
        <v>48</v>
      </c>
      <c r="B186" s="39" t="s">
        <v>49</v>
      </c>
      <c r="C186" s="9">
        <f>C189+C191+C193+C195+C199+C211+C201+C203+C205+C197+C207+C209</f>
        <v>281252.6</v>
      </c>
      <c r="D186" s="9">
        <f aca="true" t="shared" si="24" ref="D186:J186">D189+D191+D193+D195+D199+D211+D201+D203+D205+D197+D207+D209</f>
        <v>19951.599999999988</v>
      </c>
      <c r="E186" s="9">
        <f t="shared" si="24"/>
        <v>301204.2</v>
      </c>
      <c r="F186" s="9">
        <f t="shared" si="24"/>
        <v>19951.599999999988</v>
      </c>
      <c r="G186" s="9">
        <f t="shared" si="24"/>
        <v>301202.4</v>
      </c>
      <c r="H186" s="9">
        <f t="shared" si="24"/>
        <v>-1.7999999999883585</v>
      </c>
      <c r="I186" s="9">
        <f t="shared" si="20"/>
        <v>99.99940239877134</v>
      </c>
      <c r="J186" s="9">
        <f t="shared" si="24"/>
        <v>0</v>
      </c>
      <c r="K186" s="9">
        <f>K189+K191+K193+K195+K199+K211+K201+K203+K205+K197+K207+K209</f>
        <v>2013540.9000000004</v>
      </c>
    </row>
    <row r="187" spans="1:11" ht="27" customHeight="1" hidden="1">
      <c r="A187" s="28" t="s">
        <v>312</v>
      </c>
      <c r="B187" s="38" t="s">
        <v>313</v>
      </c>
      <c r="C187" s="15"/>
      <c r="D187" s="15">
        <f t="shared" si="19"/>
        <v>0</v>
      </c>
      <c r="E187" s="15"/>
      <c r="F187" s="15">
        <f t="shared" si="18"/>
        <v>0</v>
      </c>
      <c r="G187" s="15"/>
      <c r="H187" s="64">
        <f t="shared" si="17"/>
        <v>0</v>
      </c>
      <c r="I187" s="15"/>
      <c r="J187" s="15"/>
      <c r="K187" s="15"/>
    </row>
    <row r="188" spans="1:11" ht="18" customHeight="1" hidden="1">
      <c r="A188" s="28" t="s">
        <v>314</v>
      </c>
      <c r="B188" s="38" t="s">
        <v>37</v>
      </c>
      <c r="C188" s="15"/>
      <c r="D188" s="15">
        <f t="shared" si="19"/>
        <v>0</v>
      </c>
      <c r="E188" s="15"/>
      <c r="F188" s="15">
        <f t="shared" si="18"/>
        <v>0</v>
      </c>
      <c r="G188" s="15"/>
      <c r="H188" s="64">
        <f aca="true" t="shared" si="25" ref="H188:H229">G188-E188</f>
        <v>0</v>
      </c>
      <c r="I188" s="15"/>
      <c r="J188" s="15"/>
      <c r="K188" s="15"/>
    </row>
    <row r="189" spans="1:11" s="17" customFormat="1" ht="18" customHeight="1">
      <c r="A189" s="25" t="s">
        <v>38</v>
      </c>
      <c r="B189" s="36" t="s">
        <v>39</v>
      </c>
      <c r="C189" s="19">
        <f>C190</f>
        <v>1398.4</v>
      </c>
      <c r="D189" s="19">
        <f t="shared" si="19"/>
        <v>0</v>
      </c>
      <c r="E189" s="19">
        <f>E190</f>
        <v>1398.4</v>
      </c>
      <c r="F189" s="19">
        <f t="shared" si="18"/>
        <v>0</v>
      </c>
      <c r="G189" s="19">
        <f>G190</f>
        <v>1398.4</v>
      </c>
      <c r="H189" s="66">
        <f t="shared" si="25"/>
        <v>0</v>
      </c>
      <c r="I189" s="19">
        <f t="shared" si="20"/>
        <v>100</v>
      </c>
      <c r="J189" s="19">
        <f>J190</f>
        <v>0</v>
      </c>
      <c r="K189" s="19">
        <f>K190</f>
        <v>4960.4</v>
      </c>
    </row>
    <row r="190" spans="1:11" ht="26.25">
      <c r="A190" s="28" t="s">
        <v>40</v>
      </c>
      <c r="B190" s="38" t="s">
        <v>82</v>
      </c>
      <c r="C190" s="16">
        <v>1398.4</v>
      </c>
      <c r="D190" s="16">
        <f t="shared" si="19"/>
        <v>0</v>
      </c>
      <c r="E190" s="16">
        <v>1398.4</v>
      </c>
      <c r="F190" s="16">
        <f t="shared" si="18"/>
        <v>0</v>
      </c>
      <c r="G190" s="16">
        <v>1398.4</v>
      </c>
      <c r="H190" s="65">
        <f t="shared" si="25"/>
        <v>0</v>
      </c>
      <c r="I190" s="16">
        <f t="shared" si="20"/>
        <v>100</v>
      </c>
      <c r="J190" s="16"/>
      <c r="K190" s="16">
        <v>4960.4</v>
      </c>
    </row>
    <row r="191" spans="1:11" s="17" customFormat="1" ht="26.25">
      <c r="A191" s="27" t="s">
        <v>41</v>
      </c>
      <c r="B191" s="36" t="s">
        <v>42</v>
      </c>
      <c r="C191" s="19">
        <f>C192</f>
        <v>0</v>
      </c>
      <c r="D191" s="19">
        <f t="shared" si="19"/>
        <v>0</v>
      </c>
      <c r="E191" s="19">
        <f>E192</f>
        <v>0</v>
      </c>
      <c r="F191" s="19">
        <f t="shared" si="18"/>
        <v>0</v>
      </c>
      <c r="G191" s="19">
        <f>G192</f>
        <v>0</v>
      </c>
      <c r="H191" s="66">
        <f t="shared" si="25"/>
        <v>0</v>
      </c>
      <c r="I191" s="19"/>
      <c r="J191" s="19">
        <f>J192</f>
        <v>0</v>
      </c>
      <c r="K191" s="19">
        <f>K192</f>
        <v>12.8</v>
      </c>
    </row>
    <row r="192" spans="1:11" ht="26.25">
      <c r="A192" s="24" t="s">
        <v>43</v>
      </c>
      <c r="B192" s="38" t="s">
        <v>44</v>
      </c>
      <c r="C192" s="16">
        <v>0</v>
      </c>
      <c r="D192" s="16">
        <f t="shared" si="19"/>
        <v>0</v>
      </c>
      <c r="E192" s="16">
        <v>0</v>
      </c>
      <c r="F192" s="16">
        <f t="shared" si="18"/>
        <v>0</v>
      </c>
      <c r="G192" s="16">
        <v>0</v>
      </c>
      <c r="H192" s="65">
        <f t="shared" si="25"/>
        <v>0</v>
      </c>
      <c r="I192" s="16"/>
      <c r="J192" s="16"/>
      <c r="K192" s="16">
        <v>12.8</v>
      </c>
    </row>
    <row r="193" spans="1:11" s="17" customFormat="1" ht="26.25">
      <c r="A193" s="27" t="s">
        <v>319</v>
      </c>
      <c r="B193" s="35" t="s">
        <v>320</v>
      </c>
      <c r="C193" s="19">
        <f>C194</f>
        <v>3458.7</v>
      </c>
      <c r="D193" s="19">
        <f aca="true" t="shared" si="26" ref="D193:D229">E193-C193</f>
        <v>341.3000000000002</v>
      </c>
      <c r="E193" s="19">
        <f>E194</f>
        <v>3800</v>
      </c>
      <c r="F193" s="19">
        <f t="shared" si="18"/>
        <v>341.3000000000002</v>
      </c>
      <c r="G193" s="19">
        <f>G194</f>
        <v>3800</v>
      </c>
      <c r="H193" s="66">
        <f t="shared" si="25"/>
        <v>0</v>
      </c>
      <c r="I193" s="19">
        <f t="shared" si="20"/>
        <v>100</v>
      </c>
      <c r="J193" s="19">
        <f>J194</f>
        <v>0</v>
      </c>
      <c r="K193" s="19">
        <f>K194</f>
        <v>20237.1</v>
      </c>
    </row>
    <row r="194" spans="1:12" ht="27" customHeight="1">
      <c r="A194" s="24" t="s">
        <v>321</v>
      </c>
      <c r="B194" s="34" t="s">
        <v>322</v>
      </c>
      <c r="C194" s="16">
        <v>3458.7</v>
      </c>
      <c r="D194" s="16">
        <f t="shared" si="26"/>
        <v>341.3000000000002</v>
      </c>
      <c r="E194" s="16">
        <v>3800</v>
      </c>
      <c r="F194" s="16">
        <f t="shared" si="18"/>
        <v>341.3000000000002</v>
      </c>
      <c r="G194" s="16">
        <v>3800</v>
      </c>
      <c r="H194" s="65">
        <f t="shared" si="25"/>
        <v>0</v>
      </c>
      <c r="I194" s="16">
        <f t="shared" si="20"/>
        <v>100</v>
      </c>
      <c r="J194" s="16"/>
      <c r="K194" s="16">
        <v>20237.1</v>
      </c>
      <c r="L194" s="69"/>
    </row>
    <row r="195" spans="1:11" s="17" customFormat="1" ht="26.25">
      <c r="A195" s="27" t="s">
        <v>323</v>
      </c>
      <c r="B195" s="35" t="s">
        <v>324</v>
      </c>
      <c r="C195" s="19">
        <f>C196</f>
        <v>262055.5</v>
      </c>
      <c r="D195" s="19">
        <f t="shared" si="26"/>
        <v>22450.29999999999</v>
      </c>
      <c r="E195" s="19">
        <f>E196</f>
        <v>284505.8</v>
      </c>
      <c r="F195" s="19">
        <f aca="true" t="shared" si="27" ref="F195:F229">E195-C195</f>
        <v>22450.29999999999</v>
      </c>
      <c r="G195" s="19">
        <f>G196</f>
        <v>284504</v>
      </c>
      <c r="H195" s="66">
        <f t="shared" si="25"/>
        <v>-1.7999999999883585</v>
      </c>
      <c r="I195" s="19">
        <f t="shared" si="20"/>
        <v>99.9993673239702</v>
      </c>
      <c r="J195" s="19">
        <f>J196</f>
        <v>0</v>
      </c>
      <c r="K195" s="19">
        <f>K196</f>
        <v>1920806.8</v>
      </c>
    </row>
    <row r="196" spans="1:11" ht="26.25">
      <c r="A196" s="24" t="s">
        <v>325</v>
      </c>
      <c r="B196" s="41" t="s">
        <v>83</v>
      </c>
      <c r="C196" s="16">
        <v>262055.5</v>
      </c>
      <c r="D196" s="16">
        <f t="shared" si="26"/>
        <v>22450.29999999999</v>
      </c>
      <c r="E196" s="16">
        <v>284505.8</v>
      </c>
      <c r="F196" s="16">
        <f t="shared" si="27"/>
        <v>22450.29999999999</v>
      </c>
      <c r="G196" s="16">
        <v>284504</v>
      </c>
      <c r="H196" s="65">
        <f t="shared" si="25"/>
        <v>-1.7999999999883585</v>
      </c>
      <c r="I196" s="16">
        <f t="shared" si="20"/>
        <v>99.9993673239702</v>
      </c>
      <c r="J196" s="16"/>
      <c r="K196" s="16">
        <v>1920806.8</v>
      </c>
    </row>
    <row r="197" spans="1:11" ht="40.5" customHeight="1" hidden="1">
      <c r="A197" s="24" t="s">
        <v>326</v>
      </c>
      <c r="B197" s="41" t="s">
        <v>327</v>
      </c>
      <c r="C197" s="16">
        <f>C198</f>
        <v>0</v>
      </c>
      <c r="D197" s="16">
        <f t="shared" si="26"/>
        <v>0</v>
      </c>
      <c r="E197" s="16">
        <f>E198</f>
        <v>0</v>
      </c>
      <c r="F197" s="16">
        <f t="shared" si="27"/>
        <v>0</v>
      </c>
      <c r="G197" s="16">
        <f>G198</f>
        <v>0</v>
      </c>
      <c r="H197" s="65">
        <f t="shared" si="25"/>
        <v>0</v>
      </c>
      <c r="I197" s="16"/>
      <c r="J197" s="16">
        <f>J198</f>
        <v>0</v>
      </c>
      <c r="K197" s="16">
        <f>K198</f>
        <v>0</v>
      </c>
    </row>
    <row r="198" spans="1:11" ht="39" customHeight="1" hidden="1">
      <c r="A198" s="24" t="s">
        <v>328</v>
      </c>
      <c r="B198" s="41" t="s">
        <v>329</v>
      </c>
      <c r="C198" s="16">
        <v>0</v>
      </c>
      <c r="D198" s="16">
        <f t="shared" si="26"/>
        <v>0</v>
      </c>
      <c r="E198" s="16">
        <v>0</v>
      </c>
      <c r="F198" s="16">
        <f t="shared" si="27"/>
        <v>0</v>
      </c>
      <c r="G198" s="16">
        <v>0</v>
      </c>
      <c r="H198" s="65">
        <f t="shared" si="25"/>
        <v>0</v>
      </c>
      <c r="I198" s="16"/>
      <c r="J198" s="16">
        <v>0</v>
      </c>
      <c r="K198" s="16">
        <v>0</v>
      </c>
    </row>
    <row r="199" spans="1:11" ht="40.5" customHeight="1">
      <c r="A199" s="27" t="s">
        <v>330</v>
      </c>
      <c r="B199" s="35" t="s">
        <v>439</v>
      </c>
      <c r="C199" s="16">
        <f>C200</f>
        <v>14340</v>
      </c>
      <c r="D199" s="16">
        <f t="shared" si="26"/>
        <v>-2840</v>
      </c>
      <c r="E199" s="16">
        <f>E200</f>
        <v>11500</v>
      </c>
      <c r="F199" s="16">
        <f t="shared" si="27"/>
        <v>-2840</v>
      </c>
      <c r="G199" s="16">
        <f>G200</f>
        <v>11500</v>
      </c>
      <c r="H199" s="65">
        <f t="shared" si="25"/>
        <v>0</v>
      </c>
      <c r="I199" s="16">
        <f t="shared" si="20"/>
        <v>100</v>
      </c>
      <c r="J199" s="16">
        <f>J200</f>
        <v>0</v>
      </c>
      <c r="K199" s="16">
        <f>K200</f>
        <v>60556.8</v>
      </c>
    </row>
    <row r="200" spans="1:11" ht="39" customHeight="1">
      <c r="A200" s="24" t="s">
        <v>331</v>
      </c>
      <c r="B200" s="34" t="s">
        <v>440</v>
      </c>
      <c r="C200" s="16">
        <v>14340</v>
      </c>
      <c r="D200" s="16">
        <f t="shared" si="26"/>
        <v>-2840</v>
      </c>
      <c r="E200" s="16">
        <v>11500</v>
      </c>
      <c r="F200" s="16">
        <f t="shared" si="27"/>
        <v>-2840</v>
      </c>
      <c r="G200" s="16">
        <v>11500</v>
      </c>
      <c r="H200" s="65">
        <f t="shared" si="25"/>
        <v>0</v>
      </c>
      <c r="I200" s="16">
        <f t="shared" si="20"/>
        <v>100</v>
      </c>
      <c r="J200" s="16"/>
      <c r="K200" s="16">
        <v>60556.8</v>
      </c>
    </row>
    <row r="201" spans="1:11" s="17" customFormat="1" ht="52.5">
      <c r="A201" s="27" t="s">
        <v>332</v>
      </c>
      <c r="B201" s="35" t="s">
        <v>394</v>
      </c>
      <c r="C201" s="19">
        <f>C202</f>
        <v>0</v>
      </c>
      <c r="D201" s="19">
        <f t="shared" si="26"/>
        <v>0</v>
      </c>
      <c r="E201" s="19">
        <f>E202</f>
        <v>0</v>
      </c>
      <c r="F201" s="19">
        <f t="shared" si="27"/>
        <v>0</v>
      </c>
      <c r="G201" s="19">
        <f>G202</f>
        <v>0</v>
      </c>
      <c r="H201" s="66">
        <f t="shared" si="25"/>
        <v>0</v>
      </c>
      <c r="I201" s="19"/>
      <c r="J201" s="19">
        <f>J202</f>
        <v>0</v>
      </c>
      <c r="K201" s="19">
        <f>K202</f>
        <v>1285</v>
      </c>
    </row>
    <row r="202" spans="1:11" ht="53.25" customHeight="1">
      <c r="A202" s="24" t="s">
        <v>333</v>
      </c>
      <c r="B202" s="34" t="s">
        <v>84</v>
      </c>
      <c r="C202" s="16">
        <v>0</v>
      </c>
      <c r="D202" s="16">
        <f t="shared" si="26"/>
        <v>0</v>
      </c>
      <c r="E202" s="16">
        <v>0</v>
      </c>
      <c r="F202" s="16">
        <f t="shared" si="27"/>
        <v>0</v>
      </c>
      <c r="G202" s="16">
        <v>0</v>
      </c>
      <c r="H202" s="65">
        <f t="shared" si="25"/>
        <v>0</v>
      </c>
      <c r="I202" s="16"/>
      <c r="J202" s="16"/>
      <c r="K202" s="16">
        <v>1285</v>
      </c>
    </row>
    <row r="203" spans="1:11" s="17" customFormat="1" ht="41.25" customHeight="1">
      <c r="A203" s="27" t="s">
        <v>334</v>
      </c>
      <c r="B203" s="35" t="s">
        <v>347</v>
      </c>
      <c r="C203" s="19">
        <f>C204</f>
        <v>0</v>
      </c>
      <c r="D203" s="19">
        <f t="shared" si="26"/>
        <v>0</v>
      </c>
      <c r="E203" s="19">
        <f>E204</f>
        <v>0</v>
      </c>
      <c r="F203" s="19">
        <f t="shared" si="27"/>
        <v>0</v>
      </c>
      <c r="G203" s="19">
        <f>G204</f>
        <v>0</v>
      </c>
      <c r="H203" s="66">
        <f t="shared" si="25"/>
        <v>0</v>
      </c>
      <c r="I203" s="19"/>
      <c r="J203" s="19">
        <f>J204</f>
        <v>0</v>
      </c>
      <c r="K203" s="19">
        <f>K204</f>
        <v>1285.1</v>
      </c>
    </row>
    <row r="204" spans="1:11" ht="40.5" customHeight="1">
      <c r="A204" s="24" t="s">
        <v>348</v>
      </c>
      <c r="B204" s="34" t="s">
        <v>395</v>
      </c>
      <c r="C204" s="16">
        <v>0</v>
      </c>
      <c r="D204" s="16">
        <f t="shared" si="26"/>
        <v>0</v>
      </c>
      <c r="E204" s="16">
        <v>0</v>
      </c>
      <c r="F204" s="16">
        <f t="shared" si="27"/>
        <v>0</v>
      </c>
      <c r="G204" s="16">
        <v>0</v>
      </c>
      <c r="H204" s="65">
        <f t="shared" si="25"/>
        <v>0</v>
      </c>
      <c r="I204" s="16"/>
      <c r="J204" s="16"/>
      <c r="K204" s="16">
        <v>1285.1</v>
      </c>
    </row>
    <row r="205" spans="1:11" ht="26.25" customHeight="1" hidden="1">
      <c r="A205" s="24" t="s">
        <v>349</v>
      </c>
      <c r="B205" s="34" t="s">
        <v>350</v>
      </c>
      <c r="C205" s="16">
        <f>C206</f>
        <v>0</v>
      </c>
      <c r="D205" s="16">
        <f t="shared" si="26"/>
        <v>0</v>
      </c>
      <c r="E205" s="16">
        <f>E206</f>
        <v>0</v>
      </c>
      <c r="F205" s="16">
        <f t="shared" si="27"/>
        <v>0</v>
      </c>
      <c r="G205" s="16">
        <f>G206</f>
        <v>0</v>
      </c>
      <c r="H205" s="65">
        <f t="shared" si="25"/>
        <v>0</v>
      </c>
      <c r="I205" s="16"/>
      <c r="J205" s="16">
        <f>J206</f>
        <v>0</v>
      </c>
      <c r="K205" s="16">
        <f>K206</f>
        <v>0</v>
      </c>
    </row>
    <row r="206" spans="1:11" ht="26.25" customHeight="1" hidden="1">
      <c r="A206" s="24" t="s">
        <v>351</v>
      </c>
      <c r="B206" s="34" t="s">
        <v>352</v>
      </c>
      <c r="C206" s="16">
        <v>0</v>
      </c>
      <c r="D206" s="16">
        <f t="shared" si="26"/>
        <v>0</v>
      </c>
      <c r="E206" s="16">
        <v>0</v>
      </c>
      <c r="F206" s="16">
        <f t="shared" si="27"/>
        <v>0</v>
      </c>
      <c r="G206" s="16">
        <v>0</v>
      </c>
      <c r="H206" s="65">
        <f t="shared" si="25"/>
        <v>0</v>
      </c>
      <c r="I206" s="16"/>
      <c r="J206" s="16">
        <v>0</v>
      </c>
      <c r="K206" s="16">
        <v>0</v>
      </c>
    </row>
    <row r="207" spans="1:11" ht="12.75" customHeight="1" hidden="1">
      <c r="A207" s="24" t="s">
        <v>1</v>
      </c>
      <c r="B207" s="34" t="s">
        <v>250</v>
      </c>
      <c r="C207" s="16">
        <f>C208</f>
        <v>0</v>
      </c>
      <c r="D207" s="16">
        <f t="shared" si="26"/>
        <v>0</v>
      </c>
      <c r="E207" s="16">
        <f>E208</f>
        <v>0</v>
      </c>
      <c r="F207" s="16">
        <f t="shared" si="27"/>
        <v>0</v>
      </c>
      <c r="G207" s="16">
        <f>G208</f>
        <v>0</v>
      </c>
      <c r="H207" s="65">
        <f t="shared" si="25"/>
        <v>0</v>
      </c>
      <c r="I207" s="16"/>
      <c r="J207" s="16">
        <f>J208</f>
        <v>0</v>
      </c>
      <c r="K207" s="16">
        <f>K208</f>
        <v>0</v>
      </c>
    </row>
    <row r="208" spans="1:11" ht="26.25" customHeight="1" hidden="1">
      <c r="A208" s="24" t="s">
        <v>2</v>
      </c>
      <c r="B208" s="34" t="s">
        <v>85</v>
      </c>
      <c r="C208" s="16"/>
      <c r="D208" s="16">
        <f t="shared" si="26"/>
        <v>0</v>
      </c>
      <c r="E208" s="16"/>
      <c r="F208" s="16">
        <f t="shared" si="27"/>
        <v>0</v>
      </c>
      <c r="G208" s="16"/>
      <c r="H208" s="65">
        <f t="shared" si="25"/>
        <v>0</v>
      </c>
      <c r="I208" s="16"/>
      <c r="J208" s="16"/>
      <c r="K208" s="16"/>
    </row>
    <row r="209" spans="1:11" s="17" customFormat="1" ht="26.25">
      <c r="A209" s="74" t="s">
        <v>433</v>
      </c>
      <c r="B209" s="54" t="s">
        <v>434</v>
      </c>
      <c r="C209" s="19">
        <f>C210</f>
        <v>0</v>
      </c>
      <c r="D209" s="19">
        <f aca="true" t="shared" si="28" ref="D209:K209">D210</f>
        <v>0</v>
      </c>
      <c r="E209" s="19">
        <f t="shared" si="28"/>
        <v>0</v>
      </c>
      <c r="F209" s="19">
        <f t="shared" si="28"/>
        <v>0</v>
      </c>
      <c r="G209" s="19">
        <f t="shared" si="28"/>
        <v>0</v>
      </c>
      <c r="H209" s="19">
        <f t="shared" si="28"/>
        <v>0</v>
      </c>
      <c r="I209" s="19"/>
      <c r="J209" s="19">
        <f t="shared" si="28"/>
        <v>0</v>
      </c>
      <c r="K209" s="19">
        <f t="shared" si="28"/>
        <v>221.3</v>
      </c>
    </row>
    <row r="210" spans="1:11" ht="26.25">
      <c r="A210" s="26" t="s">
        <v>432</v>
      </c>
      <c r="B210" s="53" t="s">
        <v>435</v>
      </c>
      <c r="C210" s="16">
        <v>0</v>
      </c>
      <c r="D210" s="16"/>
      <c r="E210" s="16">
        <v>0</v>
      </c>
      <c r="F210" s="16"/>
      <c r="G210" s="16">
        <v>0</v>
      </c>
      <c r="H210" s="65"/>
      <c r="I210" s="16"/>
      <c r="J210" s="16"/>
      <c r="K210" s="16">
        <v>221.3</v>
      </c>
    </row>
    <row r="211" spans="1:11" s="17" customFormat="1" ht="15.75" customHeight="1">
      <c r="A211" s="27" t="s">
        <v>353</v>
      </c>
      <c r="B211" s="35" t="s">
        <v>354</v>
      </c>
      <c r="C211" s="19">
        <f>C212</f>
        <v>0</v>
      </c>
      <c r="D211" s="19">
        <f t="shared" si="26"/>
        <v>0</v>
      </c>
      <c r="E211" s="19">
        <f>E212</f>
        <v>0</v>
      </c>
      <c r="F211" s="19">
        <f t="shared" si="27"/>
        <v>0</v>
      </c>
      <c r="G211" s="19">
        <f>G212</f>
        <v>0</v>
      </c>
      <c r="H211" s="66">
        <f t="shared" si="25"/>
        <v>0</v>
      </c>
      <c r="I211" s="19"/>
      <c r="J211" s="19">
        <f>J212</f>
        <v>0</v>
      </c>
      <c r="K211" s="19">
        <f>K212</f>
        <v>4175.6</v>
      </c>
    </row>
    <row r="212" spans="1:11" ht="12.75">
      <c r="A212" s="28" t="s">
        <v>355</v>
      </c>
      <c r="B212" s="43" t="s">
        <v>356</v>
      </c>
      <c r="C212" s="16">
        <v>0</v>
      </c>
      <c r="D212" s="16">
        <f t="shared" si="26"/>
        <v>0</v>
      </c>
      <c r="E212" s="16">
        <v>0</v>
      </c>
      <c r="F212" s="16">
        <f t="shared" si="27"/>
        <v>0</v>
      </c>
      <c r="G212" s="16">
        <v>0</v>
      </c>
      <c r="H212" s="65">
        <f t="shared" si="25"/>
        <v>0</v>
      </c>
      <c r="I212" s="16"/>
      <c r="J212" s="16"/>
      <c r="K212" s="16">
        <v>4175.6</v>
      </c>
    </row>
    <row r="213" spans="1:11" s="55" customFormat="1" ht="13.5" customHeight="1">
      <c r="A213" s="73" t="s">
        <v>357</v>
      </c>
      <c r="B213" s="44" t="s">
        <v>358</v>
      </c>
      <c r="C213" s="30">
        <f>C216+C214</f>
        <v>500000</v>
      </c>
      <c r="D213" s="30">
        <f aca="true" t="shared" si="29" ref="D213:J213">D216+D214</f>
        <v>324102.19999999995</v>
      </c>
      <c r="E213" s="30">
        <f t="shared" si="29"/>
        <v>824102.2</v>
      </c>
      <c r="F213" s="30">
        <f t="shared" si="29"/>
        <v>324102.19999999995</v>
      </c>
      <c r="G213" s="30">
        <f t="shared" si="29"/>
        <v>424102.2</v>
      </c>
      <c r="H213" s="30">
        <f t="shared" si="29"/>
        <v>-399999.99999999994</v>
      </c>
      <c r="I213" s="30">
        <f aca="true" t="shared" si="30" ref="I213:I229">G213/E213*100</f>
        <v>51.4623307643154</v>
      </c>
      <c r="J213" s="30">
        <f t="shared" si="29"/>
        <v>0</v>
      </c>
      <c r="K213" s="30">
        <f>K216+K214</f>
        <v>2000532.5</v>
      </c>
    </row>
    <row r="214" spans="1:11" ht="40.5" customHeight="1" hidden="1">
      <c r="A214" s="28" t="s">
        <v>359</v>
      </c>
      <c r="B214" s="43" t="s">
        <v>360</v>
      </c>
      <c r="C214" s="16">
        <f>C215</f>
        <v>0</v>
      </c>
      <c r="D214" s="16">
        <f t="shared" si="26"/>
        <v>0</v>
      </c>
      <c r="E214" s="16">
        <f>E215</f>
        <v>0</v>
      </c>
      <c r="F214" s="16">
        <f t="shared" si="27"/>
        <v>0</v>
      </c>
      <c r="G214" s="16">
        <f>G215</f>
        <v>0</v>
      </c>
      <c r="H214" s="65">
        <f t="shared" si="25"/>
        <v>0</v>
      </c>
      <c r="I214" s="16"/>
      <c r="J214" s="16">
        <f>J215</f>
        <v>0</v>
      </c>
      <c r="K214" s="16">
        <f>K215</f>
        <v>0</v>
      </c>
    </row>
    <row r="215" spans="1:11" ht="28.5" customHeight="1" hidden="1">
      <c r="A215" s="28" t="s">
        <v>361</v>
      </c>
      <c r="B215" s="43" t="s">
        <v>362</v>
      </c>
      <c r="C215" s="16">
        <v>0</v>
      </c>
      <c r="D215" s="16">
        <f t="shared" si="26"/>
        <v>0</v>
      </c>
      <c r="E215" s="16">
        <v>0</v>
      </c>
      <c r="F215" s="16">
        <f t="shared" si="27"/>
        <v>0</v>
      </c>
      <c r="G215" s="16">
        <v>0</v>
      </c>
      <c r="H215" s="65">
        <f t="shared" si="25"/>
        <v>0</v>
      </c>
      <c r="I215" s="16"/>
      <c r="J215" s="16">
        <v>0</v>
      </c>
      <c r="K215" s="16">
        <v>0</v>
      </c>
    </row>
    <row r="216" spans="1:11" s="17" customFormat="1" ht="12.75">
      <c r="A216" s="25" t="s">
        <v>363</v>
      </c>
      <c r="B216" s="42" t="s">
        <v>364</v>
      </c>
      <c r="C216" s="19">
        <f>C217</f>
        <v>500000</v>
      </c>
      <c r="D216" s="19">
        <f t="shared" si="26"/>
        <v>324102.19999999995</v>
      </c>
      <c r="E216" s="19">
        <f>E217</f>
        <v>824102.2</v>
      </c>
      <c r="F216" s="19">
        <f t="shared" si="27"/>
        <v>324102.19999999995</v>
      </c>
      <c r="G216" s="19">
        <f>G217</f>
        <v>424102.2</v>
      </c>
      <c r="H216" s="66">
        <f t="shared" si="25"/>
        <v>-399999.99999999994</v>
      </c>
      <c r="I216" s="19">
        <f t="shared" si="30"/>
        <v>51.4623307643154</v>
      </c>
      <c r="J216" s="19">
        <f>J217</f>
        <v>0</v>
      </c>
      <c r="K216" s="19">
        <f>K217</f>
        <v>2000532.5</v>
      </c>
    </row>
    <row r="217" spans="1:11" ht="12.75">
      <c r="A217" s="28" t="s">
        <v>365</v>
      </c>
      <c r="B217" s="43" t="s">
        <v>86</v>
      </c>
      <c r="C217" s="16">
        <v>500000</v>
      </c>
      <c r="D217" s="16">
        <f t="shared" si="26"/>
        <v>324102.19999999995</v>
      </c>
      <c r="E217" s="16">
        <v>824102.2</v>
      </c>
      <c r="F217" s="16">
        <f t="shared" si="27"/>
        <v>324102.19999999995</v>
      </c>
      <c r="G217" s="16">
        <v>424102.2</v>
      </c>
      <c r="H217" s="65">
        <f t="shared" si="25"/>
        <v>-399999.99999999994</v>
      </c>
      <c r="I217" s="16">
        <f t="shared" si="30"/>
        <v>51.4623307643154</v>
      </c>
      <c r="J217" s="16"/>
      <c r="K217" s="16">
        <v>2000532.5</v>
      </c>
    </row>
    <row r="218" spans="1:11" ht="12.75">
      <c r="A218" s="21" t="s">
        <v>366</v>
      </c>
      <c r="B218" s="32" t="s">
        <v>367</v>
      </c>
      <c r="C218" s="9">
        <f>C219</f>
        <v>0</v>
      </c>
      <c r="D218" s="9">
        <f t="shared" si="26"/>
        <v>227.6</v>
      </c>
      <c r="E218" s="9">
        <f>E219</f>
        <v>227.6</v>
      </c>
      <c r="F218" s="9">
        <f t="shared" si="27"/>
        <v>227.6</v>
      </c>
      <c r="G218" s="9">
        <f>G219</f>
        <v>227.6</v>
      </c>
      <c r="H218" s="62">
        <f t="shared" si="25"/>
        <v>0</v>
      </c>
      <c r="I218" s="9">
        <f t="shared" si="30"/>
        <v>100</v>
      </c>
      <c r="J218" s="9">
        <f>J219</f>
        <v>0</v>
      </c>
      <c r="K218" s="9">
        <f>K219</f>
        <v>227.6</v>
      </c>
    </row>
    <row r="219" spans="1:11" s="17" customFormat="1" ht="14.25" customHeight="1">
      <c r="A219" s="14" t="s">
        <v>368</v>
      </c>
      <c r="B219" s="35" t="s">
        <v>369</v>
      </c>
      <c r="C219" s="15">
        <f>C221+C220</f>
        <v>0</v>
      </c>
      <c r="D219" s="15">
        <f t="shared" si="26"/>
        <v>227.6</v>
      </c>
      <c r="E219" s="15">
        <f>E221+E220</f>
        <v>227.6</v>
      </c>
      <c r="F219" s="15">
        <f t="shared" si="27"/>
        <v>227.6</v>
      </c>
      <c r="G219" s="15">
        <f>G221+G220</f>
        <v>227.6</v>
      </c>
      <c r="H219" s="64">
        <f t="shared" si="25"/>
        <v>0</v>
      </c>
      <c r="I219" s="15">
        <f t="shared" si="30"/>
        <v>100</v>
      </c>
      <c r="J219" s="15">
        <f>J221+J220</f>
        <v>0</v>
      </c>
      <c r="K219" s="15">
        <f>K221+K220</f>
        <v>227.6</v>
      </c>
    </row>
    <row r="220" spans="1:11" ht="40.5" customHeight="1" hidden="1">
      <c r="A220" s="12" t="s">
        <v>264</v>
      </c>
      <c r="B220" s="34" t="s">
        <v>263</v>
      </c>
      <c r="C220" s="13">
        <v>0</v>
      </c>
      <c r="D220" s="13">
        <f t="shared" si="26"/>
        <v>0</v>
      </c>
      <c r="E220" s="13">
        <v>0</v>
      </c>
      <c r="F220" s="13">
        <f t="shared" si="27"/>
        <v>0</v>
      </c>
      <c r="G220" s="13">
        <v>0</v>
      </c>
      <c r="H220" s="63">
        <f t="shared" si="25"/>
        <v>0</v>
      </c>
      <c r="I220" s="13"/>
      <c r="J220" s="13">
        <v>0</v>
      </c>
      <c r="K220" s="13">
        <v>0</v>
      </c>
    </row>
    <row r="221" spans="1:11" ht="14.25" customHeight="1">
      <c r="A221" s="12" t="s">
        <v>50</v>
      </c>
      <c r="B221" s="34" t="s">
        <v>369</v>
      </c>
      <c r="C221" s="13">
        <v>0</v>
      </c>
      <c r="D221" s="13">
        <f t="shared" si="26"/>
        <v>227.6</v>
      </c>
      <c r="E221" s="13">
        <v>227.6</v>
      </c>
      <c r="F221" s="13">
        <f t="shared" si="27"/>
        <v>227.6</v>
      </c>
      <c r="G221" s="13">
        <v>227.6</v>
      </c>
      <c r="H221" s="63">
        <f t="shared" si="25"/>
        <v>0</v>
      </c>
      <c r="I221" s="13">
        <f t="shared" si="30"/>
        <v>100</v>
      </c>
      <c r="J221" s="13"/>
      <c r="K221" s="13">
        <v>227.6</v>
      </c>
    </row>
    <row r="222" spans="1:11" ht="66.75" customHeight="1">
      <c r="A222" s="8" t="s">
        <v>370</v>
      </c>
      <c r="B222" s="44" t="s">
        <v>443</v>
      </c>
      <c r="C222" s="30">
        <f>C223</f>
        <v>0</v>
      </c>
      <c r="D222" s="30">
        <f t="shared" si="26"/>
        <v>8747.1</v>
      </c>
      <c r="E222" s="30">
        <f>E223</f>
        <v>8747.1</v>
      </c>
      <c r="F222" s="30">
        <f t="shared" si="27"/>
        <v>8747.1</v>
      </c>
      <c r="G222" s="30">
        <f>G223</f>
        <v>8893.3</v>
      </c>
      <c r="H222" s="67">
        <f t="shared" si="25"/>
        <v>146.1999999999989</v>
      </c>
      <c r="I222" s="30">
        <f t="shared" si="30"/>
        <v>101.67141109624902</v>
      </c>
      <c r="J222" s="30">
        <f>J223</f>
        <v>0</v>
      </c>
      <c r="K222" s="30">
        <f>K223</f>
        <v>8917.9</v>
      </c>
    </row>
    <row r="223" spans="1:11" s="55" customFormat="1" ht="27" customHeight="1">
      <c r="A223" s="57" t="s">
        <v>371</v>
      </c>
      <c r="B223" s="44" t="s">
        <v>372</v>
      </c>
      <c r="C223" s="9">
        <f>C224</f>
        <v>0</v>
      </c>
      <c r="D223" s="9">
        <f t="shared" si="26"/>
        <v>8747.1</v>
      </c>
      <c r="E223" s="9">
        <f>E224</f>
        <v>8747.1</v>
      </c>
      <c r="F223" s="9">
        <f t="shared" si="27"/>
        <v>8747.1</v>
      </c>
      <c r="G223" s="9">
        <f>G224</f>
        <v>8893.3</v>
      </c>
      <c r="H223" s="62">
        <f t="shared" si="25"/>
        <v>146.1999999999989</v>
      </c>
      <c r="I223" s="9">
        <f t="shared" si="30"/>
        <v>101.67141109624902</v>
      </c>
      <c r="J223" s="9">
        <f>J224</f>
        <v>0</v>
      </c>
      <c r="K223" s="9">
        <f>K224</f>
        <v>8917.9</v>
      </c>
    </row>
    <row r="224" spans="1:11" s="17" customFormat="1" ht="16.5" customHeight="1">
      <c r="A224" s="18" t="s">
        <v>373</v>
      </c>
      <c r="B224" s="42" t="s">
        <v>374</v>
      </c>
      <c r="C224" s="15">
        <f>C225+C226</f>
        <v>0</v>
      </c>
      <c r="D224" s="15">
        <f t="shared" si="26"/>
        <v>8747.1</v>
      </c>
      <c r="E224" s="15">
        <f>E225+E226</f>
        <v>8747.1</v>
      </c>
      <c r="F224" s="15">
        <f t="shared" si="27"/>
        <v>8747.1</v>
      </c>
      <c r="G224" s="15">
        <f>G225+G226</f>
        <v>8893.3</v>
      </c>
      <c r="H224" s="64">
        <f t="shared" si="25"/>
        <v>146.1999999999989</v>
      </c>
      <c r="I224" s="15">
        <f t="shared" si="30"/>
        <v>101.67141109624902</v>
      </c>
      <c r="J224" s="15">
        <f>J225+J226</f>
        <v>0</v>
      </c>
      <c r="K224" s="15">
        <f>K225+K226</f>
        <v>8917.9</v>
      </c>
    </row>
    <row r="225" spans="1:11" ht="27" customHeight="1">
      <c r="A225" s="29" t="s">
        <v>66</v>
      </c>
      <c r="B225" s="43" t="s">
        <v>67</v>
      </c>
      <c r="C225" s="13">
        <v>0</v>
      </c>
      <c r="D225" s="13">
        <f t="shared" si="26"/>
        <v>1599.3</v>
      </c>
      <c r="E225" s="13">
        <v>1599.3</v>
      </c>
      <c r="F225" s="13">
        <f t="shared" si="27"/>
        <v>1599.3</v>
      </c>
      <c r="G225" s="13">
        <v>1596</v>
      </c>
      <c r="H225" s="63">
        <f t="shared" si="25"/>
        <v>-3.2999999999999545</v>
      </c>
      <c r="I225" s="13">
        <f t="shared" si="30"/>
        <v>99.79365972613017</v>
      </c>
      <c r="J225" s="13"/>
      <c r="K225" s="13">
        <v>1565.7</v>
      </c>
    </row>
    <row r="226" spans="1:11" ht="26.25" customHeight="1">
      <c r="A226" s="29" t="s">
        <v>375</v>
      </c>
      <c r="B226" s="43" t="s">
        <v>87</v>
      </c>
      <c r="C226" s="13">
        <v>0</v>
      </c>
      <c r="D226" s="13">
        <f t="shared" si="26"/>
        <v>7147.8</v>
      </c>
      <c r="E226" s="13">
        <v>7147.8</v>
      </c>
      <c r="F226" s="13">
        <f t="shared" si="27"/>
        <v>7147.8</v>
      </c>
      <c r="G226" s="13">
        <v>7297.3</v>
      </c>
      <c r="H226" s="63">
        <f t="shared" si="25"/>
        <v>149.5</v>
      </c>
      <c r="I226" s="13">
        <f t="shared" si="30"/>
        <v>102.09155264556927</v>
      </c>
      <c r="J226" s="13"/>
      <c r="K226" s="13">
        <v>7352.2</v>
      </c>
    </row>
    <row r="227" spans="1:11" ht="33" customHeight="1">
      <c r="A227" s="8" t="s">
        <v>376</v>
      </c>
      <c r="B227" s="32" t="s">
        <v>444</v>
      </c>
      <c r="C227" s="30">
        <f>C228</f>
        <v>0</v>
      </c>
      <c r="D227" s="30">
        <f t="shared" si="26"/>
        <v>-178167.1</v>
      </c>
      <c r="E227" s="30">
        <f>E228</f>
        <v>-178167.1</v>
      </c>
      <c r="F227" s="30">
        <f t="shared" si="27"/>
        <v>-178167.1</v>
      </c>
      <c r="G227" s="30">
        <f>G228</f>
        <v>-178173.8</v>
      </c>
      <c r="H227" s="67">
        <f t="shared" si="25"/>
        <v>-6.699999999982538</v>
      </c>
      <c r="I227" s="30">
        <f t="shared" si="30"/>
        <v>100.0037605147078</v>
      </c>
      <c r="J227" s="30">
        <f>J228</f>
        <v>0</v>
      </c>
      <c r="K227" s="30">
        <f>K228</f>
        <v>-178173.8</v>
      </c>
    </row>
    <row r="228" spans="1:11" ht="26.25">
      <c r="A228" s="12" t="s">
        <v>377</v>
      </c>
      <c r="B228" s="34" t="s">
        <v>378</v>
      </c>
      <c r="C228" s="13">
        <v>0</v>
      </c>
      <c r="D228" s="13">
        <f t="shared" si="26"/>
        <v>-178167.1</v>
      </c>
      <c r="E228" s="13">
        <v>-178167.1</v>
      </c>
      <c r="F228" s="13">
        <f t="shared" si="27"/>
        <v>-178167.1</v>
      </c>
      <c r="G228" s="13">
        <v>-178173.8</v>
      </c>
      <c r="H228" s="63">
        <f t="shared" si="25"/>
        <v>-6.699999999982538</v>
      </c>
      <c r="I228" s="13">
        <f t="shared" si="30"/>
        <v>100.0037605147078</v>
      </c>
      <c r="J228" s="13"/>
      <c r="K228" s="13">
        <v>-178173.8</v>
      </c>
    </row>
    <row r="229" spans="1:11" ht="17.25" customHeight="1">
      <c r="A229" s="8"/>
      <c r="B229" s="45" t="s">
        <v>379</v>
      </c>
      <c r="C229" s="31">
        <f>C11+C167</f>
        <v>1217553.2999999998</v>
      </c>
      <c r="D229" s="31">
        <f t="shared" si="26"/>
        <v>241861.40000000014</v>
      </c>
      <c r="E229" s="31">
        <f>E11+E167</f>
        <v>1459414.7</v>
      </c>
      <c r="F229" s="31">
        <f t="shared" si="27"/>
        <v>241861.40000000014</v>
      </c>
      <c r="G229" s="31">
        <f>G11+G167</f>
        <v>1060940.5</v>
      </c>
      <c r="H229" s="68">
        <f t="shared" si="25"/>
        <v>-398474.19999999995</v>
      </c>
      <c r="I229" s="31">
        <f t="shared" si="30"/>
        <v>72.69630078414312</v>
      </c>
      <c r="J229" s="31">
        <f>J11+J167</f>
        <v>0</v>
      </c>
      <c r="K229" s="31">
        <f>K11+K167</f>
        <v>5924756.200000001</v>
      </c>
    </row>
  </sheetData>
  <sheetProtection/>
  <autoFilter ref="A10:J229"/>
  <mergeCells count="11">
    <mergeCell ref="B8:B9"/>
    <mergeCell ref="A8:A9"/>
    <mergeCell ref="K8:K9"/>
    <mergeCell ref="A6:K6"/>
    <mergeCell ref="E1:K1"/>
    <mergeCell ref="E2:K2"/>
    <mergeCell ref="E3:K3"/>
    <mergeCell ref="E5:K5"/>
    <mergeCell ref="I7:K7"/>
    <mergeCell ref="C8:I8"/>
    <mergeCell ref="J8:J9"/>
  </mergeCells>
  <printOptions horizontalCentered="1"/>
  <pageMargins left="0.5118110236220472" right="0.1968503937007874" top="0.5905511811023623" bottom="0.5905511811023623" header="0.15748031496062992" footer="0.3937007874015748"/>
  <pageSetup fitToHeight="2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2016-05-05T03:08:28Z</cp:lastPrinted>
  <dcterms:created xsi:type="dcterms:W3CDTF">2002-03-11T10:22:12Z</dcterms:created>
  <dcterms:modified xsi:type="dcterms:W3CDTF">2016-05-05T09:11:34Z</dcterms:modified>
  <cp:category/>
  <cp:version/>
  <cp:contentType/>
  <cp:contentStatus/>
</cp:coreProperties>
</file>