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84" yWindow="840" windowWidth="15576" windowHeight="8280"/>
  </bookViews>
  <sheets>
    <sheet name="Форма К-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К-1'!$A$11:$B$137</definedName>
    <definedName name="_xlnm.Print_Titles" localSheetId="0">'Форма К-1'!$9:$12</definedName>
  </definedNames>
  <calcPr calcId="125725"/>
</workbook>
</file>

<file path=xl/calcChain.xml><?xml version="1.0" encoding="utf-8"?>
<calcChain xmlns="http://schemas.openxmlformats.org/spreadsheetml/2006/main">
  <c r="G108" i="9"/>
  <c r="G88"/>
  <c r="G84"/>
  <c r="G81"/>
  <c r="H75" l="1"/>
  <c r="G75"/>
  <c r="F75"/>
  <c r="E75"/>
  <c r="D75"/>
  <c r="H66"/>
  <c r="G66"/>
  <c r="F66"/>
  <c r="E66"/>
  <c r="D66"/>
  <c r="H62"/>
  <c r="G62"/>
  <c r="F62"/>
  <c r="E62"/>
  <c r="D62"/>
  <c r="H59"/>
  <c r="G59"/>
  <c r="F59"/>
  <c r="E59"/>
  <c r="D59"/>
  <c r="H13" l="1"/>
  <c r="H21"/>
  <c r="H29"/>
  <c r="H54"/>
  <c r="H83"/>
  <c r="H87"/>
  <c r="H95"/>
  <c r="H99"/>
  <c r="H118"/>
  <c r="H122"/>
  <c r="H131"/>
  <c r="H79"/>
  <c r="E87" l="1"/>
  <c r="F13"/>
  <c r="F21"/>
  <c r="F54"/>
  <c r="F79"/>
  <c r="F83"/>
  <c r="F87"/>
  <c r="F95"/>
  <c r="F99"/>
  <c r="F118"/>
  <c r="F122"/>
  <c r="G101"/>
  <c r="E83"/>
  <c r="G58" l="1"/>
  <c r="G121"/>
  <c r="H19"/>
  <c r="E19"/>
  <c r="D19"/>
  <c r="F19"/>
  <c r="G136"/>
  <c r="G135"/>
  <c r="G134"/>
  <c r="G133"/>
  <c r="F131"/>
  <c r="E131"/>
  <c r="D131"/>
  <c r="G129"/>
  <c r="G128"/>
  <c r="G127"/>
  <c r="G124"/>
  <c r="E122"/>
  <c r="D122"/>
  <c r="G120"/>
  <c r="G119"/>
  <c r="E118"/>
  <c r="D118"/>
  <c r="G116"/>
  <c r="G115"/>
  <c r="G114"/>
  <c r="G113"/>
  <c r="G107"/>
  <c r="G102"/>
  <c r="G100"/>
  <c r="E99"/>
  <c r="D99"/>
  <c r="G98"/>
  <c r="G97"/>
  <c r="E95"/>
  <c r="D95"/>
  <c r="G92"/>
  <c r="G91"/>
  <c r="D87"/>
  <c r="G85"/>
  <c r="D83"/>
  <c r="E79"/>
  <c r="G79" s="1"/>
  <c r="D79"/>
  <c r="E54"/>
  <c r="D54"/>
  <c r="G52"/>
  <c r="G50"/>
  <c r="G46"/>
  <c r="G45"/>
  <c r="G43"/>
  <c r="G40"/>
  <c r="G39"/>
  <c r="G30"/>
  <c r="F29"/>
  <c r="E29"/>
  <c r="D29"/>
  <c r="H26"/>
  <c r="F26"/>
  <c r="E26"/>
  <c r="D26"/>
  <c r="G25"/>
  <c r="G24"/>
  <c r="G23"/>
  <c r="G22"/>
  <c r="E21"/>
  <c r="D21"/>
  <c r="G16"/>
  <c r="G14"/>
  <c r="E13"/>
  <c r="D13"/>
  <c r="D137" l="1"/>
  <c r="H137"/>
  <c r="F137"/>
  <c r="E137"/>
  <c r="G21"/>
  <c r="G13"/>
  <c r="G131"/>
  <c r="G54"/>
  <c r="G122"/>
  <c r="G118"/>
  <c r="G95"/>
  <c r="G87"/>
  <c r="G83"/>
  <c r="G29"/>
  <c r="G99"/>
  <c r="G137" l="1"/>
</calcChain>
</file>

<file path=xl/sharedStrings.xml><?xml version="1.0" encoding="utf-8"?>
<sst xmlns="http://schemas.openxmlformats.org/spreadsheetml/2006/main" count="391" uniqueCount="202">
  <si>
    <t>Приложение  1</t>
  </si>
  <si>
    <t>к постановлению</t>
  </si>
  <si>
    <t>администрации города</t>
  </si>
  <si>
    <t>ФОРМА К-1</t>
  </si>
  <si>
    <t>в тыс.руб.</t>
  </si>
  <si>
    <t>Код классификации доходов</t>
  </si>
  <si>
    <t>Наименование показателя</t>
  </si>
  <si>
    <t>Ожидаемое исполнение 
за год по состоянию 
на отчетную дату</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</si>
  <si>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</si>
  <si>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</si>
  <si>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</si>
  <si>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</si>
  <si>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</si>
  <si>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</si>
  <si>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</si>
  <si>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</si>
  <si>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</si>
  <si>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</si>
  <si>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</si>
  <si>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</si>
  <si>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</si>
  <si>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</si>
  <si>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</si>
  <si>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</si>
  <si>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</si>
  <si>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</si>
  <si>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</si>
  <si>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</si>
  <si>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</si>
  <si>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</si>
  <si>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</si>
  <si>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076</t>
  </si>
  <si>
    <t>Федеральное агентство по рыболовству</t>
  </si>
  <si>
    <t>100</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</si>
  <si>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</si>
  <si>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</si>
  <si>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</si>
  <si>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</si>
  <si>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</si>
  <si>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</si>
  <si>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</si>
  <si>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</si>
  <si>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</si>
  <si>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141</t>
  </si>
  <si>
    <t>Федеральная служба по надзору в сфере защиты прав потребителей и благополучия человека</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</si>
  <si>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</si>
  <si>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</si>
  <si>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</si>
  <si>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</si>
  <si>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</si>
  <si>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</si>
  <si>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</si>
  <si>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</si>
  <si>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</si>
  <si>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</si>
  <si>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</si>
  <si>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</si>
  <si>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</si>
  <si>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</si>
  <si>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</si>
  <si>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</si>
  <si>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</si>
  <si>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</si>
  <si>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</si>
  <si>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</si>
  <si>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</si>
  <si>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</si>
  <si>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</si>
  <si>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</si>
  <si>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</si>
  <si>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</si>
  <si>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</si>
  <si>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</si>
  <si>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</si>
  <si>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</si>
  <si>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</si>
  <si>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</si>
  <si>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</si>
  <si>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</si>
  <si>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</si>
  <si>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</si>
  <si>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</si>
  <si>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</si>
  <si>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</si>
  <si>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</si>
  <si>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</si>
  <si>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</si>
  <si>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</si>
  <si>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</si>
  <si>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</si>
  <si>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</si>
  <si>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</si>
  <si>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</si>
  <si>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</si>
  <si>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</si>
  <si>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</si>
  <si>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</si>
  <si>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</si>
  <si>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</si>
  <si>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</si>
  <si>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t>
  </si>
  <si>
    <t>Министерство внутренних дел Российской Федерации</t>
  </si>
  <si>
    <t>816</t>
  </si>
  <si>
    <t>Министерство природных ресурсов, лесного хозяйства и экологии Пермского края</t>
  </si>
  <si>
    <t>1 16 25030 01 0000 140</t>
  </si>
  <si>
    <t>921</t>
  </si>
  <si>
    <t>Управление культуры администрации города Березники</t>
  </si>
  <si>
    <t>923</t>
  </si>
  <si>
    <t>Управление образования администрации города Березники</t>
  </si>
  <si>
    <t>924</t>
  </si>
  <si>
    <t>Финансовое управление администрации города Березники</t>
  </si>
  <si>
    <t>928</t>
  </si>
  <si>
    <t>Управление имущественных и земельных отношений
администрации города Березники</t>
  </si>
  <si>
    <t>929</t>
  </si>
  <si>
    <t>Комитет по физической культуре и спорту администрации города Березники</t>
  </si>
  <si>
    <t>934</t>
  </si>
  <si>
    <t>Администрация города Березники</t>
  </si>
  <si>
    <t>1 16 43000 01 0000 140</t>
  </si>
  <si>
    <t>948</t>
  </si>
  <si>
    <t>Управление благоустройства администрации города Березники</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</si>
  <si>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</si>
  <si>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</si>
  <si>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Исполнение бюджета Усольского муниципального района по кодам классификации доходов бюджета за 9 месяцев 2018 г.
и ожидаемое исполнение бюджета района за 2018 год</t>
  </si>
  <si>
    <t>Исполнение за 9 месяцев 2018 г.</t>
  </si>
  <si>
    <t>1 12 01042 01 6000 120</t>
  </si>
  <si>
    <t xml:space="preserve">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
</t>
  </si>
  <si>
    <t>1 16 90050 05 6000 140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</si>
  <si>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</si>
  <si>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1 05 04020 02 1000 110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</si>
  <si>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</si>
  <si>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1 16 35030 05 0000 140</t>
  </si>
  <si>
    <t xml:space="preserve">Суммы по искам о возмещении вреда, причиненного окружающей среде, подлежащие зачислению в бюджеты муниципальных районов
</t>
  </si>
  <si>
    <t xml:space="preserve">Денежные взыскания (штрафы) за нарушение законодательства Российской Федерации об охране и использовании животного мира
</t>
  </si>
  <si>
    <t>1 13 01995 05 0000 130</t>
  </si>
  <si>
    <t>Прочие доходы от оказания платных услуг (работ) получателями средств бюджетов муниципальных районов</t>
  </si>
  <si>
    <t>2 02 49999 05 0000 151</t>
  </si>
  <si>
    <t>Прочие межбюджетные трансферты, передаваемые бюджетам муниципальных районов</t>
  </si>
  <si>
    <t>2 18 05010 05 0000 180</t>
  </si>
  <si>
    <t>Доходы бюджетов муниципальных районов от возврата бюджетными учреждениями остатков субсидий прошлых лет</t>
  </si>
  <si>
    <t>1 13 02995 05 0000 130</t>
  </si>
  <si>
    <t xml:space="preserve">Прочие доходы от компенсации затрат бюджетов муниципальных районов
</t>
  </si>
  <si>
    <t>1 17 01050 05 0000 180</t>
  </si>
  <si>
    <t>Невыясненные поступления, зачисляемые в бюджеты муниципальных районов</t>
  </si>
  <si>
    <t>2 02 29999 05 0000 151</t>
  </si>
  <si>
    <t>Прочие субсидии бюджетам муниципальных районов</t>
  </si>
  <si>
    <t>2 02 30024 05 0000 151</t>
  </si>
  <si>
    <t>Субвенции бюджетам муниципальных районов на выполнение передаваемых полномочий субъектов Российской Федерации</t>
  </si>
  <si>
    <t>2 19 60010 05 0000 151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</si>
  <si>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</si>
  <si>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Прочие доходы от компенсации затрат бюджетов муниципальных районов</t>
  </si>
  <si>
    <t>2 02 15001 05 0000 151</t>
  </si>
  <si>
    <t>Дотации бюджетам муниципальных районов на выравнивание бюджетной обеспеченности</t>
  </si>
  <si>
    <t>1 11 05013 05 0000 120</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</si>
  <si>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</si>
  <si>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</si>
  <si>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</si>
  <si>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</si>
  <si>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</si>
  <si>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1 11 05313 10 0000 120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</si>
  <si>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</si>
  <si>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</si>
  <si>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</si>
  <si>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</si>
  <si>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</si>
  <si>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</si>
  <si>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</si>
  <si>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</si>
  <si>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</si>
  <si>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</si>
  <si>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</si>
  <si>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</si>
  <si>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</si>
  <si>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2 02 35082 05 0000 151</t>
  </si>
  <si>
    <t>2 02 39999 05 0000 151</t>
  </si>
  <si>
    <t>Прочие субвенции бюджетам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</si>
  <si>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</si>
  <si>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2 07 05030 05 0000 180</t>
  </si>
  <si>
    <t>Прочие безвозмездные поступления в бюджеты муниципальных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</si>
  <si>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</si>
  <si>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</si>
  <si>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1 17 05050 05 0000 180</t>
  </si>
  <si>
    <t>Прочие неналоговые доходы  бюджетов муниципальных районов</t>
  </si>
  <si>
    <t>2 02 35120 05 0000 151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</si>
  <si>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</si>
  <si>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2 02 35930 05 0000 151</t>
  </si>
  <si>
    <t>Субвенции бюджетам муниципальных районов на государственную регистрацию актов гражданского состояния</t>
  </si>
  <si>
    <t>2 02 25555 05 0000 151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</si>
  <si>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</si>
  <si>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2 02 20077 05 0000 151</t>
  </si>
  <si>
    <t xml:space="preserve">Субсидии бюджетам муниципальных районов на софинансирование капитальных вложений в объекты муниципальной собственности
</t>
  </si>
  <si>
    <t>2 02 25497 05 0000 151</t>
  </si>
  <si>
    <t>Субсидии бюджетам муниципальных районов на реализацию мероприятий по обеспечению жильем молодых семей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</si>
  <si>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</si>
  <si>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600</t>
  </si>
  <si>
    <t>Администрация Усольского городского поселения</t>
  </si>
  <si>
    <t>700</t>
  </si>
  <si>
    <t>Финансовое управление Усольского муниципального района</t>
  </si>
  <si>
    <t>730</t>
  </si>
  <si>
    <t>Администрация Усольского муниципального района</t>
  </si>
  <si>
    <t>735</t>
  </si>
  <si>
    <t>Управление образования Усольского муниципального района</t>
  </si>
  <si>
    <t>от ______________________</t>
  </si>
</sst>
</file>

<file path=xl/styles.xml><?xml version="1.0" encoding="utf-8"?>
<styleSheet xmlns="http://schemas.openxmlformats.org/spreadsheetml/2006/main">
  <numFmts count="1">
    <numFmt numFmtId="164" formatCode="#,##0.0"/>
  </numFmts>
  <fonts count="23">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8"/>
      <name val="Times New Roman"/>
      <family val="1"/>
      <charset val="204"/>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
      <b/>
      <sz val="9"/>
      <name val="Times New Roman"/>
      <family val="1"/>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xf numFmtId="0" fontId="1" fillId="0" borderId="0"/>
    <xf numFmtId="0" fontId="1" fillId="0" borderId="0"/>
    <xf numFmtId="0" fontId="1" fillId="0" borderId="0"/>
    <xf numFmtId="0" fontId="3" fillId="0" borderId="0"/>
    <xf numFmtId="0" fontId="15"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9" fillId="0" borderId="0"/>
    <xf numFmtId="0" fontId="20" fillId="0" borderId="0"/>
  </cellStyleXfs>
  <cellXfs count="54">
    <xf numFmtId="0" fontId="0" fillId="0" borderId="0" xfId="0"/>
    <xf numFmtId="0" fontId="1" fillId="0" borderId="0" xfId="1"/>
    <xf numFmtId="0" fontId="2" fillId="0" borderId="0" xfId="1" applyFont="1"/>
    <xf numFmtId="0" fontId="2" fillId="0" borderId="0" xfId="0" applyFont="1" applyAlignment="1"/>
    <xf numFmtId="0" fontId="2" fillId="0" borderId="0" xfId="2" applyFont="1" applyFill="1" applyAlignment="1">
      <alignment horizontal="right"/>
    </xf>
    <xf numFmtId="0" fontId="1" fillId="0" borderId="0" xfId="1" applyFill="1"/>
    <xf numFmtId="49" fontId="6"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0" fontId="10" fillId="0" borderId="0" xfId="1" applyFont="1"/>
    <xf numFmtId="49" fontId="11" fillId="0" borderId="8" xfId="0" applyNumberFormat="1" applyFont="1" applyFill="1" applyBorder="1" applyAlignment="1">
      <alignment horizontal="center" vertical="top" wrapText="1"/>
    </xf>
    <xf numFmtId="0" fontId="12" fillId="0" borderId="8" xfId="2" applyFont="1" applyFill="1" applyBorder="1" applyAlignment="1">
      <alignment horizontal="left" vertical="top"/>
    </xf>
    <xf numFmtId="0" fontId="11" fillId="0" borderId="8" xfId="0" applyFont="1" applyFill="1" applyBorder="1" applyAlignment="1">
      <alignment horizontal="left" vertical="top" wrapText="1"/>
    </xf>
    <xf numFmtId="164" fontId="11" fillId="0" borderId="8" xfId="0" applyNumberFormat="1" applyFont="1" applyFill="1" applyBorder="1" applyAlignment="1">
      <alignment horizontal="right" vertical="top" wrapText="1"/>
    </xf>
    <xf numFmtId="0" fontId="5" fillId="0" borderId="8" xfId="0" applyFont="1" applyFill="1" applyBorder="1" applyAlignment="1">
      <alignment vertical="top" wrapText="1"/>
    </xf>
    <xf numFmtId="164" fontId="5" fillId="0" borderId="8" xfId="0" applyNumberFormat="1" applyFont="1" applyFill="1" applyBorder="1" applyAlignment="1">
      <alignment horizontal="right" vertical="top" wrapText="1"/>
    </xf>
    <xf numFmtId="3" fontId="12" fillId="0" borderId="8" xfId="2" applyNumberFormat="1" applyFont="1" applyFill="1" applyBorder="1" applyAlignment="1">
      <alignment horizontal="left" vertical="top"/>
    </xf>
    <xf numFmtId="0" fontId="5" fillId="0" borderId="8" xfId="0" applyFont="1" applyFill="1" applyBorder="1" applyAlignment="1">
      <alignment horizontal="left" vertical="top" wrapText="1"/>
    </xf>
    <xf numFmtId="164" fontId="13" fillId="0" borderId="8" xfId="0" applyNumberFormat="1" applyFont="1" applyFill="1" applyBorder="1" applyAlignment="1">
      <alignment horizontal="right" vertical="top" wrapText="1"/>
    </xf>
    <xf numFmtId="0" fontId="1" fillId="0" borderId="0" xfId="1" applyFont="1"/>
    <xf numFmtId="0" fontId="11" fillId="0" borderId="8" xfId="0" applyFont="1" applyFill="1" applyBorder="1" applyAlignment="1">
      <alignment vertical="top" wrapText="1"/>
    </xf>
    <xf numFmtId="49" fontId="13" fillId="0" borderId="8" xfId="0" applyNumberFormat="1" applyFont="1" applyFill="1" applyBorder="1" applyAlignment="1">
      <alignment horizontal="center" vertical="top" wrapText="1"/>
    </xf>
    <xf numFmtId="3" fontId="14" fillId="0" borderId="8" xfId="2" applyNumberFormat="1" applyFont="1" applyFill="1" applyBorder="1" applyAlignment="1">
      <alignment horizontal="left" vertical="top"/>
    </xf>
    <xf numFmtId="0" fontId="14" fillId="0" borderId="8" xfId="2" applyFont="1" applyFill="1" applyBorder="1" applyAlignment="1">
      <alignment horizontal="left" vertical="top"/>
    </xf>
    <xf numFmtId="164" fontId="1" fillId="0" borderId="0" xfId="1" applyNumberFormat="1"/>
    <xf numFmtId="0" fontId="13" fillId="0" borderId="8" xfId="0" applyFont="1" applyFill="1" applyBorder="1" applyAlignment="1">
      <alignment horizontal="left" vertical="top" wrapText="1"/>
    </xf>
    <xf numFmtId="0" fontId="1" fillId="0" borderId="0" xfId="1" applyAlignment="1">
      <alignment horizontal="center"/>
    </xf>
    <xf numFmtId="0" fontId="2" fillId="0" borderId="0" xfId="2" applyFont="1" applyFill="1" applyAlignment="1">
      <alignment horizontal="left"/>
    </xf>
    <xf numFmtId="49" fontId="5" fillId="0" borderId="8" xfId="0" applyNumberFormat="1" applyFont="1" applyFill="1" applyBorder="1" applyAlignment="1">
      <alignment horizontal="center" vertical="top" wrapText="1"/>
    </xf>
    <xf numFmtId="0" fontId="22" fillId="0" borderId="8" xfId="2" applyFont="1" applyFill="1" applyBorder="1" applyAlignment="1">
      <alignment horizontal="left" vertical="top"/>
    </xf>
    <xf numFmtId="0" fontId="13" fillId="0" borderId="8" xfId="0" applyFont="1" applyFill="1" applyBorder="1" applyAlignment="1">
      <alignment horizontal="center" vertical="top" wrapText="1"/>
    </xf>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7" fillId="0" borderId="5" xfId="3" applyNumberFormat="1" applyFont="1" applyFill="1" applyBorder="1" applyAlignment="1">
      <alignment horizontal="center" vertical="top" wrapText="1"/>
    </xf>
    <xf numFmtId="3" fontId="7" fillId="0" borderId="6" xfId="3" applyNumberFormat="1" applyFont="1" applyFill="1" applyBorder="1" applyAlignment="1">
      <alignment horizontal="center" vertical="top" wrapText="1"/>
    </xf>
    <xf numFmtId="3" fontId="7" fillId="0" borderId="7" xfId="3" applyNumberFormat="1" applyFont="1" applyFill="1" applyBorder="1" applyAlignment="1">
      <alignment horizontal="center" vertical="top" wrapText="1"/>
    </xf>
    <xf numFmtId="0" fontId="7" fillId="0" borderId="4"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12" xfId="2" applyFont="1" applyFill="1" applyBorder="1" applyAlignment="1">
      <alignment horizontal="center" vertical="center" wrapText="1"/>
    </xf>
    <xf numFmtId="0" fontId="4" fillId="0" borderId="0" xfId="1" applyFont="1" applyAlignment="1">
      <alignment horizontal="center" wrapText="1"/>
    </xf>
    <xf numFmtId="0" fontId="21" fillId="0" borderId="0" xfId="2" applyFont="1" applyFill="1" applyAlignment="1">
      <alignment wrapText="1"/>
    </xf>
    <xf numFmtId="0" fontId="21" fillId="0" borderId="0" xfId="0" applyFont="1" applyAlignment="1">
      <alignment wrapText="1"/>
    </xf>
    <xf numFmtId="0" fontId="2" fillId="0" borderId="0" xfId="2" applyFont="1" applyFill="1" applyAlignment="1">
      <alignment horizontal="left"/>
    </xf>
    <xf numFmtId="0" fontId="2" fillId="0" borderId="0" xfId="0" applyFont="1" applyAlignment="1">
      <alignment horizontal="left"/>
    </xf>
  </cellXfs>
  <cellStyles count="20">
    <cellStyle name="Normal" xfId="5"/>
    <cellStyle name="Обычный" xfId="0" builtinId="0"/>
    <cellStyle name="Обычный 10" xfId="6"/>
    <cellStyle name="Обычный 11" xfId="7"/>
    <cellStyle name="Обычный 12" xfId="8"/>
    <cellStyle name="Обычный 13" xfId="9"/>
    <cellStyle name="Обычный 14" xfId="17"/>
    <cellStyle name="Обычный 15" xfId="18"/>
    <cellStyle name="Обычный 16" xfId="19"/>
    <cellStyle name="Обычный 2" xfId="10"/>
    <cellStyle name="Обычный 3" xfId="4"/>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1"/>
    <cellStyle name="Обычный_Поквартал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182"/>
  <sheetViews>
    <sheetView tabSelected="1" zoomScale="70" zoomScaleNormal="70" workbookViewId="0">
      <pane xSplit="3" ySplit="12" topLeftCell="D163" activePane="bottomRight" state="frozen"/>
      <selection pane="topRight" activeCell="D1" sqref="D1"/>
      <selection pane="bottomLeft" activeCell="A11" sqref="A11"/>
      <selection pane="bottomRight" activeCell="D5" sqref="D5"/>
    </sheetView>
  </sheetViews>
  <sheetFormatPr defaultColWidth="9.109375" defaultRowHeight="13.2"/>
  <cols>
    <col min="1" max="1" width="8.33203125" style="1" customWidth="1"/>
    <col min="2" max="2" width="19.109375" style="1" customWidth="1"/>
    <col min="3" max="3" width="68.5546875" style="1" customWidth="1"/>
    <col min="4" max="4" width="11.5546875" style="1" bestFit="1" customWidth="1"/>
    <col min="5" max="5" width="12.33203125" style="1" bestFit="1" customWidth="1"/>
    <col min="6" max="6" width="11.44140625" style="1" customWidth="1"/>
    <col min="7" max="7" width="12.33203125" style="1" customWidth="1"/>
    <col min="8" max="8" width="13.33203125" style="1" customWidth="1"/>
    <col min="9" max="9" width="4.33203125" style="1" customWidth="1"/>
    <col min="10" max="16384" width="9.109375" style="1"/>
  </cols>
  <sheetData>
    <row r="1" spans="1:8" ht="15.6">
      <c r="D1" s="50" t="s">
        <v>0</v>
      </c>
      <c r="E1" s="51"/>
      <c r="F1" s="51"/>
      <c r="G1" s="51"/>
      <c r="H1" s="51"/>
    </row>
    <row r="2" spans="1:8" ht="15.6">
      <c r="D2" s="50" t="s">
        <v>1</v>
      </c>
      <c r="E2" s="51"/>
      <c r="F2" s="51"/>
      <c r="G2" s="51"/>
      <c r="H2" s="51"/>
    </row>
    <row r="3" spans="1:8" ht="15.6">
      <c r="D3" s="50" t="s">
        <v>2</v>
      </c>
      <c r="E3" s="51"/>
      <c r="F3" s="51"/>
      <c r="G3" s="51"/>
      <c r="H3" s="51"/>
    </row>
    <row r="4" spans="1:8" ht="15.6">
      <c r="D4" s="50" t="s">
        <v>201</v>
      </c>
      <c r="E4" s="51"/>
      <c r="F4" s="51"/>
      <c r="G4" s="51"/>
      <c r="H4" s="51"/>
    </row>
    <row r="5" spans="1:8" ht="17.399999999999999" customHeight="1">
      <c r="D5" s="2"/>
      <c r="E5" s="30"/>
      <c r="F5" s="3"/>
      <c r="G5" s="3"/>
      <c r="H5" s="4"/>
    </row>
    <row r="6" spans="1:8" ht="18">
      <c r="D6" s="52" t="s">
        <v>3</v>
      </c>
      <c r="E6" s="53"/>
      <c r="F6" s="53"/>
      <c r="G6" s="53"/>
      <c r="H6" s="2"/>
    </row>
    <row r="7" spans="1:8" ht="48.75" customHeight="1">
      <c r="A7" s="49" t="s">
        <v>122</v>
      </c>
      <c r="B7" s="49"/>
      <c r="C7" s="49"/>
      <c r="D7" s="49"/>
      <c r="E7" s="49"/>
      <c r="F7" s="49"/>
      <c r="G7" s="49"/>
      <c r="H7" s="49"/>
    </row>
    <row r="8" spans="1:8" ht="13.2" customHeight="1">
      <c r="E8" s="34" t="s">
        <v>4</v>
      </c>
      <c r="F8" s="35"/>
      <c r="G8" s="35"/>
      <c r="H8" s="35"/>
    </row>
    <row r="9" spans="1:8" ht="12.75" customHeight="1">
      <c r="A9" s="36" t="s">
        <v>5</v>
      </c>
      <c r="B9" s="37"/>
      <c r="C9" s="40" t="s">
        <v>6</v>
      </c>
      <c r="D9" s="43" t="s">
        <v>123</v>
      </c>
      <c r="E9" s="44"/>
      <c r="F9" s="44"/>
      <c r="G9" s="45"/>
      <c r="H9" s="46" t="s">
        <v>7</v>
      </c>
    </row>
    <row r="10" spans="1:8" s="5" customFormat="1" ht="4.5" customHeight="1">
      <c r="A10" s="38"/>
      <c r="B10" s="39"/>
      <c r="C10" s="41"/>
      <c r="D10" s="40" t="s">
        <v>8</v>
      </c>
      <c r="E10" s="40" t="s">
        <v>9</v>
      </c>
      <c r="F10" s="40" t="s">
        <v>10</v>
      </c>
      <c r="G10" s="40" t="s">
        <v>11</v>
      </c>
      <c r="H10" s="47"/>
    </row>
    <row r="11" spans="1:8" s="5" customFormat="1" ht="54" customHeight="1">
      <c r="A11" s="6" t="s">
        <v>12</v>
      </c>
      <c r="B11" s="6" t="s">
        <v>13</v>
      </c>
      <c r="C11" s="42"/>
      <c r="D11" s="42"/>
      <c r="E11" s="42"/>
      <c r="F11" s="42"/>
      <c r="G11" s="42"/>
      <c r="H11" s="48"/>
    </row>
    <row r="12" spans="1:8" s="5" customFormat="1" ht="9" customHeight="1">
      <c r="A12" s="7" t="s">
        <v>14</v>
      </c>
      <c r="B12" s="7" t="s">
        <v>15</v>
      </c>
      <c r="C12" s="7" t="s">
        <v>16</v>
      </c>
      <c r="D12" s="7" t="s">
        <v>17</v>
      </c>
      <c r="E12" s="7" t="s">
        <v>18</v>
      </c>
      <c r="F12" s="7" t="s">
        <v>19</v>
      </c>
      <c r="G12" s="7" t="s">
        <v>20</v>
      </c>
      <c r="H12" s="7">
        <v>8</v>
      </c>
    </row>
    <row r="13" spans="1:8" s="12" customFormat="1" ht="13.2" customHeight="1">
      <c r="A13" s="8" t="s">
        <v>21</v>
      </c>
      <c r="B13" s="9" t="s">
        <v>22</v>
      </c>
      <c r="C13" s="10" t="s">
        <v>23</v>
      </c>
      <c r="D13" s="11">
        <f>SUM(D14:D18)</f>
        <v>93</v>
      </c>
      <c r="E13" s="11">
        <f>SUM(E14:E18)</f>
        <v>93</v>
      </c>
      <c r="F13" s="11">
        <f>SUM(F14:F18)</f>
        <v>1271.8</v>
      </c>
      <c r="G13" s="11">
        <f>F13/E13*100</f>
        <v>1367.5268817204301</v>
      </c>
      <c r="H13" s="11">
        <f>SUM(H14:H18)</f>
        <v>1833.4</v>
      </c>
    </row>
    <row r="14" spans="1:8" ht="41.4" customHeight="1">
      <c r="A14" s="13" t="s">
        <v>21</v>
      </c>
      <c r="B14" s="14" t="s">
        <v>24</v>
      </c>
      <c r="C14" s="15" t="s">
        <v>25</v>
      </c>
      <c r="D14" s="16">
        <v>28</v>
      </c>
      <c r="E14" s="16">
        <v>28</v>
      </c>
      <c r="F14" s="16">
        <v>124.1</v>
      </c>
      <c r="G14" s="16">
        <f>F14/E14*100</f>
        <v>443.21428571428567</v>
      </c>
      <c r="H14" s="16">
        <v>171.5</v>
      </c>
    </row>
    <row r="15" spans="1:8" ht="39.6" customHeight="1">
      <c r="A15" s="13" t="s">
        <v>21</v>
      </c>
      <c r="B15" s="14" t="s">
        <v>26</v>
      </c>
      <c r="C15" s="15" t="s">
        <v>27</v>
      </c>
      <c r="D15" s="16">
        <v>0</v>
      </c>
      <c r="E15" s="16">
        <v>0</v>
      </c>
      <c r="F15" s="16">
        <v>859.8</v>
      </c>
      <c r="G15" s="16"/>
      <c r="H15" s="16">
        <v>1284</v>
      </c>
    </row>
    <row r="16" spans="1:8" ht="39.6" customHeight="1">
      <c r="A16" s="13" t="s">
        <v>21</v>
      </c>
      <c r="B16" s="14" t="s">
        <v>28</v>
      </c>
      <c r="C16" s="15" t="s">
        <v>121</v>
      </c>
      <c r="D16" s="16">
        <v>65</v>
      </c>
      <c r="E16" s="16">
        <v>65</v>
      </c>
      <c r="F16" s="16">
        <v>128.9</v>
      </c>
      <c r="G16" s="16">
        <f t="shared" ref="G16" si="0">F16/E16*100</f>
        <v>198.30769230769232</v>
      </c>
      <c r="H16" s="16">
        <v>149</v>
      </c>
    </row>
    <row r="17" spans="1:8" ht="39.6" customHeight="1">
      <c r="A17" s="13" t="s">
        <v>21</v>
      </c>
      <c r="B17" s="14" t="s">
        <v>124</v>
      </c>
      <c r="C17" s="15" t="s">
        <v>125</v>
      </c>
      <c r="D17" s="16">
        <v>0</v>
      </c>
      <c r="E17" s="16">
        <v>0</v>
      </c>
      <c r="F17" s="16">
        <v>19.2</v>
      </c>
      <c r="G17" s="16"/>
      <c r="H17" s="16">
        <v>19.2</v>
      </c>
    </row>
    <row r="18" spans="1:8" ht="52.95" customHeight="1">
      <c r="A18" s="13" t="s">
        <v>21</v>
      </c>
      <c r="B18" s="14" t="s">
        <v>29</v>
      </c>
      <c r="C18" s="17" t="s">
        <v>30</v>
      </c>
      <c r="D18" s="16">
        <v>0</v>
      </c>
      <c r="E18" s="16">
        <v>0</v>
      </c>
      <c r="F18" s="16">
        <v>139.80000000000001</v>
      </c>
      <c r="G18" s="16"/>
      <c r="H18" s="16">
        <v>209.7</v>
      </c>
    </row>
    <row r="19" spans="1:8" s="12" customFormat="1" ht="18.600000000000001" customHeight="1">
      <c r="A19" s="8" t="s">
        <v>31</v>
      </c>
      <c r="B19" s="14"/>
      <c r="C19" s="10" t="s">
        <v>32</v>
      </c>
      <c r="D19" s="11">
        <f t="shared" ref="D19:E19" si="1">D20</f>
        <v>0</v>
      </c>
      <c r="E19" s="11">
        <f t="shared" si="1"/>
        <v>0</v>
      </c>
      <c r="F19" s="11">
        <f>F20</f>
        <v>1.1000000000000001</v>
      </c>
      <c r="G19" s="21"/>
      <c r="H19" s="11">
        <f>H20</f>
        <v>1.1000000000000001</v>
      </c>
    </row>
    <row r="20" spans="1:8" ht="57" customHeight="1">
      <c r="A20" s="13" t="s">
        <v>31</v>
      </c>
      <c r="B20" s="14" t="s">
        <v>126</v>
      </c>
      <c r="C20" s="15" t="s">
        <v>127</v>
      </c>
      <c r="D20" s="18">
        <v>0</v>
      </c>
      <c r="E20" s="18">
        <v>0</v>
      </c>
      <c r="F20" s="18">
        <v>1.1000000000000001</v>
      </c>
      <c r="G20" s="16"/>
      <c r="H20" s="18">
        <v>1.1000000000000001</v>
      </c>
    </row>
    <row r="21" spans="1:8" s="12" customFormat="1" ht="18.600000000000001" customHeight="1">
      <c r="A21" s="8" t="s">
        <v>33</v>
      </c>
      <c r="B21" s="14"/>
      <c r="C21" s="10" t="s">
        <v>34</v>
      </c>
      <c r="D21" s="11">
        <f t="shared" ref="D21:E21" si="2">D22+D23+D24+D25</f>
        <v>2983</v>
      </c>
      <c r="E21" s="11">
        <f t="shared" si="2"/>
        <v>2983</v>
      </c>
      <c r="F21" s="11">
        <f>F22+F23+F24+F25</f>
        <v>3322.6</v>
      </c>
      <c r="G21" s="11">
        <f t="shared" ref="G21:G25" si="3">F21/E21*100</f>
        <v>111.38451223600403</v>
      </c>
      <c r="H21" s="11">
        <f>H22+H23+H24+H25</f>
        <v>4800.3</v>
      </c>
    </row>
    <row r="22" spans="1:8" ht="45.6" customHeight="1">
      <c r="A22" s="13" t="s">
        <v>33</v>
      </c>
      <c r="B22" s="14" t="s">
        <v>35</v>
      </c>
      <c r="C22" s="15" t="s">
        <v>36</v>
      </c>
      <c r="D22" s="16">
        <v>1121</v>
      </c>
      <c r="E22" s="16">
        <v>1121</v>
      </c>
      <c r="F22" s="16">
        <v>1446.9</v>
      </c>
      <c r="G22" s="16">
        <f t="shared" si="3"/>
        <v>129.07225691347014</v>
      </c>
      <c r="H22" s="16">
        <v>2014</v>
      </c>
    </row>
    <row r="23" spans="1:8" ht="52.95" customHeight="1">
      <c r="A23" s="13" t="s">
        <v>33</v>
      </c>
      <c r="B23" s="14" t="s">
        <v>37</v>
      </c>
      <c r="C23" s="15" t="s">
        <v>38</v>
      </c>
      <c r="D23" s="16">
        <v>8</v>
      </c>
      <c r="E23" s="16">
        <v>8</v>
      </c>
      <c r="F23" s="16">
        <v>13.1</v>
      </c>
      <c r="G23" s="16">
        <f t="shared" si="3"/>
        <v>163.75</v>
      </c>
      <c r="H23" s="16">
        <v>19.7</v>
      </c>
    </row>
    <row r="24" spans="1:8" ht="53.4" customHeight="1">
      <c r="A24" s="13" t="s">
        <v>33</v>
      </c>
      <c r="B24" s="14" t="s">
        <v>39</v>
      </c>
      <c r="C24" s="15" t="s">
        <v>40</v>
      </c>
      <c r="D24" s="16">
        <v>2013</v>
      </c>
      <c r="E24" s="16">
        <v>2013</v>
      </c>
      <c r="F24" s="16">
        <v>2186.6999999999998</v>
      </c>
      <c r="G24" s="16">
        <f t="shared" si="3"/>
        <v>108.62891207153503</v>
      </c>
      <c r="H24" s="16">
        <v>3139.4</v>
      </c>
    </row>
    <row r="25" spans="1:8" ht="55.2" customHeight="1">
      <c r="A25" s="13" t="s">
        <v>33</v>
      </c>
      <c r="B25" s="14" t="s">
        <v>41</v>
      </c>
      <c r="C25" s="15" t="s">
        <v>42</v>
      </c>
      <c r="D25" s="16">
        <v>-159</v>
      </c>
      <c r="E25" s="16">
        <v>-159</v>
      </c>
      <c r="F25" s="16">
        <v>-324.10000000000002</v>
      </c>
      <c r="G25" s="16">
        <f t="shared" si="3"/>
        <v>203.8364779874214</v>
      </c>
      <c r="H25" s="16">
        <v>-372.8</v>
      </c>
    </row>
    <row r="26" spans="1:8" s="12" customFormat="1" ht="26.4" customHeight="1">
      <c r="A26" s="8" t="s">
        <v>43</v>
      </c>
      <c r="B26" s="14" t="s">
        <v>22</v>
      </c>
      <c r="C26" s="10" t="s">
        <v>44</v>
      </c>
      <c r="D26" s="11">
        <f>SUM(D27:D28)</f>
        <v>0</v>
      </c>
      <c r="E26" s="11">
        <f>SUM(E27:E28)</f>
        <v>0</v>
      </c>
      <c r="F26" s="11">
        <f>SUM(F27:F28)</f>
        <v>0</v>
      </c>
      <c r="G26" s="11"/>
      <c r="H26" s="11">
        <f>SUM(H27:H28)</f>
        <v>0.1</v>
      </c>
    </row>
    <row r="27" spans="1:8" ht="66" customHeight="1">
      <c r="A27" s="13" t="s">
        <v>43</v>
      </c>
      <c r="B27" s="14" t="s">
        <v>47</v>
      </c>
      <c r="C27" s="15" t="s">
        <v>48</v>
      </c>
      <c r="D27" s="16">
        <v>0</v>
      </c>
      <c r="E27" s="16">
        <v>0</v>
      </c>
      <c r="F27" s="16">
        <v>-0.1</v>
      </c>
      <c r="G27" s="16"/>
      <c r="H27" s="16">
        <v>0</v>
      </c>
    </row>
    <row r="28" spans="1:8" ht="52.95" customHeight="1">
      <c r="A28" s="13" t="s">
        <v>43</v>
      </c>
      <c r="B28" s="14" t="s">
        <v>126</v>
      </c>
      <c r="C28" s="15" t="s">
        <v>127</v>
      </c>
      <c r="D28" s="16">
        <v>0</v>
      </c>
      <c r="E28" s="16">
        <v>0</v>
      </c>
      <c r="F28" s="16">
        <v>0.1</v>
      </c>
      <c r="G28" s="16"/>
      <c r="H28" s="16">
        <v>0.1</v>
      </c>
    </row>
    <row r="29" spans="1:8" s="12" customFormat="1" ht="13.2" customHeight="1">
      <c r="A29" s="8" t="s">
        <v>52</v>
      </c>
      <c r="B29" s="14" t="s">
        <v>22</v>
      </c>
      <c r="C29" s="10" t="s">
        <v>53</v>
      </c>
      <c r="D29" s="11">
        <f>SUM(D30:D53)</f>
        <v>117009</v>
      </c>
      <c r="E29" s="11">
        <f>SUM(E30:E53)</f>
        <v>173706.5</v>
      </c>
      <c r="F29" s="11">
        <f>SUM(F30:F53)</f>
        <v>172044.9</v>
      </c>
      <c r="G29" s="11">
        <f>F29/E29*100</f>
        <v>99.043443970145034</v>
      </c>
      <c r="H29" s="11">
        <f>SUM(H30:H53)</f>
        <v>221692.69999999998</v>
      </c>
    </row>
    <row r="30" spans="1:8" ht="72" customHeight="1">
      <c r="A30" s="13" t="s">
        <v>52</v>
      </c>
      <c r="B30" s="14" t="s">
        <v>54</v>
      </c>
      <c r="C30" s="15" t="s">
        <v>55</v>
      </c>
      <c r="D30" s="16">
        <v>104624</v>
      </c>
      <c r="E30" s="16">
        <v>161321.5</v>
      </c>
      <c r="F30" s="16">
        <v>160336.70000000001</v>
      </c>
      <c r="G30" s="16">
        <f>F30/E30*100</f>
        <v>99.389542001531112</v>
      </c>
      <c r="H30" s="16">
        <v>201970.5</v>
      </c>
    </row>
    <row r="31" spans="1:8" ht="52.95" customHeight="1">
      <c r="A31" s="13" t="s">
        <v>52</v>
      </c>
      <c r="B31" s="14" t="s">
        <v>56</v>
      </c>
      <c r="C31" s="15" t="s">
        <v>57</v>
      </c>
      <c r="D31" s="16">
        <v>0</v>
      </c>
      <c r="E31" s="16">
        <v>0</v>
      </c>
      <c r="F31" s="16">
        <v>100.2</v>
      </c>
      <c r="G31" s="16"/>
      <c r="H31" s="16">
        <v>0</v>
      </c>
    </row>
    <row r="32" spans="1:8" ht="69" customHeight="1">
      <c r="A32" s="13" t="s">
        <v>52</v>
      </c>
      <c r="B32" s="14" t="s">
        <v>58</v>
      </c>
      <c r="C32" s="15" t="s">
        <v>59</v>
      </c>
      <c r="D32" s="16">
        <v>0</v>
      </c>
      <c r="E32" s="16">
        <v>0</v>
      </c>
      <c r="F32" s="16">
        <v>35.799999999999997</v>
      </c>
      <c r="G32" s="16"/>
      <c r="H32" s="16">
        <v>0</v>
      </c>
    </row>
    <row r="33" spans="1:8" ht="94.95" customHeight="1">
      <c r="A33" s="13" t="s">
        <v>52</v>
      </c>
      <c r="B33" s="14" t="s">
        <v>60</v>
      </c>
      <c r="C33" s="15" t="s">
        <v>61</v>
      </c>
      <c r="D33" s="16">
        <v>0</v>
      </c>
      <c r="E33" s="16">
        <v>0</v>
      </c>
      <c r="F33" s="16">
        <v>43.5</v>
      </c>
      <c r="G33" s="16"/>
      <c r="H33" s="16">
        <v>52.5</v>
      </c>
    </row>
    <row r="34" spans="1:8" ht="83.4" customHeight="1">
      <c r="A34" s="13" t="s">
        <v>52</v>
      </c>
      <c r="B34" s="14" t="s">
        <v>62</v>
      </c>
      <c r="C34" s="15" t="s">
        <v>63</v>
      </c>
      <c r="D34" s="16">
        <v>0</v>
      </c>
      <c r="E34" s="16">
        <v>0</v>
      </c>
      <c r="F34" s="16">
        <v>3.1</v>
      </c>
      <c r="G34" s="16"/>
      <c r="H34" s="16">
        <v>0</v>
      </c>
    </row>
    <row r="35" spans="1:8" ht="96.6" customHeight="1">
      <c r="A35" s="13" t="s">
        <v>52</v>
      </c>
      <c r="B35" s="14" t="s">
        <v>64</v>
      </c>
      <c r="C35" s="15" t="s">
        <v>65</v>
      </c>
      <c r="D35" s="16">
        <v>0</v>
      </c>
      <c r="E35" s="16">
        <v>0</v>
      </c>
      <c r="F35" s="16">
        <v>2.9</v>
      </c>
      <c r="G35" s="16"/>
      <c r="H35" s="16">
        <v>0</v>
      </c>
    </row>
    <row r="36" spans="1:8" ht="52.95" customHeight="1">
      <c r="A36" s="13" t="s">
        <v>52</v>
      </c>
      <c r="B36" s="14" t="s">
        <v>66</v>
      </c>
      <c r="C36" s="15" t="s">
        <v>67</v>
      </c>
      <c r="D36" s="16">
        <v>0</v>
      </c>
      <c r="E36" s="16">
        <v>0</v>
      </c>
      <c r="F36" s="16">
        <v>514.79999999999995</v>
      </c>
      <c r="G36" s="16"/>
      <c r="H36" s="16">
        <v>555.29999999999995</v>
      </c>
    </row>
    <row r="37" spans="1:8" ht="39.6" customHeight="1">
      <c r="A37" s="13" t="s">
        <v>52</v>
      </c>
      <c r="B37" s="14" t="s">
        <v>68</v>
      </c>
      <c r="C37" s="15" t="s">
        <v>69</v>
      </c>
      <c r="D37" s="16">
        <v>0</v>
      </c>
      <c r="E37" s="16">
        <v>0</v>
      </c>
      <c r="F37" s="16">
        <v>8.9</v>
      </c>
      <c r="G37" s="16"/>
      <c r="H37" s="16">
        <v>0</v>
      </c>
    </row>
    <row r="38" spans="1:8" ht="52.95" customHeight="1">
      <c r="A38" s="13" t="s">
        <v>52</v>
      </c>
      <c r="B38" s="14" t="s">
        <v>70</v>
      </c>
      <c r="C38" s="15" t="s">
        <v>71</v>
      </c>
      <c r="D38" s="16">
        <v>0</v>
      </c>
      <c r="E38" s="16">
        <v>0</v>
      </c>
      <c r="F38" s="16">
        <v>14.9</v>
      </c>
      <c r="G38" s="16"/>
      <c r="H38" s="16">
        <v>0</v>
      </c>
    </row>
    <row r="39" spans="1:8" ht="83.4" customHeight="1">
      <c r="A39" s="13" t="s">
        <v>52</v>
      </c>
      <c r="B39" s="14" t="s">
        <v>72</v>
      </c>
      <c r="C39" s="15" t="s">
        <v>73</v>
      </c>
      <c r="D39" s="16">
        <v>7860</v>
      </c>
      <c r="E39" s="16">
        <v>7860</v>
      </c>
      <c r="F39" s="16">
        <v>5331.4</v>
      </c>
      <c r="G39" s="16">
        <f>F39/E39*100</f>
        <v>67.829516539440206</v>
      </c>
      <c r="H39" s="16">
        <v>7936</v>
      </c>
    </row>
    <row r="40" spans="1:8" ht="39.6" customHeight="1">
      <c r="A40" s="13" t="s">
        <v>52</v>
      </c>
      <c r="B40" s="14" t="s">
        <v>74</v>
      </c>
      <c r="C40" s="15" t="s">
        <v>75</v>
      </c>
      <c r="D40" s="16">
        <v>2655</v>
      </c>
      <c r="E40" s="16">
        <v>2655</v>
      </c>
      <c r="F40" s="16">
        <v>2214.5</v>
      </c>
      <c r="G40" s="16">
        <f>F40/E40*100</f>
        <v>83.408662900188318</v>
      </c>
      <c r="H40" s="16">
        <v>3540</v>
      </c>
    </row>
    <row r="41" spans="1:8" ht="26.4" customHeight="1">
      <c r="A41" s="13" t="s">
        <v>52</v>
      </c>
      <c r="B41" s="14" t="s">
        <v>76</v>
      </c>
      <c r="C41" s="15" t="s">
        <v>77</v>
      </c>
      <c r="D41" s="16">
        <v>0</v>
      </c>
      <c r="E41" s="16">
        <v>0</v>
      </c>
      <c r="F41" s="16">
        <v>3.5</v>
      </c>
      <c r="G41" s="16"/>
      <c r="H41" s="16">
        <v>0</v>
      </c>
    </row>
    <row r="42" spans="1:8" ht="39.6" customHeight="1">
      <c r="A42" s="13" t="s">
        <v>52</v>
      </c>
      <c r="B42" s="14" t="s">
        <v>78</v>
      </c>
      <c r="C42" s="15" t="s">
        <v>79</v>
      </c>
      <c r="D42" s="16">
        <v>0</v>
      </c>
      <c r="E42" s="16">
        <v>0</v>
      </c>
      <c r="F42" s="16">
        <v>7.4</v>
      </c>
      <c r="G42" s="16"/>
      <c r="H42" s="16">
        <v>0</v>
      </c>
    </row>
    <row r="43" spans="1:8" ht="28.2" customHeight="1">
      <c r="A43" s="13" t="s">
        <v>52</v>
      </c>
      <c r="B43" s="14" t="s">
        <v>80</v>
      </c>
      <c r="C43" s="15" t="s">
        <v>81</v>
      </c>
      <c r="D43" s="16">
        <v>30</v>
      </c>
      <c r="E43" s="16">
        <v>30</v>
      </c>
      <c r="F43" s="16">
        <v>22.9</v>
      </c>
      <c r="G43" s="16">
        <f t="shared" ref="G43" si="4">F43/E43*100</f>
        <v>76.333333333333329</v>
      </c>
      <c r="H43" s="16">
        <v>26</v>
      </c>
    </row>
    <row r="44" spans="1:8" s="5" customFormat="1" ht="13.2" customHeight="1">
      <c r="A44" s="13" t="s">
        <v>52</v>
      </c>
      <c r="B44" s="14" t="s">
        <v>82</v>
      </c>
      <c r="C44" s="15" t="s">
        <v>83</v>
      </c>
      <c r="D44" s="16"/>
      <c r="E44" s="16"/>
      <c r="F44" s="16">
        <v>3.7</v>
      </c>
      <c r="G44" s="16"/>
      <c r="H44" s="16"/>
    </row>
    <row r="45" spans="1:8" ht="55.2" customHeight="1">
      <c r="A45" s="13" t="s">
        <v>52</v>
      </c>
      <c r="B45" s="14" t="s">
        <v>128</v>
      </c>
      <c r="C45" s="23" t="s">
        <v>129</v>
      </c>
      <c r="D45" s="16">
        <v>120</v>
      </c>
      <c r="E45" s="16">
        <v>120</v>
      </c>
      <c r="F45" s="16">
        <v>131.69999999999999</v>
      </c>
      <c r="G45" s="16">
        <f>F45/E45*100</f>
        <v>109.74999999999999</v>
      </c>
      <c r="H45" s="16">
        <v>240</v>
      </c>
    </row>
    <row r="46" spans="1:8" ht="26.4" customHeight="1">
      <c r="A46" s="13" t="s">
        <v>52</v>
      </c>
      <c r="B46" s="14" t="s">
        <v>84</v>
      </c>
      <c r="C46" s="15" t="s">
        <v>85</v>
      </c>
      <c r="D46" s="16">
        <v>730</v>
      </c>
      <c r="E46" s="16">
        <v>730</v>
      </c>
      <c r="F46" s="16">
        <v>793.5</v>
      </c>
      <c r="G46" s="16">
        <f>F46/E46*100</f>
        <v>108.69863013698631</v>
      </c>
      <c r="H46" s="16">
        <v>955</v>
      </c>
    </row>
    <row r="47" spans="1:8" ht="13.2" customHeight="1">
      <c r="A47" s="13" t="s">
        <v>52</v>
      </c>
      <c r="B47" s="14" t="s">
        <v>86</v>
      </c>
      <c r="C47" s="15" t="s">
        <v>87</v>
      </c>
      <c r="D47" s="16">
        <v>0</v>
      </c>
      <c r="E47" s="16">
        <v>0</v>
      </c>
      <c r="F47" s="16">
        <v>17.7</v>
      </c>
      <c r="G47" s="16"/>
      <c r="H47" s="16">
        <v>0</v>
      </c>
    </row>
    <row r="48" spans="1:8" ht="26.4" customHeight="1">
      <c r="A48" s="13" t="s">
        <v>52</v>
      </c>
      <c r="B48" s="14" t="s">
        <v>88</v>
      </c>
      <c r="C48" s="15" t="s">
        <v>89</v>
      </c>
      <c r="D48" s="16">
        <v>0</v>
      </c>
      <c r="E48" s="16">
        <v>0</v>
      </c>
      <c r="F48" s="16">
        <v>0.6</v>
      </c>
      <c r="G48" s="16"/>
      <c r="H48" s="16">
        <v>0</v>
      </c>
    </row>
    <row r="49" spans="1:8" ht="13.2" customHeight="1">
      <c r="A49" s="13" t="s">
        <v>52</v>
      </c>
      <c r="B49" s="14" t="s">
        <v>90</v>
      </c>
      <c r="C49" s="15" t="s">
        <v>91</v>
      </c>
      <c r="D49" s="16">
        <v>0</v>
      </c>
      <c r="E49" s="16">
        <v>0</v>
      </c>
      <c r="F49" s="16">
        <v>0.1</v>
      </c>
      <c r="G49" s="16"/>
      <c r="H49" s="16">
        <v>0</v>
      </c>
    </row>
    <row r="50" spans="1:8" ht="26.4" customHeight="1">
      <c r="A50" s="13" t="s">
        <v>52</v>
      </c>
      <c r="B50" s="14" t="s">
        <v>92</v>
      </c>
      <c r="C50" s="15" t="s">
        <v>93</v>
      </c>
      <c r="D50" s="16">
        <v>170</v>
      </c>
      <c r="E50" s="16">
        <v>170</v>
      </c>
      <c r="F50" s="16">
        <v>1797.9</v>
      </c>
      <c r="G50" s="16">
        <f t="shared" ref="G50:G92" si="5">F50/E50*100</f>
        <v>1057.5882352941176</v>
      </c>
      <c r="H50" s="16">
        <v>5212</v>
      </c>
    </row>
    <row r="51" spans="1:8" ht="15" customHeight="1">
      <c r="A51" s="13" t="s">
        <v>52</v>
      </c>
      <c r="B51" s="14" t="s">
        <v>94</v>
      </c>
      <c r="C51" s="15" t="s">
        <v>95</v>
      </c>
      <c r="D51" s="16">
        <v>0</v>
      </c>
      <c r="E51" s="16">
        <v>0</v>
      </c>
      <c r="F51" s="16">
        <v>34.5</v>
      </c>
      <c r="G51" s="16"/>
      <c r="H51" s="16">
        <v>0</v>
      </c>
    </row>
    <row r="52" spans="1:8" ht="52.95" customHeight="1">
      <c r="A52" s="13" t="s">
        <v>52</v>
      </c>
      <c r="B52" s="14" t="s">
        <v>96</v>
      </c>
      <c r="C52" s="15" t="s">
        <v>97</v>
      </c>
      <c r="D52" s="16">
        <v>820</v>
      </c>
      <c r="E52" s="16">
        <v>820</v>
      </c>
      <c r="F52" s="16">
        <v>623.29999999999995</v>
      </c>
      <c r="G52" s="16">
        <f t="shared" si="5"/>
        <v>76.012195121951208</v>
      </c>
      <c r="H52" s="16">
        <v>1204</v>
      </c>
    </row>
    <row r="53" spans="1:8" s="5" customFormat="1" ht="82.2" customHeight="1">
      <c r="A53" s="13" t="s">
        <v>52</v>
      </c>
      <c r="B53" s="14" t="s">
        <v>98</v>
      </c>
      <c r="C53" s="15" t="s">
        <v>99</v>
      </c>
      <c r="D53" s="16">
        <v>0</v>
      </c>
      <c r="E53" s="16">
        <v>0</v>
      </c>
      <c r="F53" s="16">
        <v>1.4</v>
      </c>
      <c r="G53" s="16"/>
      <c r="H53" s="16">
        <v>1.4</v>
      </c>
    </row>
    <row r="54" spans="1:8" s="12" customFormat="1" ht="13.2" customHeight="1">
      <c r="A54" s="8" t="s">
        <v>100</v>
      </c>
      <c r="B54" s="14" t="s">
        <v>22</v>
      </c>
      <c r="C54" s="10" t="s">
        <v>101</v>
      </c>
      <c r="D54" s="11">
        <f>SUM(D55:D58)</f>
        <v>300</v>
      </c>
      <c r="E54" s="11">
        <f>SUM(E55:E58)</f>
        <v>300</v>
      </c>
      <c r="F54" s="11">
        <f>SUM(F55:F58)</f>
        <v>192.2</v>
      </c>
      <c r="G54" s="11">
        <f t="shared" si="5"/>
        <v>64.066666666666663</v>
      </c>
      <c r="H54" s="11">
        <f>SUM(H55:H58)</f>
        <v>193.3</v>
      </c>
    </row>
    <row r="55" spans="1:8" s="22" customFormat="1" ht="66" customHeight="1">
      <c r="A55" s="13" t="s">
        <v>100</v>
      </c>
      <c r="B55" s="19" t="s">
        <v>45</v>
      </c>
      <c r="C55" s="20" t="s">
        <v>46</v>
      </c>
      <c r="D55" s="16">
        <v>0</v>
      </c>
      <c r="E55" s="16">
        <v>0</v>
      </c>
      <c r="F55" s="18">
        <v>50</v>
      </c>
      <c r="G55" s="18"/>
      <c r="H55" s="16">
        <v>50</v>
      </c>
    </row>
    <row r="56" spans="1:8" s="22" customFormat="1" ht="66" customHeight="1">
      <c r="A56" s="13" t="s">
        <v>100</v>
      </c>
      <c r="B56" s="14" t="s">
        <v>47</v>
      </c>
      <c r="C56" s="15" t="s">
        <v>48</v>
      </c>
      <c r="D56" s="16">
        <v>0</v>
      </c>
      <c r="E56" s="16">
        <v>0</v>
      </c>
      <c r="F56" s="18">
        <v>0.5</v>
      </c>
      <c r="G56" s="18"/>
      <c r="H56" s="16">
        <v>0.5</v>
      </c>
    </row>
    <row r="57" spans="1:8" ht="66" customHeight="1">
      <c r="A57" s="13" t="s">
        <v>100</v>
      </c>
      <c r="B57" s="14" t="s">
        <v>49</v>
      </c>
      <c r="C57" s="15" t="s">
        <v>50</v>
      </c>
      <c r="D57" s="16">
        <v>0</v>
      </c>
      <c r="E57" s="16">
        <v>0</v>
      </c>
      <c r="F57" s="16">
        <v>3</v>
      </c>
      <c r="G57" s="16"/>
      <c r="H57" s="16">
        <v>3</v>
      </c>
    </row>
    <row r="58" spans="1:8" ht="52.95" customHeight="1">
      <c r="A58" s="13" t="s">
        <v>100</v>
      </c>
      <c r="B58" s="14" t="s">
        <v>126</v>
      </c>
      <c r="C58" s="15" t="s">
        <v>127</v>
      </c>
      <c r="D58" s="16">
        <v>300</v>
      </c>
      <c r="E58" s="16">
        <v>300</v>
      </c>
      <c r="F58" s="16">
        <v>138.69999999999999</v>
      </c>
      <c r="G58" s="16">
        <f t="shared" si="5"/>
        <v>46.233333333333334</v>
      </c>
      <c r="H58" s="16">
        <v>139.80000000000001</v>
      </c>
    </row>
    <row r="59" spans="1:8">
      <c r="A59" s="24" t="s">
        <v>193</v>
      </c>
      <c r="B59" s="32"/>
      <c r="C59" s="33" t="s">
        <v>194</v>
      </c>
      <c r="D59" s="21">
        <f>SUM(D60:D61)</f>
        <v>1945</v>
      </c>
      <c r="E59" s="21">
        <f t="shared" ref="E59:H59" si="6">SUM(E60:E61)</f>
        <v>0</v>
      </c>
      <c r="F59" s="21">
        <f t="shared" si="6"/>
        <v>0</v>
      </c>
      <c r="G59" s="21">
        <f t="shared" si="6"/>
        <v>0</v>
      </c>
      <c r="H59" s="21">
        <f t="shared" si="6"/>
        <v>0</v>
      </c>
    </row>
    <row r="60" spans="1:8" ht="52.95" customHeight="1">
      <c r="A60" s="13" t="s">
        <v>193</v>
      </c>
      <c r="B60" s="14" t="s">
        <v>153</v>
      </c>
      <c r="C60" s="15" t="s">
        <v>154</v>
      </c>
      <c r="D60" s="16">
        <v>1315</v>
      </c>
      <c r="E60" s="16">
        <v>0</v>
      </c>
      <c r="F60" s="16">
        <v>0</v>
      </c>
      <c r="G60" s="16">
        <v>0</v>
      </c>
      <c r="H60" s="16">
        <v>0</v>
      </c>
    </row>
    <row r="61" spans="1:8" ht="26.4">
      <c r="A61" s="13" t="s">
        <v>193</v>
      </c>
      <c r="B61" s="14" t="s">
        <v>166</v>
      </c>
      <c r="C61" s="15" t="s">
        <v>167</v>
      </c>
      <c r="D61" s="16">
        <v>630</v>
      </c>
      <c r="E61" s="16">
        <v>0</v>
      </c>
      <c r="F61" s="16">
        <v>0</v>
      </c>
      <c r="G61" s="16">
        <v>0</v>
      </c>
      <c r="H61" s="16">
        <v>0</v>
      </c>
    </row>
    <row r="62" spans="1:8">
      <c r="A62" s="24" t="s">
        <v>195</v>
      </c>
      <c r="B62" s="32"/>
      <c r="C62" s="33" t="s">
        <v>196</v>
      </c>
      <c r="D62" s="21">
        <f>SUM(D63:D65)</f>
        <v>39131.199999999997</v>
      </c>
      <c r="E62" s="21">
        <f t="shared" ref="E62:H62" si="7">SUM(E63:E65)</f>
        <v>0</v>
      </c>
      <c r="F62" s="21">
        <f t="shared" si="7"/>
        <v>0</v>
      </c>
      <c r="G62" s="21">
        <f t="shared" si="7"/>
        <v>0</v>
      </c>
      <c r="H62" s="21">
        <f t="shared" si="7"/>
        <v>0</v>
      </c>
    </row>
    <row r="63" spans="1:8" ht="26.4">
      <c r="A63" s="13" t="s">
        <v>195</v>
      </c>
      <c r="B63" s="14" t="s">
        <v>150</v>
      </c>
      <c r="C63" s="15" t="s">
        <v>151</v>
      </c>
      <c r="D63" s="16">
        <v>28057.1</v>
      </c>
      <c r="E63" s="16">
        <v>0</v>
      </c>
      <c r="F63" s="16">
        <v>0</v>
      </c>
      <c r="G63" s="16">
        <v>0</v>
      </c>
      <c r="H63" s="16">
        <v>0</v>
      </c>
    </row>
    <row r="64" spans="1:8">
      <c r="A64" s="13" t="s">
        <v>195</v>
      </c>
      <c r="B64" s="14" t="s">
        <v>143</v>
      </c>
      <c r="C64" s="15" t="s">
        <v>144</v>
      </c>
      <c r="D64" s="16">
        <v>10047.6</v>
      </c>
      <c r="E64" s="16">
        <v>0</v>
      </c>
      <c r="F64" s="16">
        <v>0</v>
      </c>
      <c r="G64" s="16">
        <v>0</v>
      </c>
      <c r="H64" s="16">
        <v>0</v>
      </c>
    </row>
    <row r="65" spans="1:8" ht="26.4">
      <c r="A65" s="13" t="s">
        <v>195</v>
      </c>
      <c r="B65" s="14" t="s">
        <v>135</v>
      </c>
      <c r="C65" s="15" t="s">
        <v>136</v>
      </c>
      <c r="D65" s="16">
        <v>1026.5</v>
      </c>
      <c r="E65" s="16">
        <v>0</v>
      </c>
      <c r="F65" s="16">
        <v>0</v>
      </c>
      <c r="G65" s="16">
        <v>0</v>
      </c>
      <c r="H65" s="16">
        <v>0</v>
      </c>
    </row>
    <row r="66" spans="1:8">
      <c r="A66" s="24" t="s">
        <v>197</v>
      </c>
      <c r="B66" s="32"/>
      <c r="C66" s="33" t="s">
        <v>198</v>
      </c>
      <c r="D66" s="21">
        <f>SUM(D67:D74)</f>
        <v>31958.200000000004</v>
      </c>
      <c r="E66" s="21">
        <f t="shared" ref="E66:H66" si="8">SUM(E67:E74)</f>
        <v>0</v>
      </c>
      <c r="F66" s="21">
        <f t="shared" si="8"/>
        <v>0</v>
      </c>
      <c r="G66" s="21">
        <f t="shared" si="8"/>
        <v>0</v>
      </c>
      <c r="H66" s="21">
        <f t="shared" si="8"/>
        <v>0</v>
      </c>
    </row>
    <row r="67" spans="1:8" ht="52.95" customHeight="1">
      <c r="A67" s="13" t="s">
        <v>197</v>
      </c>
      <c r="B67" s="14" t="s">
        <v>152</v>
      </c>
      <c r="C67" s="15" t="s">
        <v>155</v>
      </c>
      <c r="D67" s="16">
        <v>23874.9</v>
      </c>
      <c r="E67" s="16">
        <v>0</v>
      </c>
      <c r="F67" s="16">
        <v>0</v>
      </c>
      <c r="G67" s="16">
        <v>0</v>
      </c>
      <c r="H67" s="16">
        <v>0</v>
      </c>
    </row>
    <row r="68" spans="1:8" ht="39.6">
      <c r="A68" s="13" t="s">
        <v>197</v>
      </c>
      <c r="B68" s="14" t="s">
        <v>156</v>
      </c>
      <c r="C68" s="15" t="s">
        <v>157</v>
      </c>
      <c r="D68" s="16">
        <v>1998</v>
      </c>
      <c r="E68" s="16">
        <v>0</v>
      </c>
      <c r="F68" s="16">
        <v>0</v>
      </c>
      <c r="G68" s="16">
        <v>0</v>
      </c>
      <c r="H68" s="16">
        <v>0</v>
      </c>
    </row>
    <row r="69" spans="1:8" ht="39.6">
      <c r="A69" s="13" t="s">
        <v>197</v>
      </c>
      <c r="B69" s="14" t="s">
        <v>164</v>
      </c>
      <c r="C69" s="15" t="s">
        <v>165</v>
      </c>
      <c r="D69" s="16">
        <v>675</v>
      </c>
      <c r="E69" s="16">
        <v>0</v>
      </c>
      <c r="F69" s="16">
        <v>0</v>
      </c>
      <c r="G69" s="16">
        <v>0</v>
      </c>
      <c r="H69" s="16">
        <v>0</v>
      </c>
    </row>
    <row r="70" spans="1:8" ht="52.95" customHeight="1">
      <c r="A70" s="13" t="s">
        <v>197</v>
      </c>
      <c r="B70" s="14" t="s">
        <v>126</v>
      </c>
      <c r="C70" s="15" t="s">
        <v>127</v>
      </c>
      <c r="D70" s="16">
        <v>35</v>
      </c>
      <c r="E70" s="16">
        <v>0</v>
      </c>
      <c r="F70" s="16">
        <v>0</v>
      </c>
      <c r="G70" s="16">
        <v>0</v>
      </c>
      <c r="H70" s="16">
        <v>0</v>
      </c>
    </row>
    <row r="71" spans="1:8" ht="26.4">
      <c r="A71" s="13" t="s">
        <v>197</v>
      </c>
      <c r="B71" s="14" t="s">
        <v>145</v>
      </c>
      <c r="C71" s="15" t="s">
        <v>146</v>
      </c>
      <c r="D71" s="16">
        <v>4648.3</v>
      </c>
      <c r="E71" s="16">
        <v>0</v>
      </c>
      <c r="F71" s="16">
        <v>0</v>
      </c>
      <c r="G71" s="16">
        <v>0</v>
      </c>
      <c r="H71" s="16">
        <v>0</v>
      </c>
    </row>
    <row r="72" spans="1:8" ht="39.6">
      <c r="A72" s="13" t="s">
        <v>197</v>
      </c>
      <c r="B72" s="14" t="s">
        <v>182</v>
      </c>
      <c r="C72" s="15" t="s">
        <v>183</v>
      </c>
      <c r="D72" s="16">
        <v>4.7</v>
      </c>
      <c r="E72" s="16">
        <v>0</v>
      </c>
      <c r="F72" s="16">
        <v>0</v>
      </c>
      <c r="G72" s="16">
        <v>0</v>
      </c>
      <c r="H72" s="16">
        <v>0</v>
      </c>
    </row>
    <row r="73" spans="1:8" ht="26.4">
      <c r="A73" s="13" t="s">
        <v>197</v>
      </c>
      <c r="B73" s="14" t="s">
        <v>184</v>
      </c>
      <c r="C73" s="15" t="s">
        <v>185</v>
      </c>
      <c r="D73" s="16">
        <v>706.4</v>
      </c>
      <c r="E73" s="16">
        <v>0</v>
      </c>
      <c r="F73" s="16">
        <v>0</v>
      </c>
      <c r="G73" s="16">
        <v>0</v>
      </c>
      <c r="H73" s="16">
        <v>0</v>
      </c>
    </row>
    <row r="74" spans="1:8">
      <c r="A74" s="13" t="s">
        <v>197</v>
      </c>
      <c r="B74" s="14" t="s">
        <v>173</v>
      </c>
      <c r="C74" s="15" t="s">
        <v>174</v>
      </c>
      <c r="D74" s="16">
        <v>15.9</v>
      </c>
      <c r="E74" s="16">
        <v>0</v>
      </c>
      <c r="F74" s="16">
        <v>0</v>
      </c>
      <c r="G74" s="16">
        <v>0</v>
      </c>
      <c r="H74" s="16">
        <v>0</v>
      </c>
    </row>
    <row r="75" spans="1:8">
      <c r="A75" s="24" t="s">
        <v>199</v>
      </c>
      <c r="B75" s="32"/>
      <c r="C75" s="33" t="s">
        <v>200</v>
      </c>
      <c r="D75" s="21">
        <f>SUM(D76:D78)</f>
        <v>85012.5</v>
      </c>
      <c r="E75" s="21">
        <f t="shared" ref="E75:H75" si="9">SUM(E76:E78)</f>
        <v>0</v>
      </c>
      <c r="F75" s="21">
        <f t="shared" si="9"/>
        <v>0</v>
      </c>
      <c r="G75" s="21">
        <f t="shared" si="9"/>
        <v>0</v>
      </c>
      <c r="H75" s="21">
        <f t="shared" si="9"/>
        <v>0</v>
      </c>
    </row>
    <row r="76" spans="1:8" ht="26.4">
      <c r="A76" s="13" t="s">
        <v>199</v>
      </c>
      <c r="B76" s="14" t="s">
        <v>133</v>
      </c>
      <c r="C76" s="20" t="s">
        <v>134</v>
      </c>
      <c r="D76" s="16">
        <v>1010</v>
      </c>
      <c r="E76" s="16">
        <v>0</v>
      </c>
      <c r="F76" s="16">
        <v>0</v>
      </c>
      <c r="G76" s="16">
        <v>0</v>
      </c>
      <c r="H76" s="16">
        <v>0</v>
      </c>
    </row>
    <row r="77" spans="1:8">
      <c r="A77" s="13" t="s">
        <v>199</v>
      </c>
      <c r="B77" s="14" t="s">
        <v>143</v>
      </c>
      <c r="C77" s="15" t="s">
        <v>144</v>
      </c>
      <c r="D77" s="16">
        <v>1398.5</v>
      </c>
      <c r="E77" s="16">
        <v>0</v>
      </c>
      <c r="F77" s="16">
        <v>0</v>
      </c>
      <c r="G77" s="16">
        <v>0</v>
      </c>
      <c r="H77" s="16">
        <v>0</v>
      </c>
    </row>
    <row r="78" spans="1:8" ht="26.4">
      <c r="A78" s="13" t="s">
        <v>199</v>
      </c>
      <c r="B78" s="14" t="s">
        <v>145</v>
      </c>
      <c r="C78" s="15" t="s">
        <v>146</v>
      </c>
      <c r="D78" s="16">
        <v>82604</v>
      </c>
      <c r="E78" s="16">
        <v>0</v>
      </c>
      <c r="F78" s="16">
        <v>0</v>
      </c>
      <c r="G78" s="16">
        <v>0</v>
      </c>
      <c r="H78" s="16">
        <v>0</v>
      </c>
    </row>
    <row r="79" spans="1:8" ht="26.4" customHeight="1">
      <c r="A79" s="8" t="s">
        <v>102</v>
      </c>
      <c r="B79" s="14"/>
      <c r="C79" s="10" t="s">
        <v>103</v>
      </c>
      <c r="D79" s="11">
        <f>D81</f>
        <v>0</v>
      </c>
      <c r="E79" s="11">
        <f>E81</f>
        <v>4500</v>
      </c>
      <c r="F79" s="11">
        <f>F81+F82+F80</f>
        <v>4997.2</v>
      </c>
      <c r="G79" s="21">
        <f>F79/E79*100</f>
        <v>111.04888888888888</v>
      </c>
      <c r="H79" s="11">
        <f>H81+H82+H80</f>
        <v>4998.1000000000004</v>
      </c>
    </row>
    <row r="80" spans="1:8" ht="26.4" customHeight="1">
      <c r="A80" s="31" t="s">
        <v>102</v>
      </c>
      <c r="B80" s="14" t="s">
        <v>104</v>
      </c>
      <c r="C80" s="20" t="s">
        <v>132</v>
      </c>
      <c r="D80" s="18">
        <v>0</v>
      </c>
      <c r="E80" s="18">
        <v>0</v>
      </c>
      <c r="F80" s="18">
        <v>1.8</v>
      </c>
      <c r="G80" s="16"/>
      <c r="H80" s="18">
        <v>1.8</v>
      </c>
    </row>
    <row r="81" spans="1:8" ht="26.4" customHeight="1">
      <c r="A81" s="13" t="s">
        <v>102</v>
      </c>
      <c r="B81" s="14" t="s">
        <v>130</v>
      </c>
      <c r="C81" s="15" t="s">
        <v>131</v>
      </c>
      <c r="D81" s="16">
        <v>0</v>
      </c>
      <c r="E81" s="16">
        <v>4500</v>
      </c>
      <c r="F81" s="16">
        <v>4927.3999999999996</v>
      </c>
      <c r="G81" s="16">
        <f>F81/E81*100</f>
        <v>109.49777777777776</v>
      </c>
      <c r="H81" s="16">
        <v>4928.3</v>
      </c>
    </row>
    <row r="82" spans="1:8" ht="48" customHeight="1">
      <c r="A82" s="13" t="s">
        <v>102</v>
      </c>
      <c r="B82" s="14" t="s">
        <v>117</v>
      </c>
      <c r="C82" s="15" t="s">
        <v>51</v>
      </c>
      <c r="D82" s="16">
        <v>0</v>
      </c>
      <c r="E82" s="16">
        <v>0</v>
      </c>
      <c r="F82" s="16">
        <v>68</v>
      </c>
      <c r="G82" s="16"/>
      <c r="H82" s="16">
        <v>68</v>
      </c>
    </row>
    <row r="83" spans="1:8" s="12" customFormat="1">
      <c r="A83" s="8" t="s">
        <v>105</v>
      </c>
      <c r="B83" s="14" t="s">
        <v>22</v>
      </c>
      <c r="C83" s="10" t="s">
        <v>106</v>
      </c>
      <c r="D83" s="11">
        <f>SUM(D85:D86)</f>
        <v>0</v>
      </c>
      <c r="E83" s="11">
        <f>SUM(E84:E86)</f>
        <v>2910.5</v>
      </c>
      <c r="F83" s="11">
        <f>SUM(F84:F86)</f>
        <v>2900.8</v>
      </c>
      <c r="G83" s="11">
        <f t="shared" si="5"/>
        <v>99.66672393059612</v>
      </c>
      <c r="H83" s="11">
        <f>SUM(H84:H86)</f>
        <v>2910.8</v>
      </c>
    </row>
    <row r="84" spans="1:8" s="12" customFormat="1" ht="26.4">
      <c r="A84" s="31" t="s">
        <v>105</v>
      </c>
      <c r="B84" s="14" t="s">
        <v>133</v>
      </c>
      <c r="C84" s="20" t="s">
        <v>134</v>
      </c>
      <c r="D84" s="18">
        <v>0</v>
      </c>
      <c r="E84" s="18">
        <v>34.1</v>
      </c>
      <c r="F84" s="18">
        <v>24.1</v>
      </c>
      <c r="G84" s="11">
        <f t="shared" si="5"/>
        <v>70.674486803519059</v>
      </c>
      <c r="H84" s="18">
        <v>34.1</v>
      </c>
    </row>
    <row r="85" spans="1:8" ht="26.4">
      <c r="A85" s="13" t="s">
        <v>105</v>
      </c>
      <c r="B85" s="14" t="s">
        <v>135</v>
      </c>
      <c r="C85" s="15" t="s">
        <v>136</v>
      </c>
      <c r="D85" s="16">
        <v>0</v>
      </c>
      <c r="E85" s="16">
        <v>2876.4</v>
      </c>
      <c r="F85" s="16">
        <v>2876.4</v>
      </c>
      <c r="G85" s="16">
        <f t="shared" si="5"/>
        <v>100</v>
      </c>
      <c r="H85" s="18">
        <v>2876.4</v>
      </c>
    </row>
    <row r="86" spans="1:8" ht="26.4">
      <c r="A86" s="13" t="s">
        <v>105</v>
      </c>
      <c r="B86" s="14" t="s">
        <v>137</v>
      </c>
      <c r="C86" s="15" t="s">
        <v>138</v>
      </c>
      <c r="D86" s="16">
        <v>0</v>
      </c>
      <c r="E86" s="16">
        <v>0</v>
      </c>
      <c r="F86" s="16">
        <v>0.3</v>
      </c>
      <c r="G86" s="16"/>
      <c r="H86" s="16">
        <v>0.3</v>
      </c>
    </row>
    <row r="87" spans="1:8" s="12" customFormat="1" ht="13.2" customHeight="1">
      <c r="A87" s="8" t="s">
        <v>107</v>
      </c>
      <c r="B87" s="14" t="s">
        <v>22</v>
      </c>
      <c r="C87" s="10" t="s">
        <v>108</v>
      </c>
      <c r="D87" s="11">
        <f>SUM(D89:D94)</f>
        <v>0</v>
      </c>
      <c r="E87" s="11">
        <f>SUM(E88:E94)</f>
        <v>85578.8</v>
      </c>
      <c r="F87" s="11">
        <f>SUM(F88:F94)</f>
        <v>84349.900000000009</v>
      </c>
      <c r="G87" s="11">
        <f t="shared" si="5"/>
        <v>98.564013517366462</v>
      </c>
      <c r="H87" s="11">
        <f>SUM(H88:H94)</f>
        <v>124018.40000000001</v>
      </c>
    </row>
    <row r="88" spans="1:8" s="12" customFormat="1" ht="26.4">
      <c r="A88" s="31" t="s">
        <v>107</v>
      </c>
      <c r="B88" s="14" t="s">
        <v>133</v>
      </c>
      <c r="C88" s="20" t="s">
        <v>134</v>
      </c>
      <c r="D88" s="16">
        <v>0</v>
      </c>
      <c r="E88" s="18">
        <v>1010</v>
      </c>
      <c r="F88" s="18">
        <v>754.1</v>
      </c>
      <c r="G88" s="11">
        <f t="shared" si="5"/>
        <v>74.663366336633658</v>
      </c>
      <c r="H88" s="18">
        <v>1168.7</v>
      </c>
    </row>
    <row r="89" spans="1:8" ht="15" customHeight="1">
      <c r="A89" s="13" t="s">
        <v>107</v>
      </c>
      <c r="B89" s="14" t="s">
        <v>139</v>
      </c>
      <c r="C89" s="15" t="s">
        <v>140</v>
      </c>
      <c r="D89" s="16">
        <v>0</v>
      </c>
      <c r="E89" s="16">
        <v>0</v>
      </c>
      <c r="F89" s="16">
        <v>101.8</v>
      </c>
      <c r="G89" s="16"/>
      <c r="H89" s="16">
        <v>140</v>
      </c>
    </row>
    <row r="90" spans="1:8">
      <c r="A90" s="13" t="s">
        <v>107</v>
      </c>
      <c r="B90" s="14" t="s">
        <v>141</v>
      </c>
      <c r="C90" s="15" t="s">
        <v>142</v>
      </c>
      <c r="D90" s="16">
        <v>0</v>
      </c>
      <c r="E90" s="16">
        <v>0</v>
      </c>
      <c r="F90" s="16">
        <v>4.9000000000000004</v>
      </c>
      <c r="G90" s="16"/>
      <c r="H90" s="16">
        <v>0</v>
      </c>
    </row>
    <row r="91" spans="1:8" ht="13.2" customHeight="1">
      <c r="A91" s="13" t="s">
        <v>107</v>
      </c>
      <c r="B91" s="14" t="s">
        <v>143</v>
      </c>
      <c r="C91" s="15" t="s">
        <v>144</v>
      </c>
      <c r="D91" s="16">
        <v>0</v>
      </c>
      <c r="E91" s="16">
        <v>1964.8</v>
      </c>
      <c r="F91" s="16">
        <v>1964.8</v>
      </c>
      <c r="G91" s="16">
        <f t="shared" si="5"/>
        <v>100</v>
      </c>
      <c r="H91" s="16">
        <v>4800.3</v>
      </c>
    </row>
    <row r="92" spans="1:8" ht="26.4" customHeight="1">
      <c r="A92" s="13" t="s">
        <v>107</v>
      </c>
      <c r="B92" s="14" t="s">
        <v>145</v>
      </c>
      <c r="C92" s="15" t="s">
        <v>146</v>
      </c>
      <c r="D92" s="16">
        <v>0</v>
      </c>
      <c r="E92" s="16">
        <v>82604</v>
      </c>
      <c r="F92" s="16">
        <v>82604</v>
      </c>
      <c r="G92" s="16">
        <f t="shared" si="5"/>
        <v>100</v>
      </c>
      <c r="H92" s="16">
        <v>118989.1</v>
      </c>
    </row>
    <row r="93" spans="1:8" ht="26.4" customHeight="1">
      <c r="A93" s="13" t="s">
        <v>107</v>
      </c>
      <c r="B93" s="14" t="s">
        <v>137</v>
      </c>
      <c r="C93" s="15" t="s">
        <v>138</v>
      </c>
      <c r="D93" s="16">
        <v>0</v>
      </c>
      <c r="E93" s="16">
        <v>0</v>
      </c>
      <c r="F93" s="16">
        <v>762.7</v>
      </c>
      <c r="G93" s="16"/>
      <c r="H93" s="16">
        <v>762.7</v>
      </c>
    </row>
    <row r="94" spans="1:8" ht="26.4" customHeight="1">
      <c r="A94" s="13" t="s">
        <v>107</v>
      </c>
      <c r="B94" s="14" t="s">
        <v>147</v>
      </c>
      <c r="C94" s="15" t="s">
        <v>148</v>
      </c>
      <c r="D94" s="16">
        <v>0</v>
      </c>
      <c r="E94" s="16">
        <v>0</v>
      </c>
      <c r="F94" s="16">
        <v>-1842.4</v>
      </c>
      <c r="G94" s="16"/>
      <c r="H94" s="16">
        <v>-1842.4</v>
      </c>
    </row>
    <row r="95" spans="1:8" s="12" customFormat="1" ht="13.2" customHeight="1">
      <c r="A95" s="8" t="s">
        <v>109</v>
      </c>
      <c r="B95" s="14" t="s">
        <v>22</v>
      </c>
      <c r="C95" s="10" t="s">
        <v>110</v>
      </c>
      <c r="D95" s="11">
        <f>SUM(D96:D98)</f>
        <v>0</v>
      </c>
      <c r="E95" s="11">
        <f>SUM(E96:E98)</f>
        <v>28117.399999999998</v>
      </c>
      <c r="F95" s="11">
        <f>SUM(F96:F98)</f>
        <v>28118.3</v>
      </c>
      <c r="G95" s="11">
        <f t="shared" ref="G95:G122" si="10">F95/E95*100</f>
        <v>100.00320086494486</v>
      </c>
      <c r="H95" s="11">
        <f>SUM(H96:H98)</f>
        <v>37470.500000000007</v>
      </c>
    </row>
    <row r="96" spans="1:8" ht="13.2" customHeight="1">
      <c r="A96" s="13" t="s">
        <v>109</v>
      </c>
      <c r="B96" s="14" t="s">
        <v>139</v>
      </c>
      <c r="C96" s="15" t="s">
        <v>149</v>
      </c>
      <c r="D96" s="16">
        <v>0</v>
      </c>
      <c r="E96" s="16">
        <v>0</v>
      </c>
      <c r="F96" s="16">
        <v>0.9</v>
      </c>
      <c r="G96" s="16"/>
      <c r="H96" s="16">
        <v>0.9</v>
      </c>
    </row>
    <row r="97" spans="1:8" ht="31.2" customHeight="1">
      <c r="A97" s="13" t="s">
        <v>109</v>
      </c>
      <c r="B97" s="14" t="s">
        <v>150</v>
      </c>
      <c r="C97" s="15" t="s">
        <v>151</v>
      </c>
      <c r="D97" s="16">
        <v>0</v>
      </c>
      <c r="E97" s="16">
        <v>28057.1</v>
      </c>
      <c r="F97" s="16">
        <v>28057.1</v>
      </c>
      <c r="G97" s="16">
        <f t="shared" si="10"/>
        <v>100</v>
      </c>
      <c r="H97" s="16">
        <v>37409.300000000003</v>
      </c>
    </row>
    <row r="98" spans="1:8" ht="26.4" customHeight="1">
      <c r="A98" s="13" t="s">
        <v>109</v>
      </c>
      <c r="B98" s="14" t="s">
        <v>135</v>
      </c>
      <c r="C98" s="15" t="s">
        <v>136</v>
      </c>
      <c r="D98" s="16">
        <v>0</v>
      </c>
      <c r="E98" s="16">
        <v>60.3</v>
      </c>
      <c r="F98" s="16">
        <v>60.3</v>
      </c>
      <c r="G98" s="16">
        <f t="shared" si="10"/>
        <v>100</v>
      </c>
      <c r="H98" s="16">
        <v>60.3</v>
      </c>
    </row>
    <row r="99" spans="1:8" s="12" customFormat="1" ht="26.4" customHeight="1">
      <c r="A99" s="8" t="s">
        <v>111</v>
      </c>
      <c r="B99" s="14" t="s">
        <v>22</v>
      </c>
      <c r="C99" s="10" t="s">
        <v>112</v>
      </c>
      <c r="D99" s="11">
        <f>SUM(D100:D117)</f>
        <v>0</v>
      </c>
      <c r="E99" s="11">
        <f>SUM(E100:E117)</f>
        <v>32750.800000000003</v>
      </c>
      <c r="F99" s="11">
        <f>SUM(F100:F117)</f>
        <v>33855.300000000003</v>
      </c>
      <c r="G99" s="11">
        <f t="shared" si="10"/>
        <v>103.37243670383624</v>
      </c>
      <c r="H99" s="11">
        <f>SUM(H100:H117)</f>
        <v>58571.600000000013</v>
      </c>
    </row>
    <row r="100" spans="1:8" ht="66">
      <c r="A100" s="13" t="s">
        <v>111</v>
      </c>
      <c r="B100" s="14" t="s">
        <v>152</v>
      </c>
      <c r="C100" s="15" t="s">
        <v>155</v>
      </c>
      <c r="D100" s="16">
        <v>0</v>
      </c>
      <c r="E100" s="16">
        <v>23874.9</v>
      </c>
      <c r="F100" s="16">
        <v>22494.3</v>
      </c>
      <c r="G100" s="16">
        <f t="shared" si="10"/>
        <v>94.217357978462729</v>
      </c>
      <c r="H100" s="16">
        <v>34107</v>
      </c>
    </row>
    <row r="101" spans="1:8" ht="52.8">
      <c r="A101" s="13" t="s">
        <v>111</v>
      </c>
      <c r="B101" s="14" t="s">
        <v>153</v>
      </c>
      <c r="C101" s="15" t="s">
        <v>154</v>
      </c>
      <c r="D101" s="16">
        <v>0</v>
      </c>
      <c r="E101" s="16">
        <v>1315</v>
      </c>
      <c r="F101" s="16">
        <v>1385.3</v>
      </c>
      <c r="G101" s="16">
        <f t="shared" si="10"/>
        <v>105.34600760456274</v>
      </c>
      <c r="H101" s="16">
        <v>2200</v>
      </c>
    </row>
    <row r="102" spans="1:8" ht="39.6" customHeight="1">
      <c r="A102" s="13" t="s">
        <v>111</v>
      </c>
      <c r="B102" s="14" t="s">
        <v>156</v>
      </c>
      <c r="C102" s="15" t="s">
        <v>157</v>
      </c>
      <c r="D102" s="16">
        <v>0</v>
      </c>
      <c r="E102" s="16">
        <v>1998</v>
      </c>
      <c r="F102" s="16">
        <v>2100.9</v>
      </c>
      <c r="G102" s="16">
        <f t="shared" si="10"/>
        <v>105.15015015015014</v>
      </c>
      <c r="H102" s="16">
        <v>2888.4</v>
      </c>
    </row>
    <row r="103" spans="1:8" ht="66" customHeight="1">
      <c r="A103" s="13" t="s">
        <v>111</v>
      </c>
      <c r="B103" s="25" t="s">
        <v>158</v>
      </c>
      <c r="C103" s="23" t="s">
        <v>159</v>
      </c>
      <c r="D103" s="16">
        <v>0</v>
      </c>
      <c r="E103" s="16">
        <v>0</v>
      </c>
      <c r="F103" s="16">
        <v>1667.9</v>
      </c>
      <c r="G103" s="16"/>
      <c r="H103" s="16">
        <v>2072</v>
      </c>
    </row>
    <row r="104" spans="1:8" ht="52.95" customHeight="1">
      <c r="A104" s="13" t="s">
        <v>111</v>
      </c>
      <c r="B104" s="14" t="s">
        <v>160</v>
      </c>
      <c r="C104" s="15" t="s">
        <v>161</v>
      </c>
      <c r="D104" s="16">
        <v>0</v>
      </c>
      <c r="E104" s="16">
        <v>0</v>
      </c>
      <c r="F104" s="16">
        <v>33.4</v>
      </c>
      <c r="G104" s="16"/>
      <c r="H104" s="16">
        <v>0</v>
      </c>
    </row>
    <row r="105" spans="1:8" ht="26.4" customHeight="1">
      <c r="A105" s="13" t="s">
        <v>111</v>
      </c>
      <c r="B105" s="14" t="s">
        <v>139</v>
      </c>
      <c r="C105" s="15" t="s">
        <v>149</v>
      </c>
      <c r="D105" s="16">
        <v>0</v>
      </c>
      <c r="E105" s="16">
        <v>0</v>
      </c>
      <c r="F105" s="16">
        <v>0.2</v>
      </c>
      <c r="G105" s="16"/>
      <c r="H105" s="16">
        <v>1</v>
      </c>
    </row>
    <row r="106" spans="1:8" ht="66">
      <c r="A106" s="13" t="s">
        <v>111</v>
      </c>
      <c r="B106" s="26" t="s">
        <v>162</v>
      </c>
      <c r="C106" s="15" t="s">
        <v>163</v>
      </c>
      <c r="D106" s="16">
        <v>0</v>
      </c>
      <c r="E106" s="16">
        <v>0</v>
      </c>
      <c r="F106" s="16">
        <v>876.6</v>
      </c>
      <c r="G106" s="16"/>
      <c r="H106" s="16">
        <v>876.6</v>
      </c>
    </row>
    <row r="107" spans="1:8" ht="39.6">
      <c r="A107" s="13" t="s">
        <v>111</v>
      </c>
      <c r="B107" s="14" t="s">
        <v>164</v>
      </c>
      <c r="C107" s="15" t="s">
        <v>165</v>
      </c>
      <c r="D107" s="16">
        <v>0</v>
      </c>
      <c r="E107" s="16">
        <v>675</v>
      </c>
      <c r="F107" s="16">
        <v>138</v>
      </c>
      <c r="G107" s="16">
        <f t="shared" si="10"/>
        <v>20.444444444444446</v>
      </c>
      <c r="H107" s="16">
        <v>138</v>
      </c>
    </row>
    <row r="108" spans="1:8" ht="26.4">
      <c r="A108" s="13" t="s">
        <v>111</v>
      </c>
      <c r="B108" s="14" t="s">
        <v>166</v>
      </c>
      <c r="C108" s="15" t="s">
        <v>167</v>
      </c>
      <c r="D108" s="16">
        <v>0</v>
      </c>
      <c r="E108" s="16">
        <v>630</v>
      </c>
      <c r="F108" s="16">
        <v>811</v>
      </c>
      <c r="G108" s="16">
        <f t="shared" si="10"/>
        <v>128.73015873015873</v>
      </c>
      <c r="H108" s="16">
        <v>1067.9000000000001</v>
      </c>
    </row>
    <row r="109" spans="1:8" ht="58.95" customHeight="1">
      <c r="A109" s="13" t="s">
        <v>111</v>
      </c>
      <c r="B109" s="14" t="s">
        <v>168</v>
      </c>
      <c r="C109" s="15" t="s">
        <v>169</v>
      </c>
      <c r="D109" s="16">
        <v>0</v>
      </c>
      <c r="E109" s="16">
        <v>0</v>
      </c>
      <c r="F109" s="16">
        <v>44.4</v>
      </c>
      <c r="G109" s="16"/>
      <c r="H109" s="16">
        <v>44.4</v>
      </c>
    </row>
    <row r="110" spans="1:8" ht="52.95" customHeight="1">
      <c r="A110" s="13" t="s">
        <v>111</v>
      </c>
      <c r="B110" s="14" t="s">
        <v>170</v>
      </c>
      <c r="C110" s="15" t="s">
        <v>171</v>
      </c>
      <c r="D110" s="16">
        <v>0</v>
      </c>
      <c r="E110" s="16">
        <v>0</v>
      </c>
      <c r="F110" s="16">
        <v>74.599999999999994</v>
      </c>
      <c r="G110" s="16"/>
      <c r="H110" s="16">
        <v>93.1</v>
      </c>
    </row>
    <row r="111" spans="1:8" ht="26.4" customHeight="1">
      <c r="A111" s="13" t="s">
        <v>111</v>
      </c>
      <c r="B111" s="14" t="s">
        <v>188</v>
      </c>
      <c r="C111" s="20" t="s">
        <v>189</v>
      </c>
      <c r="D111" s="16">
        <v>0</v>
      </c>
      <c r="E111" s="16">
        <v>0</v>
      </c>
      <c r="F111" s="16">
        <v>0</v>
      </c>
      <c r="G111" s="16"/>
      <c r="H111" s="16">
        <v>10047.6</v>
      </c>
    </row>
    <row r="112" spans="1:8" ht="26.4" customHeight="1">
      <c r="A112" s="13" t="s">
        <v>111</v>
      </c>
      <c r="B112" s="14" t="s">
        <v>190</v>
      </c>
      <c r="C112" s="20" t="s">
        <v>191</v>
      </c>
      <c r="D112" s="16">
        <v>0</v>
      </c>
      <c r="E112" s="16">
        <v>0</v>
      </c>
      <c r="F112" s="16">
        <v>0</v>
      </c>
      <c r="G112" s="16"/>
      <c r="H112" s="16">
        <v>593.9</v>
      </c>
    </row>
    <row r="113" spans="1:8" ht="26.4" customHeight="1">
      <c r="A113" s="13" t="s">
        <v>111</v>
      </c>
      <c r="B113" s="14" t="s">
        <v>145</v>
      </c>
      <c r="C113" s="15" t="s">
        <v>146</v>
      </c>
      <c r="D113" s="16">
        <v>0</v>
      </c>
      <c r="E113" s="16">
        <v>41.1</v>
      </c>
      <c r="F113" s="16">
        <v>41.1</v>
      </c>
      <c r="G113" s="16">
        <f t="shared" si="10"/>
        <v>100</v>
      </c>
      <c r="H113" s="16">
        <v>54.8</v>
      </c>
    </row>
    <row r="114" spans="1:8" ht="39.6">
      <c r="A114" s="13" t="s">
        <v>111</v>
      </c>
      <c r="B114" s="14" t="s">
        <v>172</v>
      </c>
      <c r="C114" s="15" t="s">
        <v>192</v>
      </c>
      <c r="D114" s="16">
        <v>0</v>
      </c>
      <c r="E114" s="16">
        <v>3743.9</v>
      </c>
      <c r="F114" s="16">
        <v>3743.9</v>
      </c>
      <c r="G114" s="16">
        <f t="shared" si="10"/>
        <v>100</v>
      </c>
      <c r="H114" s="16">
        <v>3743.9</v>
      </c>
    </row>
    <row r="115" spans="1:8" ht="13.2" customHeight="1">
      <c r="A115" s="13" t="s">
        <v>111</v>
      </c>
      <c r="B115" s="14" t="s">
        <v>173</v>
      </c>
      <c r="C115" s="15" t="s">
        <v>174</v>
      </c>
      <c r="D115" s="16">
        <v>0</v>
      </c>
      <c r="E115" s="16">
        <v>13.9</v>
      </c>
      <c r="F115" s="16">
        <v>13.9</v>
      </c>
      <c r="G115" s="16">
        <f t="shared" si="10"/>
        <v>100</v>
      </c>
      <c r="H115" s="16">
        <v>15.9</v>
      </c>
    </row>
    <row r="116" spans="1:8" ht="26.4">
      <c r="A116" s="13" t="s">
        <v>111</v>
      </c>
      <c r="B116" s="14" t="s">
        <v>135</v>
      </c>
      <c r="C116" s="15" t="s">
        <v>136</v>
      </c>
      <c r="D116" s="16">
        <v>0</v>
      </c>
      <c r="E116" s="16">
        <v>459</v>
      </c>
      <c r="F116" s="16">
        <v>459</v>
      </c>
      <c r="G116" s="16">
        <f t="shared" si="10"/>
        <v>100</v>
      </c>
      <c r="H116" s="16">
        <v>656.3</v>
      </c>
    </row>
    <row r="117" spans="1:8" ht="26.4" customHeight="1">
      <c r="A117" s="13" t="s">
        <v>111</v>
      </c>
      <c r="B117" s="14" t="s">
        <v>147</v>
      </c>
      <c r="C117" s="15" t="s">
        <v>175</v>
      </c>
      <c r="D117" s="16">
        <v>0</v>
      </c>
      <c r="E117" s="16">
        <v>0</v>
      </c>
      <c r="F117" s="16">
        <v>-29.2</v>
      </c>
      <c r="G117" s="16"/>
      <c r="H117" s="16">
        <v>-29.2</v>
      </c>
    </row>
    <row r="118" spans="1:8" s="12" customFormat="1" ht="19.2" customHeight="1">
      <c r="A118" s="8" t="s">
        <v>113</v>
      </c>
      <c r="B118" s="14" t="s">
        <v>22</v>
      </c>
      <c r="C118" s="10" t="s">
        <v>114</v>
      </c>
      <c r="D118" s="11">
        <f>SUM(D119:D121)</f>
        <v>0</v>
      </c>
      <c r="E118" s="11">
        <f>SUM(E119:E121)</f>
        <v>662.3</v>
      </c>
      <c r="F118" s="11">
        <f>SUM(F119:F121)</f>
        <v>662.3</v>
      </c>
      <c r="G118" s="11">
        <f t="shared" si="10"/>
        <v>100</v>
      </c>
      <c r="H118" s="11">
        <f>SUM(H119:H121)</f>
        <v>1391.3</v>
      </c>
    </row>
    <row r="119" spans="1:8" ht="13.2" customHeight="1">
      <c r="A119" s="13" t="s">
        <v>113</v>
      </c>
      <c r="B119" s="14" t="s">
        <v>143</v>
      </c>
      <c r="C119" s="15" t="s">
        <v>144</v>
      </c>
      <c r="D119" s="16">
        <v>0</v>
      </c>
      <c r="E119" s="16">
        <v>275.10000000000002</v>
      </c>
      <c r="F119" s="16">
        <v>275.10000000000002</v>
      </c>
      <c r="G119" s="16">
        <f t="shared" si="10"/>
        <v>100</v>
      </c>
      <c r="H119" s="16">
        <v>916.9</v>
      </c>
    </row>
    <row r="120" spans="1:8" ht="26.4">
      <c r="A120" s="13" t="s">
        <v>113</v>
      </c>
      <c r="B120" s="14" t="s">
        <v>135</v>
      </c>
      <c r="C120" s="15" t="s">
        <v>136</v>
      </c>
      <c r="D120" s="16">
        <v>0</v>
      </c>
      <c r="E120" s="16">
        <v>87.2</v>
      </c>
      <c r="F120" s="16">
        <v>87.2</v>
      </c>
      <c r="G120" s="16">
        <f t="shared" si="10"/>
        <v>100</v>
      </c>
      <c r="H120" s="16">
        <v>174.4</v>
      </c>
    </row>
    <row r="121" spans="1:8">
      <c r="A121" s="13" t="s">
        <v>113</v>
      </c>
      <c r="B121" s="14" t="s">
        <v>176</v>
      </c>
      <c r="C121" s="15" t="s">
        <v>177</v>
      </c>
      <c r="D121" s="16">
        <v>0</v>
      </c>
      <c r="E121" s="16">
        <v>300</v>
      </c>
      <c r="F121" s="16">
        <v>300</v>
      </c>
      <c r="G121" s="16">
        <f t="shared" si="10"/>
        <v>100</v>
      </c>
      <c r="H121" s="16">
        <v>300</v>
      </c>
    </row>
    <row r="122" spans="1:8" s="12" customFormat="1" ht="13.2" customHeight="1">
      <c r="A122" s="8" t="s">
        <v>115</v>
      </c>
      <c r="B122" s="14" t="s">
        <v>22</v>
      </c>
      <c r="C122" s="10" t="s">
        <v>116</v>
      </c>
      <c r="D122" s="11">
        <f>SUM(D123:D130)</f>
        <v>0</v>
      </c>
      <c r="E122" s="11">
        <f>SUM(E123:E130)</f>
        <v>1614.1</v>
      </c>
      <c r="F122" s="11">
        <f>SUM(F123:F130)</f>
        <v>1621.6000000000001</v>
      </c>
      <c r="G122" s="11">
        <f t="shared" si="10"/>
        <v>100.46465522582247</v>
      </c>
      <c r="H122" s="11">
        <f>SUM(H123:H130)</f>
        <v>2196.4</v>
      </c>
    </row>
    <row r="123" spans="1:8" ht="13.2" customHeight="1">
      <c r="A123" s="13" t="s">
        <v>115</v>
      </c>
      <c r="B123" s="14" t="s">
        <v>139</v>
      </c>
      <c r="C123" s="15" t="s">
        <v>149</v>
      </c>
      <c r="D123" s="16">
        <v>0</v>
      </c>
      <c r="E123" s="16">
        <v>0</v>
      </c>
      <c r="F123" s="16">
        <v>86.6</v>
      </c>
      <c r="G123" s="16"/>
      <c r="H123" s="16">
        <v>120</v>
      </c>
    </row>
    <row r="124" spans="1:8" ht="26.4" customHeight="1">
      <c r="A124" s="13" t="s">
        <v>115</v>
      </c>
      <c r="B124" s="14" t="s">
        <v>178</v>
      </c>
      <c r="C124" s="15" t="s">
        <v>179</v>
      </c>
      <c r="D124" s="16">
        <v>0</v>
      </c>
      <c r="E124" s="16">
        <v>35</v>
      </c>
      <c r="F124" s="16">
        <v>60.4</v>
      </c>
      <c r="G124" s="16">
        <f t="shared" ref="G124:G137" si="11">F124/E124*100</f>
        <v>172.57142857142858</v>
      </c>
      <c r="H124" s="16">
        <v>90.5</v>
      </c>
    </row>
    <row r="125" spans="1:8">
      <c r="A125" s="13" t="s">
        <v>115</v>
      </c>
      <c r="B125" s="14" t="s">
        <v>141</v>
      </c>
      <c r="C125" s="15" t="s">
        <v>142</v>
      </c>
      <c r="D125" s="16">
        <v>0</v>
      </c>
      <c r="E125" s="16">
        <v>0</v>
      </c>
      <c r="F125" s="16">
        <v>1.1000000000000001</v>
      </c>
      <c r="G125" s="16"/>
      <c r="H125" s="16"/>
    </row>
    <row r="126" spans="1:8">
      <c r="A126" s="13" t="s">
        <v>115</v>
      </c>
      <c r="B126" s="14" t="s">
        <v>180</v>
      </c>
      <c r="C126" s="23" t="s">
        <v>181</v>
      </c>
      <c r="D126" s="16">
        <v>0</v>
      </c>
      <c r="E126" s="16">
        <v>0</v>
      </c>
      <c r="F126" s="16">
        <v>9.5</v>
      </c>
      <c r="G126" s="16"/>
      <c r="H126" s="16">
        <v>9.5</v>
      </c>
    </row>
    <row r="127" spans="1:8" ht="26.4" customHeight="1">
      <c r="A127" s="13" t="s">
        <v>115</v>
      </c>
      <c r="B127" s="14" t="s">
        <v>145</v>
      </c>
      <c r="C127" s="15" t="s">
        <v>146</v>
      </c>
      <c r="D127" s="16">
        <v>0</v>
      </c>
      <c r="E127" s="16">
        <v>861.1</v>
      </c>
      <c r="F127" s="16">
        <v>861.1</v>
      </c>
      <c r="G127" s="16">
        <f t="shared" si="11"/>
        <v>100</v>
      </c>
      <c r="H127" s="16">
        <v>1145</v>
      </c>
    </row>
    <row r="128" spans="1:8" ht="48.6" customHeight="1">
      <c r="A128" s="13" t="s">
        <v>115</v>
      </c>
      <c r="B128" s="14" t="s">
        <v>182</v>
      </c>
      <c r="C128" s="15" t="s">
        <v>183</v>
      </c>
      <c r="D128" s="16">
        <v>0</v>
      </c>
      <c r="E128" s="16">
        <v>4.7</v>
      </c>
      <c r="F128" s="16">
        <v>4.7</v>
      </c>
      <c r="G128" s="16">
        <f>F128/E128*100</f>
        <v>100</v>
      </c>
      <c r="H128" s="16">
        <v>4.7</v>
      </c>
    </row>
    <row r="129" spans="1:8" ht="26.4" customHeight="1">
      <c r="A129" s="13" t="s">
        <v>115</v>
      </c>
      <c r="B129" s="14" t="s">
        <v>184</v>
      </c>
      <c r="C129" s="15" t="s">
        <v>185</v>
      </c>
      <c r="D129" s="16">
        <v>0</v>
      </c>
      <c r="E129" s="16">
        <v>713.3</v>
      </c>
      <c r="F129" s="16">
        <v>713.3</v>
      </c>
      <c r="G129" s="16">
        <f t="shared" si="11"/>
        <v>100</v>
      </c>
      <c r="H129" s="16">
        <v>941.8</v>
      </c>
    </row>
    <row r="130" spans="1:8" ht="26.4" customHeight="1">
      <c r="A130" s="13" t="s">
        <v>115</v>
      </c>
      <c r="B130" s="14" t="s">
        <v>147</v>
      </c>
      <c r="C130" s="15" t="s">
        <v>175</v>
      </c>
      <c r="D130" s="16">
        <v>0</v>
      </c>
      <c r="E130" s="16">
        <v>0</v>
      </c>
      <c r="F130" s="16">
        <v>-115.1</v>
      </c>
      <c r="G130" s="16"/>
      <c r="H130" s="16">
        <v>-115.1</v>
      </c>
    </row>
    <row r="131" spans="1:8" s="12" customFormat="1" ht="13.2" customHeight="1">
      <c r="A131" s="8" t="s">
        <v>118</v>
      </c>
      <c r="B131" s="14" t="s">
        <v>22</v>
      </c>
      <c r="C131" s="10" t="s">
        <v>119</v>
      </c>
      <c r="D131" s="11">
        <f>SUM(D132:D136)</f>
        <v>0</v>
      </c>
      <c r="E131" s="11">
        <f>SUM(E132:E136)</f>
        <v>39336.199999999997</v>
      </c>
      <c r="F131" s="11">
        <f>SUM(F132:F136)</f>
        <v>39375.4</v>
      </c>
      <c r="G131" s="11">
        <f t="shared" si="11"/>
        <v>100.09965375404843</v>
      </c>
      <c r="H131" s="11">
        <f>SUM(H132:H136)</f>
        <v>58828.200000000004</v>
      </c>
    </row>
    <row r="132" spans="1:8" ht="13.2" customHeight="1">
      <c r="A132" s="13" t="s">
        <v>118</v>
      </c>
      <c r="B132" s="14" t="s">
        <v>139</v>
      </c>
      <c r="C132" s="15" t="s">
        <v>149</v>
      </c>
      <c r="D132" s="16">
        <v>0</v>
      </c>
      <c r="E132" s="16">
        <v>0</v>
      </c>
      <c r="F132" s="16">
        <v>39.200000000000003</v>
      </c>
      <c r="G132" s="16"/>
      <c r="H132" s="16">
        <v>50</v>
      </c>
    </row>
    <row r="133" spans="1:8" ht="39.6">
      <c r="A133" s="13" t="s">
        <v>118</v>
      </c>
      <c r="B133" s="14" t="s">
        <v>186</v>
      </c>
      <c r="C133" s="15" t="s">
        <v>187</v>
      </c>
      <c r="D133" s="16">
        <v>0</v>
      </c>
      <c r="E133" s="16">
        <v>460</v>
      </c>
      <c r="F133" s="16">
        <v>460</v>
      </c>
      <c r="G133" s="16">
        <f t="shared" si="11"/>
        <v>100</v>
      </c>
      <c r="H133" s="16">
        <v>4294.8</v>
      </c>
    </row>
    <row r="134" spans="1:8" ht="13.2" customHeight="1">
      <c r="A134" s="13" t="s">
        <v>118</v>
      </c>
      <c r="B134" s="14" t="s">
        <v>143</v>
      </c>
      <c r="C134" s="15" t="s">
        <v>144</v>
      </c>
      <c r="D134" s="16">
        <v>0</v>
      </c>
      <c r="E134" s="16">
        <v>28194.2</v>
      </c>
      <c r="F134" s="16">
        <v>28194.2</v>
      </c>
      <c r="G134" s="16">
        <f t="shared" si="11"/>
        <v>100</v>
      </c>
      <c r="H134" s="16">
        <v>43800.7</v>
      </c>
    </row>
    <row r="135" spans="1:8" ht="26.4" customHeight="1">
      <c r="A135" s="13" t="s">
        <v>118</v>
      </c>
      <c r="B135" s="14" t="s">
        <v>145</v>
      </c>
      <c r="C135" s="15" t="s">
        <v>146</v>
      </c>
      <c r="D135" s="16">
        <v>0</v>
      </c>
      <c r="E135" s="16">
        <v>2.1</v>
      </c>
      <c r="F135" s="16">
        <v>2.1</v>
      </c>
      <c r="G135" s="16">
        <f t="shared" si="11"/>
        <v>100</v>
      </c>
      <c r="H135" s="16">
        <v>2.8</v>
      </c>
    </row>
    <row r="136" spans="1:8" ht="31.8" customHeight="1">
      <c r="A136" s="13" t="s">
        <v>118</v>
      </c>
      <c r="B136" s="14" t="s">
        <v>135</v>
      </c>
      <c r="C136" s="15" t="s">
        <v>136</v>
      </c>
      <c r="D136" s="16">
        <v>0</v>
      </c>
      <c r="E136" s="16">
        <v>10679.9</v>
      </c>
      <c r="F136" s="16">
        <v>10679.9</v>
      </c>
      <c r="G136" s="16">
        <f t="shared" si="11"/>
        <v>100</v>
      </c>
      <c r="H136" s="16">
        <v>10679.9</v>
      </c>
    </row>
    <row r="137" spans="1:8" ht="13.2" customHeight="1">
      <c r="A137" s="24" t="s">
        <v>22</v>
      </c>
      <c r="B137" s="28"/>
      <c r="C137" s="28" t="s">
        <v>120</v>
      </c>
      <c r="D137" s="21">
        <f>D13+D26+D29+D54+D83+D87+D95+D99+D118+D122+D131+D19+D21+D79+D75+D66+D62+D59</f>
        <v>278431.90000000002</v>
      </c>
      <c r="E137" s="21">
        <f>E13+E26+E29+E54+E83+E87+E95+E99+E118+E122+E131+E19+E21+E79</f>
        <v>372552.6</v>
      </c>
      <c r="F137" s="21">
        <f>F13+F26+F29+F54+F83+F87+F95+F99+F118+F122+F131+F19+F21+F79</f>
        <v>372713.39999999991</v>
      </c>
      <c r="G137" s="21">
        <f t="shared" si="11"/>
        <v>100.04316169045657</v>
      </c>
      <c r="H137" s="21">
        <f>H13+H26+H29+H54+H83+H87+H95+H99+H118+H122+H131+H19+H21+H79</f>
        <v>518906.19999999995</v>
      </c>
    </row>
    <row r="138" spans="1:8">
      <c r="A138" s="29"/>
      <c r="H138" s="27"/>
    </row>
    <row r="139" spans="1:8">
      <c r="A139" s="29"/>
      <c r="F139" s="27"/>
    </row>
    <row r="140" spans="1:8">
      <c r="A140" s="29"/>
    </row>
    <row r="141" spans="1:8">
      <c r="A141" s="29"/>
    </row>
    <row r="142" spans="1:8">
      <c r="A142" s="29"/>
    </row>
    <row r="143" spans="1:8">
      <c r="A143" s="29"/>
    </row>
    <row r="144" spans="1:8">
      <c r="A144" s="29"/>
    </row>
    <row r="145" spans="1:1">
      <c r="A145" s="29"/>
    </row>
    <row r="146" spans="1:1">
      <c r="A146" s="29"/>
    </row>
    <row r="147" spans="1:1">
      <c r="A147" s="29"/>
    </row>
    <row r="148" spans="1:1">
      <c r="A148" s="29"/>
    </row>
    <row r="149" spans="1:1">
      <c r="A149" s="29"/>
    </row>
    <row r="150" spans="1:1">
      <c r="A150" s="29"/>
    </row>
    <row r="151" spans="1:1">
      <c r="A151" s="29"/>
    </row>
    <row r="152" spans="1:1">
      <c r="A152" s="29"/>
    </row>
    <row r="153" spans="1:1">
      <c r="A153" s="29"/>
    </row>
    <row r="154" spans="1:1">
      <c r="A154" s="29"/>
    </row>
    <row r="155" spans="1:1">
      <c r="A155" s="29"/>
    </row>
    <row r="156" spans="1:1">
      <c r="A156" s="29"/>
    </row>
    <row r="157" spans="1:1">
      <c r="A157" s="29"/>
    </row>
    <row r="158" spans="1:1">
      <c r="A158" s="29"/>
    </row>
    <row r="159" spans="1:1">
      <c r="A159" s="29"/>
    </row>
    <row r="160" spans="1:1">
      <c r="A160" s="29"/>
    </row>
    <row r="161" spans="1:1">
      <c r="A161" s="29"/>
    </row>
    <row r="162" spans="1:1">
      <c r="A162" s="29"/>
    </row>
    <row r="163" spans="1:1">
      <c r="A163" s="29"/>
    </row>
    <row r="164" spans="1:1">
      <c r="A164" s="29"/>
    </row>
    <row r="165" spans="1:1">
      <c r="A165" s="29"/>
    </row>
    <row r="166" spans="1:1">
      <c r="A166" s="29"/>
    </row>
    <row r="167" spans="1:1">
      <c r="A167" s="29"/>
    </row>
    <row r="168" spans="1:1">
      <c r="A168" s="29"/>
    </row>
    <row r="169" spans="1:1">
      <c r="A169" s="29"/>
    </row>
    <row r="170" spans="1:1">
      <c r="A170" s="29"/>
    </row>
    <row r="171" spans="1:1">
      <c r="A171" s="29"/>
    </row>
    <row r="172" spans="1:1">
      <c r="A172" s="29"/>
    </row>
    <row r="173" spans="1:1">
      <c r="A173" s="29"/>
    </row>
    <row r="174" spans="1:1">
      <c r="A174" s="29"/>
    </row>
    <row r="175" spans="1:1">
      <c r="A175" s="29"/>
    </row>
    <row r="176" spans="1:1">
      <c r="A176" s="29"/>
    </row>
    <row r="177" spans="1:1">
      <c r="A177" s="29"/>
    </row>
    <row r="178" spans="1:1">
      <c r="A178" s="29"/>
    </row>
    <row r="179" spans="1:1">
      <c r="A179" s="29"/>
    </row>
    <row r="180" spans="1:1">
      <c r="A180" s="29"/>
    </row>
    <row r="181" spans="1:1">
      <c r="A181" s="29"/>
    </row>
    <row r="182" spans="1:1">
      <c r="A182" s="29"/>
    </row>
  </sheetData>
  <autoFilter ref="A11:B137"/>
  <mergeCells count="15">
    <mergeCell ref="A7:H7"/>
    <mergeCell ref="D1:H1"/>
    <mergeCell ref="D2:H2"/>
    <mergeCell ref="D3:H3"/>
    <mergeCell ref="D4:H4"/>
    <mergeCell ref="D6:G6"/>
    <mergeCell ref="E8:H8"/>
    <mergeCell ref="A9:B10"/>
    <mergeCell ref="C9:C11"/>
    <mergeCell ref="D9:G9"/>
    <mergeCell ref="H9:H11"/>
    <mergeCell ref="D10:D11"/>
    <mergeCell ref="E10:E11"/>
    <mergeCell ref="F10:F11"/>
    <mergeCell ref="G10:G11"/>
  </mergeCells>
  <pageMargins left="0.39370078740157483" right="0.19685039370078741" top="0.59055118110236227" bottom="0.19685039370078741" header="0.15748031496062992" footer="0.23622047244094491"/>
  <pageSetup paperSize="9" scale="92"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К-1</vt:lpstr>
      <vt:lpstr>'Форма К-1'!Заголовки_для_печати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sicheva_a</cp:lastModifiedBy>
  <cp:lastPrinted>2018-11-07T03:25:17Z</cp:lastPrinted>
  <dcterms:created xsi:type="dcterms:W3CDTF">2018-04-25T11:47:13Z</dcterms:created>
  <dcterms:modified xsi:type="dcterms:W3CDTF">2018-11-08T08:23:58Z</dcterms:modified>
</cp:coreProperties>
</file>