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80" yWindow="960" windowWidth="13020" windowHeight="8160"/>
  </bookViews>
  <sheets>
    <sheet name="Форма К-1" sheetId="9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К-1'!$A$11:$B$58</definedName>
    <definedName name="_xlnm.Print_Titles" localSheetId="0">'Форма К-1'!$9:$12</definedName>
  </definedNames>
  <calcPr calcId="124519"/>
</workbook>
</file>

<file path=xl/calcChain.xml><?xml version="1.0" encoding="utf-8"?>
<calcChain xmlns="http://schemas.openxmlformats.org/spreadsheetml/2006/main">
  <c r="G51" i="9"/>
  <c r="H30"/>
  <c r="F30"/>
  <c r="E30"/>
  <c r="D30" l="1"/>
  <c r="H39" l="1"/>
  <c r="F39"/>
  <c r="E39"/>
  <c r="G56"/>
  <c r="G48"/>
  <c r="G41"/>
  <c r="G22"/>
  <c r="H52" l="1"/>
  <c r="G43"/>
  <c r="H13" l="1"/>
  <c r="F13" l="1"/>
  <c r="F42"/>
  <c r="F45"/>
  <c r="F52"/>
  <c r="G57" l="1"/>
  <c r="H55"/>
  <c r="F55"/>
  <c r="E55"/>
  <c r="D55"/>
  <c r="G54"/>
  <c r="E52"/>
  <c r="D52"/>
  <c r="G46"/>
  <c r="H45"/>
  <c r="E45"/>
  <c r="D45"/>
  <c r="G44"/>
  <c r="H42"/>
  <c r="E42"/>
  <c r="D42"/>
  <c r="G40"/>
  <c r="D39"/>
  <c r="G28"/>
  <c r="G27"/>
  <c r="G25"/>
  <c r="G24"/>
  <c r="G19"/>
  <c r="H18"/>
  <c r="F18"/>
  <c r="E18"/>
  <c r="D18"/>
  <c r="G17"/>
  <c r="G16"/>
  <c r="G14"/>
  <c r="E13"/>
  <c r="D13"/>
  <c r="D58" l="1"/>
  <c r="H58"/>
  <c r="E58"/>
  <c r="F58"/>
  <c r="G13"/>
  <c r="G55"/>
  <c r="G52"/>
  <c r="G42"/>
  <c r="G39"/>
  <c r="G18"/>
  <c r="G45"/>
  <c r="G58" l="1"/>
</calcChain>
</file>

<file path=xl/sharedStrings.xml><?xml version="1.0" encoding="utf-8"?>
<sst xmlns="http://schemas.openxmlformats.org/spreadsheetml/2006/main" count="159" uniqueCount="98">
  <si>
    <t>Приложение  1</t>
  </si>
  <si>
    <t>к постановлению</t>
  </si>
  <si>
    <t>администрации города</t>
  </si>
  <si>
    <t>ФОРМА К-1</t>
  </si>
  <si>
    <t>в тыс.руб.</t>
  </si>
  <si>
    <t>Код классификации доходов</t>
  </si>
  <si>
    <t>Наименование показателя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</si>
  <si>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</si>
  <si>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</si>
  <si>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</si>
  <si>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</si>
  <si>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% исполнения от уточненного плана</t>
  </si>
  <si>
    <t>Код главного админи-стратора доходов</t>
  </si>
  <si>
    <t>Код доходов</t>
  </si>
  <si>
    <t>1</t>
  </si>
  <si>
    <t>2</t>
  </si>
  <si>
    <t>3</t>
  </si>
  <si>
    <t>4</t>
  </si>
  <si>
    <t>5</t>
  </si>
  <si>
    <t>6</t>
  </si>
  <si>
    <t>7</t>
  </si>
  <si>
    <t/>
  </si>
  <si>
    <t>100</t>
  </si>
  <si>
    <t>Федеральное казначейство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</si>
  <si>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</si>
  <si>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</si>
  <si>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</si>
  <si>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</si>
  <si>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</si>
  <si>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</si>
  <si>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</si>
  <si>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</si>
  <si>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</si>
  <si>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</si>
  <si>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</si>
  <si>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</si>
  <si>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</si>
  <si>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</si>
  <si>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</si>
  <si>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</si>
  <si>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</si>
  <si>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</si>
  <si>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</si>
  <si>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</si>
  <si>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</si>
  <si>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</si>
  <si>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921</t>
  </si>
  <si>
    <t>Управление культуры администрации города Березники</t>
  </si>
  <si>
    <t>924</t>
  </si>
  <si>
    <t>Финансовое управление администрации города Березники</t>
  </si>
  <si>
    <t>928</t>
  </si>
  <si>
    <t>Управление имущественных и земельных отношений
администрации города Березники</t>
  </si>
  <si>
    <t>934</t>
  </si>
  <si>
    <t>Администрация города Березники</t>
  </si>
  <si>
    <t>948</t>
  </si>
  <si>
    <t>Управление благоустройства администрации города Березники</t>
  </si>
  <si>
    <t>ВСЕГО ДОХОДОВ:</t>
  </si>
  <si>
    <t>Исполнение за 9 месяцев 2018 г.</t>
  </si>
  <si>
    <t>Исполнение бюджета Троицкого сельского поселения по кодам классификации доходов бюджета за 9 месяцев 2018 г.
и ожидаемое исполнение бюджета поселения за 2018 год</t>
  </si>
  <si>
    <t xml:space="preserve">1 06 01030 10 1000 110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</si>
  <si>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</si>
  <si>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</si>
  <si>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</si>
  <si>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</si>
  <si>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1 06 06043 10 2100 110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</si>
  <si>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</si>
  <si>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</si>
  <si>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</si>
  <si>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</si>
  <si>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</si>
  <si>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2 02 15001 10 0000 151</t>
  </si>
  <si>
    <t>2 02 49999 10 0000 151</t>
  </si>
  <si>
    <t>Дотации бюджетам сельских поселений на выравнивание  бюджетной обеспеченности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</si>
  <si>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</si>
  <si>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</si>
  <si>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</si>
  <si>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</si>
  <si>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</si>
  <si>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</si>
  <si>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1 13 02065 10 0000 130
</t>
  </si>
  <si>
    <t>Доходы, поступающие в порядке возмещения расходов, понесенных в связи с эксплуатацией имущества сельских поселений</t>
  </si>
  <si>
    <t>1 14 02053 10 0000 430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</si>
  <si>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</si>
  <si>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</si>
  <si>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1 13 02995 10 0000 130</t>
  </si>
  <si>
    <t>Прочие доходы от компенсации затрат бюджетов сельских поселений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</si>
  <si>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</si>
  <si>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</si>
  <si>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</si>
  <si>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</si>
  <si>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1 06 01030 10 2100 110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</si>
  <si>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</si>
  <si>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</si>
  <si>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</si>
  <si>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</si>
  <si>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610</t>
  </si>
  <si>
    <t>Администрация Троицкого сельского поселения</t>
  </si>
  <si>
    <r>
      <t xml:space="preserve">от </t>
    </r>
    <r>
      <rPr>
        <u/>
        <sz val="12"/>
        <rFont val="Times New Roman"/>
        <family val="1"/>
        <charset val="204"/>
      </rPr>
      <t>09.11.2018 № 2586</t>
    </r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</si>
</sst>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,##0.0"/>
  </numFmts>
  <fonts count="25">
    <font>
      <sz val="10"/>
      <name val="Arial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20" fillId="0" borderId="0"/>
    <xf numFmtId="164" fontId="2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0" applyFont="1" applyAlignment="1"/>
    <xf numFmtId="0" fontId="2" fillId="0" borderId="0" xfId="2" applyFont="1" applyFill="1" applyAlignment="1">
      <alignment horizontal="right"/>
    </xf>
    <xf numFmtId="0" fontId="1" fillId="0" borderId="0" xfId="1" applyFill="1"/>
    <xf numFmtId="49" fontId="6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right" vertical="top" wrapText="1"/>
    </xf>
    <xf numFmtId="0" fontId="10" fillId="0" borderId="0" xfId="1" applyFont="1"/>
    <xf numFmtId="49" fontId="11" fillId="0" borderId="8" xfId="0" applyNumberFormat="1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 wrapText="1"/>
    </xf>
    <xf numFmtId="165" fontId="11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right" vertical="top" wrapText="1"/>
    </xf>
    <xf numFmtId="165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vertical="top" wrapText="1"/>
    </xf>
    <xf numFmtId="49" fontId="13" fillId="0" borderId="8" xfId="0" applyNumberFormat="1" applyFont="1" applyFill="1" applyBorder="1" applyAlignment="1">
      <alignment horizontal="center" vertical="top" wrapText="1"/>
    </xf>
    <xf numFmtId="0" fontId="14" fillId="0" borderId="8" xfId="2" applyFont="1" applyFill="1" applyBorder="1" applyAlignment="1">
      <alignment horizontal="left" vertical="top"/>
    </xf>
    <xf numFmtId="165" fontId="1" fillId="0" borderId="0" xfId="1" applyNumberFormat="1"/>
    <xf numFmtId="0" fontId="13" fillId="0" borderId="8" xfId="0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0" fontId="2" fillId="0" borderId="0" xfId="2" applyFont="1" applyFill="1" applyAlignment="1">
      <alignment horizontal="left"/>
    </xf>
    <xf numFmtId="3" fontId="12" fillId="0" borderId="8" xfId="2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3" fontId="14" fillId="0" borderId="8" xfId="2" applyNumberFormat="1" applyFont="1" applyBorder="1" applyAlignment="1">
      <alignment horizontal="left" vertical="top" wrapText="1"/>
    </xf>
    <xf numFmtId="3" fontId="14" fillId="0" borderId="8" xfId="2" applyNumberFormat="1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11" fillId="0" borderId="8" xfId="20" applyNumberFormat="1" applyFont="1" applyFill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12" fillId="0" borderId="8" xfId="2" applyFont="1" applyBorder="1" applyAlignment="1">
      <alignment horizontal="left" vertical="top"/>
    </xf>
    <xf numFmtId="0" fontId="11" fillId="0" borderId="8" xfId="0" applyFont="1" applyBorder="1" applyAlignment="1">
      <alignment vertical="top" wrapText="1"/>
    </xf>
    <xf numFmtId="0" fontId="14" fillId="0" borderId="8" xfId="2" applyFont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3" fontId="23" fillId="0" borderId="8" xfId="2" applyNumberFormat="1" applyFont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top" wrapText="1"/>
    </xf>
    <xf numFmtId="0" fontId="4" fillId="0" borderId="0" xfId="1" applyFont="1" applyAlignment="1">
      <alignment horizontal="center" wrapText="1"/>
    </xf>
    <xf numFmtId="0" fontId="21" fillId="0" borderId="0" xfId="2" applyFont="1" applyFill="1" applyAlignment="1">
      <alignment wrapText="1"/>
    </xf>
    <xf numFmtId="0" fontId="21" fillId="0" borderId="0" xfId="0" applyFont="1" applyAlignment="1">
      <alignment wrapText="1"/>
    </xf>
    <xf numFmtId="0" fontId="2" fillId="0" borderId="0" xfId="2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7" fillId="0" borderId="5" xfId="3" applyNumberFormat="1" applyFont="1" applyFill="1" applyBorder="1" applyAlignment="1">
      <alignment horizontal="center" vertical="top" wrapText="1"/>
    </xf>
    <xf numFmtId="3" fontId="7" fillId="0" borderId="6" xfId="3" applyNumberFormat="1" applyFont="1" applyFill="1" applyBorder="1" applyAlignment="1">
      <alignment horizontal="center" vertical="top" wrapText="1"/>
    </xf>
    <xf numFmtId="3" fontId="7" fillId="0" borderId="7" xfId="3" applyNumberFormat="1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</cellXfs>
  <cellStyles count="21">
    <cellStyle name="Normal" xfId="5"/>
    <cellStyle name="Денежный" xfId="20" builtinId="4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14" xfId="17"/>
    <cellStyle name="Обычный 15" xfId="18"/>
    <cellStyle name="Обычный 16" xfId="19"/>
    <cellStyle name="Обычный 2" xfId="10"/>
    <cellStyle name="Обычный 3" xfId="4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1"/>
    <cellStyle name="Обычный_Покварталь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="70" zoomScaleNormal="70" workbookViewId="0">
      <pane xSplit="3" ySplit="12" topLeftCell="D13" activePane="bottomRight" state="frozen"/>
      <selection pane="topRight" activeCell="D1" sqref="D1"/>
      <selection pane="bottomLeft" activeCell="A11" sqref="A11"/>
      <selection pane="bottomRight" activeCell="A12" sqref="A12:XFD13"/>
    </sheetView>
  </sheetViews>
  <sheetFormatPr defaultColWidth="9.08984375" defaultRowHeight="12.5"/>
  <cols>
    <col min="1" max="1" width="8.36328125" style="1" customWidth="1"/>
    <col min="2" max="2" width="20" style="1" bestFit="1" customWidth="1"/>
    <col min="3" max="3" width="68.54296875" style="1" customWidth="1"/>
    <col min="4" max="4" width="11.54296875" style="1" bestFit="1" customWidth="1"/>
    <col min="5" max="5" width="12.36328125" style="1" bestFit="1" customWidth="1"/>
    <col min="6" max="6" width="11.453125" style="1" customWidth="1"/>
    <col min="7" max="7" width="12.36328125" style="1" customWidth="1"/>
    <col min="8" max="8" width="13.36328125" style="1" customWidth="1"/>
    <col min="9" max="9" width="4.36328125" style="1" customWidth="1"/>
    <col min="10" max="16384" width="9.08984375" style="1"/>
  </cols>
  <sheetData>
    <row r="1" spans="1:8" ht="15.5">
      <c r="D1" s="40" t="s">
        <v>0</v>
      </c>
      <c r="E1" s="41"/>
      <c r="F1" s="41"/>
      <c r="G1" s="41"/>
      <c r="H1" s="41"/>
    </row>
    <row r="2" spans="1:8" ht="15.5">
      <c r="D2" s="40" t="s">
        <v>1</v>
      </c>
      <c r="E2" s="41"/>
      <c r="F2" s="41"/>
      <c r="G2" s="41"/>
      <c r="H2" s="41"/>
    </row>
    <row r="3" spans="1:8" ht="15.5">
      <c r="D3" s="40" t="s">
        <v>2</v>
      </c>
      <c r="E3" s="41"/>
      <c r="F3" s="41"/>
      <c r="G3" s="41"/>
      <c r="H3" s="41"/>
    </row>
    <row r="4" spans="1:8" ht="15.5">
      <c r="D4" s="40" t="s">
        <v>97</v>
      </c>
      <c r="E4" s="41"/>
      <c r="F4" s="41"/>
      <c r="G4" s="41"/>
      <c r="H4" s="41"/>
    </row>
    <row r="5" spans="1:8" ht="17.399999999999999" customHeight="1">
      <c r="D5" s="2"/>
      <c r="E5" s="25"/>
      <c r="F5" s="3"/>
      <c r="G5" s="3"/>
      <c r="H5" s="4"/>
    </row>
    <row r="6" spans="1:8" ht="18">
      <c r="D6" s="42" t="s">
        <v>3</v>
      </c>
      <c r="E6" s="43"/>
      <c r="F6" s="43"/>
      <c r="G6" s="43"/>
      <c r="H6" s="2"/>
    </row>
    <row r="7" spans="1:8" ht="48.75" customHeight="1">
      <c r="A7" s="39" t="s">
        <v>58</v>
      </c>
      <c r="B7" s="39"/>
      <c r="C7" s="39"/>
      <c r="D7" s="39"/>
      <c r="E7" s="39"/>
      <c r="F7" s="39"/>
      <c r="G7" s="39"/>
      <c r="H7" s="39"/>
    </row>
    <row r="8" spans="1:8" ht="13.25" customHeight="1">
      <c r="E8" s="44" t="s">
        <v>4</v>
      </c>
      <c r="F8" s="45"/>
      <c r="G8" s="45"/>
      <c r="H8" s="45"/>
    </row>
    <row r="9" spans="1:8" ht="12.75" customHeight="1">
      <c r="A9" s="46" t="s">
        <v>5</v>
      </c>
      <c r="B9" s="47"/>
      <c r="C9" s="50" t="s">
        <v>6</v>
      </c>
      <c r="D9" s="53" t="s">
        <v>57</v>
      </c>
      <c r="E9" s="54"/>
      <c r="F9" s="54"/>
      <c r="G9" s="55"/>
      <c r="H9" s="56" t="s">
        <v>7</v>
      </c>
    </row>
    <row r="10" spans="1:8" s="5" customFormat="1" ht="4.5" customHeight="1">
      <c r="A10" s="48"/>
      <c r="B10" s="49"/>
      <c r="C10" s="51"/>
      <c r="D10" s="50" t="s">
        <v>8</v>
      </c>
      <c r="E10" s="50" t="s">
        <v>9</v>
      </c>
      <c r="F10" s="50" t="s">
        <v>10</v>
      </c>
      <c r="G10" s="50" t="s">
        <v>11</v>
      </c>
      <c r="H10" s="57"/>
    </row>
    <row r="11" spans="1:8" s="5" customFormat="1" ht="54" customHeight="1">
      <c r="A11" s="6" t="s">
        <v>12</v>
      </c>
      <c r="B11" s="6" t="s">
        <v>13</v>
      </c>
      <c r="C11" s="52"/>
      <c r="D11" s="52"/>
      <c r="E11" s="52"/>
      <c r="F11" s="52"/>
      <c r="G11" s="52"/>
      <c r="H11" s="58"/>
    </row>
    <row r="12" spans="1:8" s="5" customFormat="1" ht="9" customHeight="1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7">
        <v>8</v>
      </c>
    </row>
    <row r="13" spans="1:8" s="11" customFormat="1" ht="18.649999999999999" customHeight="1">
      <c r="A13" s="8" t="s">
        <v>22</v>
      </c>
      <c r="B13" s="13"/>
      <c r="C13" s="9" t="s">
        <v>23</v>
      </c>
      <c r="D13" s="10">
        <f t="shared" ref="D13:E13" si="0">D14+D15+D16+D17</f>
        <v>292</v>
      </c>
      <c r="E13" s="10">
        <f t="shared" si="0"/>
        <v>292</v>
      </c>
      <c r="F13" s="10">
        <f>F14+F15+F16+F17</f>
        <v>316.90000000000003</v>
      </c>
      <c r="G13" s="10">
        <f t="shared" ref="G13:G17" si="1">F13/E13*100</f>
        <v>108.52739726027399</v>
      </c>
      <c r="H13" s="10">
        <f>H14+H15+H16+H17</f>
        <v>406.4</v>
      </c>
    </row>
    <row r="14" spans="1:8" ht="45.65" customHeight="1">
      <c r="A14" s="12" t="s">
        <v>22</v>
      </c>
      <c r="B14" s="13" t="s">
        <v>24</v>
      </c>
      <c r="C14" s="14" t="s">
        <v>25</v>
      </c>
      <c r="D14" s="15">
        <v>110</v>
      </c>
      <c r="E14" s="15">
        <v>110</v>
      </c>
      <c r="F14" s="15">
        <v>138</v>
      </c>
      <c r="G14" s="15">
        <f t="shared" si="1"/>
        <v>125.45454545454547</v>
      </c>
      <c r="H14" s="15">
        <v>152</v>
      </c>
    </row>
    <row r="15" spans="1:8" ht="53" customHeight="1">
      <c r="A15" s="12" t="s">
        <v>22</v>
      </c>
      <c r="B15" s="13" t="s">
        <v>26</v>
      </c>
      <c r="C15" s="14" t="s">
        <v>27</v>
      </c>
      <c r="D15" s="15">
        <v>0</v>
      </c>
      <c r="E15" s="15">
        <v>0</v>
      </c>
      <c r="F15" s="15">
        <v>1.3</v>
      </c>
      <c r="G15" s="15"/>
      <c r="H15" s="15">
        <v>2</v>
      </c>
    </row>
    <row r="16" spans="1:8" ht="53.4" customHeight="1">
      <c r="A16" s="12" t="s">
        <v>22</v>
      </c>
      <c r="B16" s="13" t="s">
        <v>28</v>
      </c>
      <c r="C16" s="14" t="s">
        <v>29</v>
      </c>
      <c r="D16" s="15">
        <v>190</v>
      </c>
      <c r="E16" s="15">
        <v>190</v>
      </c>
      <c r="F16" s="15">
        <v>208.5</v>
      </c>
      <c r="G16" s="15">
        <f t="shared" si="1"/>
        <v>109.73684210526315</v>
      </c>
      <c r="H16" s="15">
        <v>288</v>
      </c>
    </row>
    <row r="17" spans="1:8" ht="55.25" customHeight="1">
      <c r="A17" s="12" t="s">
        <v>22</v>
      </c>
      <c r="B17" s="13" t="s">
        <v>30</v>
      </c>
      <c r="C17" s="14" t="s">
        <v>31</v>
      </c>
      <c r="D17" s="15">
        <v>-8</v>
      </c>
      <c r="E17" s="15">
        <v>-8</v>
      </c>
      <c r="F17" s="15">
        <v>-30.9</v>
      </c>
      <c r="G17" s="15">
        <f t="shared" si="1"/>
        <v>386.25</v>
      </c>
      <c r="H17" s="15">
        <v>-35.6</v>
      </c>
    </row>
    <row r="18" spans="1:8" s="11" customFormat="1" ht="13.25" customHeight="1">
      <c r="A18" s="8" t="s">
        <v>32</v>
      </c>
      <c r="B18" s="13" t="s">
        <v>21</v>
      </c>
      <c r="C18" s="9" t="s">
        <v>33</v>
      </c>
      <c r="D18" s="10">
        <f>SUM(D19:D29)</f>
        <v>3878</v>
      </c>
      <c r="E18" s="10">
        <f>SUM(E19:E29)</f>
        <v>3878</v>
      </c>
      <c r="F18" s="10">
        <f>SUM(F19:F29)</f>
        <v>3724.2999999999997</v>
      </c>
      <c r="G18" s="10">
        <f>F18/E18*100</f>
        <v>96.036616812790086</v>
      </c>
      <c r="H18" s="10">
        <f>SUM(H19:H29)</f>
        <v>5696</v>
      </c>
    </row>
    <row r="19" spans="1:8" ht="72" customHeight="1">
      <c r="A19" s="12" t="s">
        <v>32</v>
      </c>
      <c r="B19" s="13" t="s">
        <v>34</v>
      </c>
      <c r="C19" s="14" t="s">
        <v>35</v>
      </c>
      <c r="D19" s="15">
        <v>2952</v>
      </c>
      <c r="E19" s="15">
        <v>2952</v>
      </c>
      <c r="F19" s="15">
        <v>3239.9</v>
      </c>
      <c r="G19" s="15">
        <f>F19/E19*100</f>
        <v>109.75271002710028</v>
      </c>
      <c r="H19" s="15">
        <v>4320</v>
      </c>
    </row>
    <row r="20" spans="1:8" ht="53" customHeight="1">
      <c r="A20" s="12" t="s">
        <v>32</v>
      </c>
      <c r="B20" s="13" t="s">
        <v>36</v>
      </c>
      <c r="C20" s="14" t="s">
        <v>37</v>
      </c>
      <c r="D20" s="15">
        <v>0</v>
      </c>
      <c r="E20" s="15">
        <v>0</v>
      </c>
      <c r="F20" s="15">
        <v>1.4</v>
      </c>
      <c r="G20" s="15"/>
      <c r="H20" s="15">
        <v>2</v>
      </c>
    </row>
    <row r="21" spans="1:8" ht="53" customHeight="1">
      <c r="A21" s="12" t="s">
        <v>32</v>
      </c>
      <c r="B21" s="13" t="s">
        <v>38</v>
      </c>
      <c r="C21" s="14" t="s">
        <v>39</v>
      </c>
      <c r="D21" s="15">
        <v>0</v>
      </c>
      <c r="E21" s="15">
        <v>0</v>
      </c>
      <c r="F21" s="15">
        <v>0.6</v>
      </c>
      <c r="G21" s="15"/>
      <c r="H21" s="15">
        <v>0</v>
      </c>
    </row>
    <row r="22" spans="1:8" ht="52">
      <c r="A22" s="12" t="s">
        <v>32</v>
      </c>
      <c r="B22" s="26" t="s">
        <v>59</v>
      </c>
      <c r="C22" s="27" t="s">
        <v>60</v>
      </c>
      <c r="D22" s="15">
        <v>152</v>
      </c>
      <c r="E22" s="15">
        <v>152</v>
      </c>
      <c r="F22" s="15">
        <v>162.6</v>
      </c>
      <c r="G22" s="15">
        <f>F22/E22*100</f>
        <v>106.97368421052632</v>
      </c>
      <c r="H22" s="15">
        <v>450</v>
      </c>
    </row>
    <row r="23" spans="1:8" ht="39">
      <c r="A23" s="12" t="s">
        <v>32</v>
      </c>
      <c r="B23" s="26" t="s">
        <v>90</v>
      </c>
      <c r="C23" s="27" t="s">
        <v>91</v>
      </c>
      <c r="D23" s="15">
        <v>0</v>
      </c>
      <c r="E23" s="15">
        <v>0</v>
      </c>
      <c r="F23" s="15">
        <v>5.5</v>
      </c>
      <c r="G23" s="15"/>
      <c r="H23" s="15">
        <v>0</v>
      </c>
    </row>
    <row r="24" spans="1:8" ht="26.4" customHeight="1">
      <c r="A24" s="12" t="s">
        <v>32</v>
      </c>
      <c r="B24" s="13" t="s">
        <v>40</v>
      </c>
      <c r="C24" s="14" t="s">
        <v>41</v>
      </c>
      <c r="D24" s="15">
        <v>20</v>
      </c>
      <c r="E24" s="15">
        <v>20</v>
      </c>
      <c r="F24" s="15">
        <v>9.4</v>
      </c>
      <c r="G24" s="15">
        <f>F24/E24*100</f>
        <v>47</v>
      </c>
      <c r="H24" s="15">
        <v>14</v>
      </c>
    </row>
    <row r="25" spans="1:8" ht="26.4" customHeight="1">
      <c r="A25" s="12" t="s">
        <v>32</v>
      </c>
      <c r="B25" s="13" t="s">
        <v>42</v>
      </c>
      <c r="C25" s="14" t="s">
        <v>43</v>
      </c>
      <c r="D25" s="15">
        <v>89</v>
      </c>
      <c r="E25" s="15">
        <v>89</v>
      </c>
      <c r="F25" s="15">
        <v>159.5</v>
      </c>
      <c r="G25" s="15">
        <f t="shared" ref="G25:G41" si="2">F25/E25*100</f>
        <v>179.21348314606743</v>
      </c>
      <c r="H25" s="15">
        <v>575</v>
      </c>
    </row>
    <row r="26" spans="1:8" ht="15" customHeight="1">
      <c r="A26" s="12" t="s">
        <v>32</v>
      </c>
      <c r="B26" s="13" t="s">
        <v>44</v>
      </c>
      <c r="C26" s="14" t="s">
        <v>45</v>
      </c>
      <c r="D26" s="15">
        <v>0</v>
      </c>
      <c r="E26" s="15">
        <v>0</v>
      </c>
      <c r="F26" s="15">
        <v>4.2</v>
      </c>
      <c r="G26" s="15"/>
      <c r="H26" s="15">
        <v>0</v>
      </c>
    </row>
    <row r="27" spans="1:8" ht="40.25" customHeight="1">
      <c r="A27" s="12" t="s">
        <v>32</v>
      </c>
      <c r="B27" s="28" t="s">
        <v>61</v>
      </c>
      <c r="C27" s="31" t="s">
        <v>62</v>
      </c>
      <c r="D27" s="15">
        <v>195</v>
      </c>
      <c r="E27" s="15">
        <v>195</v>
      </c>
      <c r="F27" s="15">
        <v>109.9</v>
      </c>
      <c r="G27" s="15">
        <f t="shared" si="2"/>
        <v>56.358974358974358</v>
      </c>
      <c r="H27" s="15">
        <v>150</v>
      </c>
    </row>
    <row r="28" spans="1:8" ht="52">
      <c r="A28" s="12" t="s">
        <v>32</v>
      </c>
      <c r="B28" s="29" t="s">
        <v>63</v>
      </c>
      <c r="C28" s="30" t="s">
        <v>92</v>
      </c>
      <c r="D28" s="15">
        <v>470</v>
      </c>
      <c r="E28" s="15">
        <v>470</v>
      </c>
      <c r="F28" s="15">
        <v>32.700000000000003</v>
      </c>
      <c r="G28" s="15">
        <f t="shared" si="2"/>
        <v>6.9574468085106398</v>
      </c>
      <c r="H28" s="15">
        <v>185</v>
      </c>
    </row>
    <row r="29" spans="1:8" ht="39">
      <c r="A29" s="12" t="s">
        <v>32</v>
      </c>
      <c r="B29" s="29" t="s">
        <v>64</v>
      </c>
      <c r="C29" s="19" t="s">
        <v>93</v>
      </c>
      <c r="D29" s="15">
        <v>0</v>
      </c>
      <c r="E29" s="15">
        <v>0</v>
      </c>
      <c r="F29" s="15">
        <v>-1.4</v>
      </c>
      <c r="G29" s="15"/>
      <c r="H29" s="15">
        <v>0</v>
      </c>
    </row>
    <row r="30" spans="1:8" ht="13">
      <c r="A30" s="20" t="s">
        <v>95</v>
      </c>
      <c r="B30" s="37"/>
      <c r="C30" s="38" t="s">
        <v>96</v>
      </c>
      <c r="D30" s="18">
        <f>SUM(D31:D38)</f>
        <v>7070.4</v>
      </c>
      <c r="E30" s="18">
        <f t="shared" ref="E30:H30" si="3">SUM(E31:E38)</f>
        <v>0</v>
      </c>
      <c r="F30" s="18">
        <f t="shared" si="3"/>
        <v>0</v>
      </c>
      <c r="G30" s="18"/>
      <c r="H30" s="18">
        <f t="shared" si="3"/>
        <v>0</v>
      </c>
    </row>
    <row r="31" spans="1:8" ht="39">
      <c r="A31" s="12" t="s">
        <v>95</v>
      </c>
      <c r="B31" s="29" t="s">
        <v>73</v>
      </c>
      <c r="C31" s="34" t="s">
        <v>74</v>
      </c>
      <c r="D31" s="15">
        <v>351.9</v>
      </c>
      <c r="E31" s="15">
        <v>0</v>
      </c>
      <c r="F31" s="15">
        <v>0</v>
      </c>
      <c r="G31" s="15"/>
      <c r="H31" s="15">
        <v>0</v>
      </c>
    </row>
    <row r="32" spans="1:8" ht="52">
      <c r="A32" s="12" t="s">
        <v>95</v>
      </c>
      <c r="B32" s="21" t="s">
        <v>77</v>
      </c>
      <c r="C32" s="16" t="s">
        <v>78</v>
      </c>
      <c r="D32" s="15">
        <v>31</v>
      </c>
      <c r="E32" s="15">
        <v>0</v>
      </c>
      <c r="F32" s="15">
        <v>0</v>
      </c>
      <c r="G32" s="15"/>
      <c r="H32" s="15">
        <v>0</v>
      </c>
    </row>
    <row r="33" spans="1:8" ht="26">
      <c r="A33" s="12" t="s">
        <v>95</v>
      </c>
      <c r="B33" s="13" t="s">
        <v>65</v>
      </c>
      <c r="C33" s="34" t="s">
        <v>66</v>
      </c>
      <c r="D33" s="15">
        <v>368</v>
      </c>
      <c r="E33" s="15">
        <v>0</v>
      </c>
      <c r="F33" s="15">
        <v>0</v>
      </c>
      <c r="G33" s="15"/>
      <c r="H33" s="15">
        <v>0</v>
      </c>
    </row>
    <row r="34" spans="1:8" ht="39">
      <c r="A34" s="12" t="s">
        <v>95</v>
      </c>
      <c r="B34" s="33" t="s">
        <v>83</v>
      </c>
      <c r="C34" s="27" t="s">
        <v>94</v>
      </c>
      <c r="D34" s="15">
        <v>395.9</v>
      </c>
      <c r="E34" s="15">
        <v>0</v>
      </c>
      <c r="F34" s="15">
        <v>0</v>
      </c>
      <c r="G34" s="15"/>
      <c r="H34" s="15">
        <v>0</v>
      </c>
    </row>
    <row r="35" spans="1:8" ht="26">
      <c r="A35" s="12" t="s">
        <v>95</v>
      </c>
      <c r="B35" s="33" t="s">
        <v>70</v>
      </c>
      <c r="C35" s="34" t="s">
        <v>72</v>
      </c>
      <c r="D35" s="15">
        <v>821</v>
      </c>
      <c r="E35" s="15">
        <v>0</v>
      </c>
      <c r="F35" s="15">
        <v>0</v>
      </c>
      <c r="G35" s="15"/>
      <c r="H35" s="15">
        <v>0</v>
      </c>
    </row>
    <row r="36" spans="1:8" ht="26">
      <c r="A36" s="12" t="s">
        <v>95</v>
      </c>
      <c r="B36" s="35" t="s">
        <v>67</v>
      </c>
      <c r="C36" s="32" t="s">
        <v>68</v>
      </c>
      <c r="D36" s="15">
        <v>214.8</v>
      </c>
      <c r="E36" s="15">
        <v>0</v>
      </c>
      <c r="F36" s="15">
        <v>0</v>
      </c>
      <c r="G36" s="15"/>
      <c r="H36" s="15">
        <v>0</v>
      </c>
    </row>
    <row r="37" spans="1:8" ht="26">
      <c r="A37" s="12" t="s">
        <v>95</v>
      </c>
      <c r="B37" s="33" t="s">
        <v>86</v>
      </c>
      <c r="C37" s="34" t="s">
        <v>87</v>
      </c>
      <c r="D37" s="15">
        <v>148.30000000000001</v>
      </c>
      <c r="E37" s="15">
        <v>0</v>
      </c>
      <c r="F37" s="15">
        <v>0</v>
      </c>
      <c r="G37" s="15"/>
      <c r="H37" s="15">
        <v>0</v>
      </c>
    </row>
    <row r="38" spans="1:8" ht="13">
      <c r="A38" s="12" t="s">
        <v>95</v>
      </c>
      <c r="B38" s="33" t="s">
        <v>71</v>
      </c>
      <c r="C38" s="27" t="s">
        <v>69</v>
      </c>
      <c r="D38" s="15">
        <v>4739.5</v>
      </c>
      <c r="E38" s="15">
        <v>0</v>
      </c>
      <c r="F38" s="15">
        <v>0</v>
      </c>
      <c r="G38" s="15"/>
      <c r="H38" s="15">
        <v>0</v>
      </c>
    </row>
    <row r="39" spans="1:8" s="11" customFormat="1" ht="13">
      <c r="A39" s="8" t="s">
        <v>46</v>
      </c>
      <c r="B39" s="13" t="s">
        <v>21</v>
      </c>
      <c r="C39" s="9" t="s">
        <v>47</v>
      </c>
      <c r="D39" s="10">
        <f>SUM(D40:D40)</f>
        <v>0</v>
      </c>
      <c r="E39" s="10">
        <f>SUM(E40:E41)</f>
        <v>468.5</v>
      </c>
      <c r="F39" s="10">
        <f t="shared" ref="F39:H39" si="4">SUM(F40:F41)</f>
        <v>232.7</v>
      </c>
      <c r="G39" s="10">
        <f t="shared" si="2"/>
        <v>49.669156883671292</v>
      </c>
      <c r="H39" s="10">
        <f t="shared" si="4"/>
        <v>232.7</v>
      </c>
    </row>
    <row r="40" spans="1:8" ht="26">
      <c r="A40" s="12" t="s">
        <v>46</v>
      </c>
      <c r="B40" s="13" t="s">
        <v>65</v>
      </c>
      <c r="C40" s="34" t="s">
        <v>66</v>
      </c>
      <c r="D40" s="15">
        <v>0</v>
      </c>
      <c r="E40" s="15">
        <v>368</v>
      </c>
      <c r="F40" s="15">
        <v>132.19999999999999</v>
      </c>
      <c r="G40" s="15">
        <f t="shared" si="2"/>
        <v>35.923913043478258</v>
      </c>
      <c r="H40" s="17">
        <v>132.19999999999999</v>
      </c>
    </row>
    <row r="41" spans="1:8" ht="26">
      <c r="A41" s="12" t="s">
        <v>46</v>
      </c>
      <c r="B41" s="35" t="s">
        <v>67</v>
      </c>
      <c r="C41" s="32" t="s">
        <v>68</v>
      </c>
      <c r="D41" s="15">
        <v>0</v>
      </c>
      <c r="E41" s="15">
        <v>100.5</v>
      </c>
      <c r="F41" s="15">
        <v>100.5</v>
      </c>
      <c r="G41" s="15">
        <f t="shared" si="2"/>
        <v>100</v>
      </c>
      <c r="H41" s="17">
        <v>100.5</v>
      </c>
    </row>
    <row r="42" spans="1:8" s="11" customFormat="1" ht="13.25" customHeight="1">
      <c r="A42" s="8" t="s">
        <v>48</v>
      </c>
      <c r="B42" s="13" t="s">
        <v>21</v>
      </c>
      <c r="C42" s="9" t="s">
        <v>49</v>
      </c>
      <c r="D42" s="10">
        <f>SUM(D43:D44)</f>
        <v>0</v>
      </c>
      <c r="E42" s="10">
        <f>SUM(E43:E44)</f>
        <v>11447.4</v>
      </c>
      <c r="F42" s="10">
        <f>SUM(F43:F44)</f>
        <v>11447.4</v>
      </c>
      <c r="G42" s="10">
        <f t="shared" ref="G42:G52" si="5">F42/E42*100</f>
        <v>100</v>
      </c>
      <c r="H42" s="10">
        <f>SUM(H43:H44)</f>
        <v>12401.099999999999</v>
      </c>
    </row>
    <row r="43" spans="1:8" ht="26">
      <c r="A43" s="12" t="s">
        <v>48</v>
      </c>
      <c r="B43" s="33" t="s">
        <v>70</v>
      </c>
      <c r="C43" s="34" t="s">
        <v>72</v>
      </c>
      <c r="D43" s="15">
        <v>0</v>
      </c>
      <c r="E43" s="15">
        <v>821</v>
      </c>
      <c r="F43" s="15">
        <v>821</v>
      </c>
      <c r="G43" s="15">
        <f t="shared" si="5"/>
        <v>100</v>
      </c>
      <c r="H43" s="15">
        <v>1094.8</v>
      </c>
    </row>
    <row r="44" spans="1:8" ht="12.65" customHeight="1">
      <c r="A44" s="12" t="s">
        <v>48</v>
      </c>
      <c r="B44" s="33" t="s">
        <v>71</v>
      </c>
      <c r="C44" s="27" t="s">
        <v>69</v>
      </c>
      <c r="D44" s="15">
        <v>0</v>
      </c>
      <c r="E44" s="15">
        <v>10626.4</v>
      </c>
      <c r="F44" s="15">
        <v>10626.4</v>
      </c>
      <c r="G44" s="15">
        <f t="shared" si="5"/>
        <v>100</v>
      </c>
      <c r="H44" s="15">
        <v>11306.3</v>
      </c>
    </row>
    <row r="45" spans="1:8" s="11" customFormat="1" ht="26.4" customHeight="1">
      <c r="A45" s="8" t="s">
        <v>50</v>
      </c>
      <c r="B45" s="13" t="s">
        <v>21</v>
      </c>
      <c r="C45" s="9" t="s">
        <v>51</v>
      </c>
      <c r="D45" s="10">
        <f>SUM(D46:D51)</f>
        <v>0</v>
      </c>
      <c r="E45" s="10">
        <f>SUM(E46:E51)</f>
        <v>778.8</v>
      </c>
      <c r="F45" s="10">
        <f>SUM(F46:F51)</f>
        <v>483.8</v>
      </c>
      <c r="G45" s="10">
        <f t="shared" si="5"/>
        <v>62.121212121212125</v>
      </c>
      <c r="H45" s="10">
        <f>SUM(H46:H51)</f>
        <v>904.1</v>
      </c>
    </row>
    <row r="46" spans="1:8" ht="39.65" customHeight="1">
      <c r="A46" s="12" t="s">
        <v>50</v>
      </c>
      <c r="B46" s="29" t="s">
        <v>73</v>
      </c>
      <c r="C46" s="34" t="s">
        <v>74</v>
      </c>
      <c r="D46" s="15">
        <v>0</v>
      </c>
      <c r="E46" s="15">
        <v>351.9</v>
      </c>
      <c r="F46" s="15">
        <v>376.3</v>
      </c>
      <c r="G46" s="15">
        <f t="shared" si="5"/>
        <v>106.93378800795681</v>
      </c>
      <c r="H46" s="15">
        <v>796.6</v>
      </c>
    </row>
    <row r="47" spans="1:8" ht="52">
      <c r="A47" s="12" t="s">
        <v>50</v>
      </c>
      <c r="B47" s="29" t="s">
        <v>75</v>
      </c>
      <c r="C47" s="34" t="s">
        <v>76</v>
      </c>
      <c r="D47" s="15">
        <v>0</v>
      </c>
      <c r="E47" s="15">
        <v>0</v>
      </c>
      <c r="F47" s="15">
        <v>8.6999999999999993</v>
      </c>
      <c r="G47" s="15"/>
      <c r="H47" s="15">
        <v>8.6999999999999993</v>
      </c>
    </row>
    <row r="48" spans="1:8" ht="53" customHeight="1">
      <c r="A48" s="12" t="s">
        <v>50</v>
      </c>
      <c r="B48" s="21" t="s">
        <v>77</v>
      </c>
      <c r="C48" s="16" t="s">
        <v>78</v>
      </c>
      <c r="D48" s="15">
        <v>0</v>
      </c>
      <c r="E48" s="15">
        <v>31</v>
      </c>
      <c r="F48" s="15">
        <v>70.3</v>
      </c>
      <c r="G48" s="15">
        <f t="shared" si="5"/>
        <v>226.77419354838707</v>
      </c>
      <c r="H48" s="15">
        <v>70.3</v>
      </c>
    </row>
    <row r="49" spans="1:8" ht="26.4" customHeight="1">
      <c r="A49" s="12" t="s">
        <v>50</v>
      </c>
      <c r="B49" s="26" t="s">
        <v>79</v>
      </c>
      <c r="C49" s="36" t="s">
        <v>80</v>
      </c>
      <c r="D49" s="15">
        <v>0</v>
      </c>
      <c r="E49" s="15">
        <v>0</v>
      </c>
      <c r="F49" s="15">
        <v>13.5</v>
      </c>
      <c r="G49" s="15"/>
      <c r="H49" s="15">
        <v>13.5</v>
      </c>
    </row>
    <row r="50" spans="1:8" ht="52">
      <c r="A50" s="12" t="s">
        <v>50</v>
      </c>
      <c r="B50" s="13" t="s">
        <v>81</v>
      </c>
      <c r="C50" s="14" t="s">
        <v>82</v>
      </c>
      <c r="D50" s="15">
        <v>0</v>
      </c>
      <c r="E50" s="15">
        <v>0</v>
      </c>
      <c r="F50" s="15">
        <v>15</v>
      </c>
      <c r="G50" s="15"/>
      <c r="H50" s="15">
        <v>15</v>
      </c>
    </row>
    <row r="51" spans="1:8" ht="39">
      <c r="A51" s="12" t="s">
        <v>50</v>
      </c>
      <c r="B51" s="33" t="s">
        <v>83</v>
      </c>
      <c r="C51" s="27" t="s">
        <v>94</v>
      </c>
      <c r="D51" s="15">
        <v>0</v>
      </c>
      <c r="E51" s="15">
        <v>395.9</v>
      </c>
      <c r="F51" s="15">
        <v>0</v>
      </c>
      <c r="G51" s="15">
        <f t="shared" si="5"/>
        <v>0</v>
      </c>
      <c r="H51" s="15">
        <v>0</v>
      </c>
    </row>
    <row r="52" spans="1:8" s="11" customFormat="1" ht="13.25" customHeight="1">
      <c r="A52" s="8" t="s">
        <v>52</v>
      </c>
      <c r="B52" s="13" t="s">
        <v>21</v>
      </c>
      <c r="C52" s="9" t="s">
        <v>53</v>
      </c>
      <c r="D52" s="10">
        <f>SUM(D53:D54)</f>
        <v>0</v>
      </c>
      <c r="E52" s="10">
        <f>SUM(E53:E54)</f>
        <v>148.30000000000001</v>
      </c>
      <c r="F52" s="10">
        <f>SUM(F53:F54)</f>
        <v>218.10000000000002</v>
      </c>
      <c r="G52" s="10">
        <f t="shared" si="5"/>
        <v>147.06675657451115</v>
      </c>
      <c r="H52" s="10">
        <f>SUM(H53:H54)</f>
        <v>273.3</v>
      </c>
    </row>
    <row r="53" spans="1:8" ht="13.25" customHeight="1">
      <c r="A53" s="12" t="s">
        <v>52</v>
      </c>
      <c r="B53" s="13" t="s">
        <v>84</v>
      </c>
      <c r="C53" s="14" t="s">
        <v>85</v>
      </c>
      <c r="D53" s="15">
        <v>0</v>
      </c>
      <c r="E53" s="15">
        <v>0</v>
      </c>
      <c r="F53" s="15">
        <v>69.8</v>
      </c>
      <c r="G53" s="15"/>
      <c r="H53" s="15">
        <v>69.8</v>
      </c>
    </row>
    <row r="54" spans="1:8" ht="26.4" customHeight="1">
      <c r="A54" s="12" t="s">
        <v>52</v>
      </c>
      <c r="B54" s="33" t="s">
        <v>86</v>
      </c>
      <c r="C54" s="34" t="s">
        <v>87</v>
      </c>
      <c r="D54" s="15">
        <v>0</v>
      </c>
      <c r="E54" s="15">
        <v>148.30000000000001</v>
      </c>
      <c r="F54" s="15">
        <v>148.30000000000001</v>
      </c>
      <c r="G54" s="15">
        <f>F54/E54*100</f>
        <v>100</v>
      </c>
      <c r="H54" s="15">
        <v>203.5</v>
      </c>
    </row>
    <row r="55" spans="1:8" s="11" customFormat="1" ht="13.25" customHeight="1">
      <c r="A55" s="8" t="s">
        <v>54</v>
      </c>
      <c r="B55" s="13" t="s">
        <v>21</v>
      </c>
      <c r="C55" s="9" t="s">
        <v>55</v>
      </c>
      <c r="D55" s="10">
        <f>SUM(D56:D57)</f>
        <v>0</v>
      </c>
      <c r="E55" s="10">
        <f>SUM(E56:E57)</f>
        <v>728.69999999999993</v>
      </c>
      <c r="F55" s="10">
        <f>SUM(F56:F57)</f>
        <v>728.69999999999993</v>
      </c>
      <c r="G55" s="10">
        <f t="shared" ref="G55:G58" si="6">F55/E55*100</f>
        <v>100</v>
      </c>
      <c r="H55" s="10">
        <f>SUM(H56:H57)</f>
        <v>728.9</v>
      </c>
    </row>
    <row r="56" spans="1:8" ht="52">
      <c r="A56" s="12" t="s">
        <v>54</v>
      </c>
      <c r="B56" s="29" t="s">
        <v>88</v>
      </c>
      <c r="C56" s="34" t="s">
        <v>89</v>
      </c>
      <c r="D56" s="15">
        <v>0</v>
      </c>
      <c r="E56" s="15">
        <v>614.4</v>
      </c>
      <c r="F56" s="15">
        <v>614.4</v>
      </c>
      <c r="G56" s="15">
        <f t="shared" si="6"/>
        <v>100</v>
      </c>
      <c r="H56" s="15">
        <v>614.4</v>
      </c>
    </row>
    <row r="57" spans="1:8" ht="26.4" customHeight="1">
      <c r="A57" s="12" t="s">
        <v>54</v>
      </c>
      <c r="B57" s="13" t="s">
        <v>67</v>
      </c>
      <c r="C57" s="14" t="s">
        <v>68</v>
      </c>
      <c r="D57" s="15">
        <v>0</v>
      </c>
      <c r="E57" s="15">
        <v>114.3</v>
      </c>
      <c r="F57" s="15">
        <v>114.3</v>
      </c>
      <c r="G57" s="15">
        <f t="shared" si="6"/>
        <v>100</v>
      </c>
      <c r="H57" s="15">
        <v>114.5</v>
      </c>
    </row>
    <row r="58" spans="1:8" ht="13.25" customHeight="1">
      <c r="A58" s="20" t="s">
        <v>21</v>
      </c>
      <c r="B58" s="23"/>
      <c r="C58" s="23" t="s">
        <v>56</v>
      </c>
      <c r="D58" s="18">
        <f>D18+D39+D42+D45+D52+D55+D13+D30</f>
        <v>11240.4</v>
      </c>
      <c r="E58" s="18">
        <f>E18+E39+E42+E45+E52+E55+E13</f>
        <v>17741.7</v>
      </c>
      <c r="F58" s="18">
        <f>F18+F39+F42+F45+F52+F55+F13</f>
        <v>17151.900000000001</v>
      </c>
      <c r="G58" s="18">
        <f t="shared" si="6"/>
        <v>96.675628603797833</v>
      </c>
      <c r="H58" s="18">
        <f>H18+H39+H42+H45+H52+H55+H13</f>
        <v>20642.5</v>
      </c>
    </row>
    <row r="59" spans="1:8">
      <c r="A59" s="24"/>
      <c r="H59" s="22"/>
    </row>
    <row r="60" spans="1:8">
      <c r="A60" s="24"/>
      <c r="F60" s="22"/>
    </row>
    <row r="61" spans="1:8">
      <c r="A61" s="24"/>
    </row>
    <row r="62" spans="1:8">
      <c r="A62" s="24"/>
    </row>
    <row r="63" spans="1:8">
      <c r="A63" s="24"/>
    </row>
    <row r="64" spans="1:8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</sheetData>
  <autoFilter ref="A11:B58"/>
  <mergeCells count="15">
    <mergeCell ref="E8:H8"/>
    <mergeCell ref="A9:B10"/>
    <mergeCell ref="C9:C11"/>
    <mergeCell ref="D9:G9"/>
    <mergeCell ref="H9:H11"/>
    <mergeCell ref="D10:D11"/>
    <mergeCell ref="E10:E11"/>
    <mergeCell ref="F10:F11"/>
    <mergeCell ref="G10:G11"/>
    <mergeCell ref="A7:H7"/>
    <mergeCell ref="D1:H1"/>
    <mergeCell ref="D2:H2"/>
    <mergeCell ref="D3:H3"/>
    <mergeCell ref="D4:H4"/>
    <mergeCell ref="D6:G6"/>
  </mergeCells>
  <pageMargins left="0.39370078740157483" right="0.19685039370078741" top="0.59055118110236227" bottom="0.19685039370078741" header="0.15748031496062992" footer="0.23622047244094491"/>
  <pageSetup paperSize="9" scale="91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К-1</vt:lpstr>
      <vt:lpstr>'Форма К-1'!Заголовки_для_печати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2018-11-09T09:14:20Z</cp:lastPrinted>
  <dcterms:created xsi:type="dcterms:W3CDTF">2018-04-25T11:47:13Z</dcterms:created>
  <dcterms:modified xsi:type="dcterms:W3CDTF">2018-11-09T09:14:23Z</dcterms:modified>
</cp:coreProperties>
</file>