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80" yWindow="960" windowWidth="13020" windowHeight="8160"/>
  </bookViews>
  <sheets>
    <sheet name="Форма К-1" sheetId="9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'Форма К-1'!$A$11:$B$57</definedName>
    <definedName name="_xlnm.Print_Titles" localSheetId="0">'Форма К-1'!$9:$12</definedName>
  </definedNames>
  <calcPr calcId="124519"/>
</workbook>
</file>

<file path=xl/calcChain.xml><?xml version="1.0" encoding="utf-8"?>
<calcChain xmlns="http://schemas.openxmlformats.org/spreadsheetml/2006/main">
  <c r="D36" i="9"/>
  <c r="H18" l="1"/>
  <c r="H46" l="1"/>
  <c r="H13"/>
  <c r="H20"/>
  <c r="H57" s="1"/>
  <c r="H51"/>
  <c r="H53"/>
  <c r="F46"/>
  <c r="H41"/>
  <c r="F41"/>
  <c r="F53"/>
  <c r="F18"/>
  <c r="F51" l="1"/>
  <c r="E51"/>
  <c r="E13"/>
  <c r="E20"/>
  <c r="E44"/>
  <c r="E46"/>
  <c r="E53"/>
  <c r="G15"/>
  <c r="E41" l="1"/>
  <c r="G54"/>
  <c r="G42"/>
  <c r="G26"/>
  <c r="F13" l="1"/>
  <c r="F44"/>
  <c r="G55" l="1"/>
  <c r="D53"/>
  <c r="G52"/>
  <c r="D51"/>
  <c r="G48"/>
  <c r="D46"/>
  <c r="G45"/>
  <c r="H44"/>
  <c r="D44"/>
  <c r="G34"/>
  <c r="G32"/>
  <c r="G30"/>
  <c r="G28"/>
  <c r="G21"/>
  <c r="F20"/>
  <c r="D20"/>
  <c r="G17"/>
  <c r="G16"/>
  <c r="G14"/>
  <c r="D13"/>
  <c r="D57" l="1"/>
  <c r="F57"/>
  <c r="E57"/>
  <c r="G13"/>
  <c r="G53"/>
  <c r="G51"/>
  <c r="G44"/>
  <c r="G41"/>
  <c r="G20"/>
  <c r="G46"/>
  <c r="G57" l="1"/>
</calcChain>
</file>

<file path=xl/sharedStrings.xml><?xml version="1.0" encoding="utf-8"?>
<sst xmlns="http://schemas.openxmlformats.org/spreadsheetml/2006/main" count="155" uniqueCount="102">
  <si>
    <t>Приложение  1</t>
  </si>
  <si>
    <t>к постановлению</t>
  </si>
  <si>
    <t>администрации города</t>
  </si>
  <si>
    <t>ФОРМА К-1</t>
  </si>
  <si>
    <t>в тыс.руб.</t>
  </si>
  <si>
    <t>Код классификации доходов</t>
  </si>
  <si>
    <t>Наименование показателя</t>
  </si>
  <si>
    <t>Ожидаемое исполнение 
за год по состоянию 
на отчетную дату</t>
  </si>
  <si>
    <t>Утверждено по бюджету первоначально</t>
  </si>
  <si>
    <t>Уточненный план</t>
  </si>
  <si>
    <t>Факт</t>
  </si>
  <si>
    <t>% исполнения от уточненного плана</t>
  </si>
  <si>
    <t>Код главного админи-стратора доходов</t>
  </si>
  <si>
    <t>Код доходов</t>
  </si>
  <si>
    <t>1</t>
  </si>
  <si>
    <t>2</t>
  </si>
  <si>
    <t>3</t>
  </si>
  <si>
    <t>4</t>
  </si>
  <si>
    <t>5</t>
  </si>
  <si>
    <t>6</t>
  </si>
  <si>
    <t>7</t>
  </si>
  <si>
    <t/>
  </si>
  <si>
    <t>100</t>
  </si>
  <si>
    <t>Федеральное казначейство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</si>
  <si>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</si>
  <si>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</si>
  <si>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</si>
  <si>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</si>
  <si>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</si>
  <si>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</si>
  <si>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</si>
  <si>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</si>
  <si>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</t>
  </si>
  <si>
    <t>Федеральная налоговая служба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</si>
  <si>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</si>
  <si>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</si>
  <si>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</si>
  <si>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</si>
  <si>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</si>
  <si>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</si>
  <si>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</si>
  <si>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</si>
  <si>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</si>
  <si>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по соответствующему платежу)</t>
  </si>
  <si>
    <t>921</t>
  </si>
  <si>
    <t>Управление культуры администрации города Березники</t>
  </si>
  <si>
    <t>924</t>
  </si>
  <si>
    <t>Финансовое управление администрации города Березники</t>
  </si>
  <si>
    <t>928</t>
  </si>
  <si>
    <t>Управление имущественных и земельных отношений
администрации города Березники</t>
  </si>
  <si>
    <t>934</t>
  </si>
  <si>
    <t>Администрация города Березники</t>
  </si>
  <si>
    <t>948</t>
  </si>
  <si>
    <t>Управление благоустройства администрации города Березники</t>
  </si>
  <si>
    <t>ВСЕГО ДОХОДОВ:</t>
  </si>
  <si>
    <t>Исполнение за 9 месяцев 2018 г.</t>
  </si>
  <si>
    <t xml:space="preserve">1 06 01030 10 1000 110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</si>
  <si>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</si>
  <si>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</si>
  <si>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</si>
  <si>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</si>
  <si>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1 06 06043 10 2100 110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</si>
  <si>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</si>
  <si>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</si>
  <si>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</si>
  <si>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2 02 49999 10 0000 151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</si>
  <si>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</si>
  <si>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</si>
  <si>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1 13 02065 10 0000 130
</t>
  </si>
  <si>
    <t>Доходы, поступающие в порядке возмещения расходов, понесенных в связи с эксплуатацией имущества сельских поселений</t>
  </si>
  <si>
    <t>1 14 06025 10 0000 430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</si>
  <si>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</si>
  <si>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</si>
  <si>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</si>
  <si>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</si>
  <si>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1 06 01030 10 2100 110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</si>
  <si>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</si>
  <si>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1 01 02010 01 2100 110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</si>
  <si>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</si>
  <si>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1 01 02010 01 3000 110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</si>
  <si>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</si>
  <si>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</si>
  <si>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</si>
  <si>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</si>
  <si>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</si>
  <si>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Исполнение бюджета Романовского сельского поселения по кодам классификации доходов бюджета за 9 месяцев 2018 г.
и ожидаемое исполнение бюджета поселения за 2018 год</t>
  </si>
  <si>
    <t>1 06 04011 02 2100 110</t>
  </si>
  <si>
    <t>Транспортный налог с организаций (пени по соответствующему платежу)</t>
  </si>
  <si>
    <t xml:space="preserve">1 11 05025 10 0000 120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</si>
  <si>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</si>
  <si>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161</t>
  </si>
  <si>
    <t>Федеральная антимонопольная служба</t>
  </si>
  <si>
    <t>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</si>
  <si>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</si>
  <si>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2 19 60010 10 0000 151
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</si>
  <si>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</si>
  <si>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</si>
  <si>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</si>
  <si>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</si>
  <si>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845</t>
  </si>
  <si>
    <t>Администрация Романовского сельского поселения</t>
  </si>
  <si>
    <r>
      <t xml:space="preserve">от </t>
    </r>
    <r>
      <rPr>
        <u/>
        <sz val="12"/>
        <rFont val="Times New Roman"/>
        <family val="1"/>
        <charset val="204"/>
      </rPr>
      <t>09.11.2018 № 2585</t>
    </r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</si>
</sst>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#,##0.0"/>
  </numFmts>
  <fonts count="25">
    <font>
      <sz val="10"/>
      <name val="Arial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9" fillId="0" borderId="0"/>
    <xf numFmtId="0" fontId="20" fillId="0" borderId="0"/>
    <xf numFmtId="164" fontId="2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0" applyFont="1" applyAlignment="1"/>
    <xf numFmtId="0" fontId="2" fillId="0" borderId="0" xfId="2" applyFont="1" applyFill="1" applyAlignment="1">
      <alignment horizontal="right"/>
    </xf>
    <xf numFmtId="0" fontId="1" fillId="0" borderId="0" xfId="1" applyFill="1"/>
    <xf numFmtId="49" fontId="6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165" fontId="9" fillId="0" borderId="8" xfId="0" applyNumberFormat="1" applyFont="1" applyFill="1" applyBorder="1" applyAlignment="1">
      <alignment horizontal="right" vertical="top" wrapText="1"/>
    </xf>
    <xf numFmtId="0" fontId="10" fillId="0" borderId="0" xfId="1" applyFont="1"/>
    <xf numFmtId="49" fontId="11" fillId="0" borderId="8" xfId="0" applyNumberFormat="1" applyFont="1" applyFill="1" applyBorder="1" applyAlignment="1">
      <alignment horizontal="center" vertical="top" wrapText="1"/>
    </xf>
    <xf numFmtId="0" fontId="12" fillId="0" borderId="8" xfId="2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 wrapText="1"/>
    </xf>
    <xf numFmtId="165" fontId="11" fillId="0" borderId="8" xfId="0" applyNumberFormat="1" applyFont="1" applyFill="1" applyBorder="1" applyAlignment="1">
      <alignment horizontal="right" vertical="top" wrapText="1"/>
    </xf>
    <xf numFmtId="165" fontId="5" fillId="0" borderId="8" xfId="0" applyNumberFormat="1" applyFont="1" applyFill="1" applyBorder="1" applyAlignment="1">
      <alignment horizontal="right" vertical="top" wrapText="1"/>
    </xf>
    <xf numFmtId="165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vertical="top" wrapText="1"/>
    </xf>
    <xf numFmtId="49" fontId="13" fillId="0" borderId="8" xfId="0" applyNumberFormat="1" applyFont="1" applyFill="1" applyBorder="1" applyAlignment="1">
      <alignment horizontal="center" vertical="top" wrapText="1"/>
    </xf>
    <xf numFmtId="165" fontId="1" fillId="0" borderId="0" xfId="1" applyNumberFormat="1"/>
    <xf numFmtId="0" fontId="13" fillId="0" borderId="8" xfId="0" applyFont="1" applyFill="1" applyBorder="1" applyAlignment="1">
      <alignment horizontal="left" vertical="top" wrapText="1"/>
    </xf>
    <xf numFmtId="0" fontId="1" fillId="0" borderId="0" xfId="1" applyAlignment="1">
      <alignment horizontal="center"/>
    </xf>
    <xf numFmtId="0" fontId="2" fillId="0" borderId="0" xfId="2" applyFont="1" applyFill="1" applyAlignment="1">
      <alignment horizontal="left"/>
    </xf>
    <xf numFmtId="3" fontId="12" fillId="0" borderId="8" xfId="2" applyNumberFormat="1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3" fontId="14" fillId="0" borderId="8" xfId="2" applyNumberFormat="1" applyFont="1" applyBorder="1" applyAlignment="1">
      <alignment horizontal="left" vertical="top" wrapText="1"/>
    </xf>
    <xf numFmtId="3" fontId="14" fillId="0" borderId="8" xfId="2" applyNumberFormat="1" applyFont="1" applyBorder="1" applyAlignment="1">
      <alignment horizontal="left" vertical="top"/>
    </xf>
    <xf numFmtId="0" fontId="5" fillId="0" borderId="0" xfId="0" applyFont="1" applyAlignment="1">
      <alignment wrapText="1"/>
    </xf>
    <xf numFmtId="0" fontId="11" fillId="0" borderId="8" xfId="20" applyNumberFormat="1" applyFont="1" applyFill="1" applyBorder="1" applyAlignment="1">
      <alignment vertical="top" wrapText="1"/>
    </xf>
    <xf numFmtId="0" fontId="11" fillId="0" borderId="8" xfId="0" applyFont="1" applyBorder="1" applyAlignment="1">
      <alignment horizontal="left" vertical="top" wrapText="1"/>
    </xf>
    <xf numFmtId="0" fontId="12" fillId="0" borderId="8" xfId="2" applyFont="1" applyBorder="1" applyAlignment="1">
      <alignment horizontal="left" vertical="top"/>
    </xf>
    <xf numFmtId="0" fontId="11" fillId="0" borderId="8" xfId="0" applyFont="1" applyBorder="1" applyAlignment="1">
      <alignment vertical="top" wrapText="1"/>
    </xf>
    <xf numFmtId="0" fontId="14" fillId="0" borderId="8" xfId="2" applyFont="1" applyBorder="1" applyAlignment="1">
      <alignment horizontal="left" vertical="top"/>
    </xf>
    <xf numFmtId="0" fontId="5" fillId="0" borderId="8" xfId="0" applyFont="1" applyBorder="1" applyAlignment="1">
      <alignment vertical="top" wrapText="1"/>
    </xf>
    <xf numFmtId="165" fontId="5" fillId="0" borderId="8" xfId="2" applyNumberFormat="1" applyFont="1" applyFill="1" applyBorder="1" applyAlignment="1">
      <alignment vertical="top"/>
    </xf>
    <xf numFmtId="165" fontId="5" fillId="2" borderId="8" xfId="2" applyNumberFormat="1" applyFont="1" applyFill="1" applyBorder="1" applyAlignment="1">
      <alignment vertical="top"/>
    </xf>
    <xf numFmtId="0" fontId="12" fillId="0" borderId="8" xfId="2" applyFont="1" applyBorder="1" applyAlignment="1">
      <alignment horizontal="left" vertical="top" wrapText="1"/>
    </xf>
    <xf numFmtId="0" fontId="23" fillId="0" borderId="8" xfId="2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center" vertical="center" wrapText="1"/>
    </xf>
    <xf numFmtId="3" fontId="23" fillId="0" borderId="8" xfId="2" applyNumberFormat="1" applyFont="1" applyBorder="1" applyAlignment="1">
      <alignment horizontal="left" vertical="top"/>
    </xf>
    <xf numFmtId="0" fontId="13" fillId="0" borderId="8" xfId="0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3" fontId="7" fillId="0" borderId="5" xfId="3" applyNumberFormat="1" applyFont="1" applyFill="1" applyBorder="1" applyAlignment="1">
      <alignment horizontal="center" vertical="top" wrapText="1"/>
    </xf>
    <xf numFmtId="3" fontId="7" fillId="0" borderId="6" xfId="3" applyNumberFormat="1" applyFont="1" applyFill="1" applyBorder="1" applyAlignment="1">
      <alignment horizontal="center" vertical="top" wrapText="1"/>
    </xf>
    <xf numFmtId="3" fontId="7" fillId="0" borderId="7" xfId="3" applyNumberFormat="1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21" fillId="0" borderId="0" xfId="2" applyFont="1" applyFill="1" applyAlignment="1">
      <alignment wrapText="1"/>
    </xf>
    <xf numFmtId="0" fontId="21" fillId="0" borderId="0" xfId="0" applyFont="1" applyAlignment="1">
      <alignment wrapText="1"/>
    </xf>
    <xf numFmtId="0" fontId="2" fillId="0" borderId="0" xfId="2" applyFont="1" applyFill="1" applyAlignment="1">
      <alignment horizontal="left"/>
    </xf>
    <xf numFmtId="0" fontId="2" fillId="0" borderId="0" xfId="0" applyFont="1" applyAlignment="1">
      <alignment horizontal="left"/>
    </xf>
  </cellXfs>
  <cellStyles count="21">
    <cellStyle name="Normal" xfId="5"/>
    <cellStyle name="Денежный" xfId="20" builtinId="4"/>
    <cellStyle name="Обычный" xfId="0" builtinId="0"/>
    <cellStyle name="Обычный 10" xfId="6"/>
    <cellStyle name="Обычный 11" xfId="7"/>
    <cellStyle name="Обычный 12" xfId="8"/>
    <cellStyle name="Обычный 13" xfId="9"/>
    <cellStyle name="Обычный 14" xfId="17"/>
    <cellStyle name="Обычный 15" xfId="18"/>
    <cellStyle name="Обычный 16" xfId="19"/>
    <cellStyle name="Обычный 2" xfId="10"/>
    <cellStyle name="Обычный 3" xfId="4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Исп9м-в2005г." xfId="3"/>
    <cellStyle name="Обычный_Книга3" xfId="1"/>
    <cellStyle name="Обычный_Покварталь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zoomScale="70" zoomScaleNormal="70" workbookViewId="0">
      <pane xSplit="3" ySplit="12" topLeftCell="D13" activePane="bottomRight" state="frozen"/>
      <selection pane="topRight" activeCell="D1" sqref="D1"/>
      <selection pane="bottomLeft" activeCell="A11" sqref="A11"/>
      <selection pane="bottomRight" activeCell="B4" sqref="B4"/>
    </sheetView>
  </sheetViews>
  <sheetFormatPr defaultColWidth="9.08984375" defaultRowHeight="12.5"/>
  <cols>
    <col min="1" max="1" width="8.36328125" style="1" customWidth="1"/>
    <col min="2" max="2" width="20" style="1" bestFit="1" customWidth="1"/>
    <col min="3" max="3" width="68.54296875" style="1" customWidth="1"/>
    <col min="4" max="4" width="11.54296875" style="1" bestFit="1" customWidth="1"/>
    <col min="5" max="5" width="12.36328125" style="1" bestFit="1" customWidth="1"/>
    <col min="6" max="6" width="11.453125" style="1" customWidth="1"/>
    <col min="7" max="7" width="12.36328125" style="1" customWidth="1"/>
    <col min="8" max="8" width="13.36328125" style="1" customWidth="1"/>
    <col min="9" max="9" width="4.36328125" style="1" customWidth="1"/>
    <col min="10" max="16384" width="9.08984375" style="1"/>
  </cols>
  <sheetData>
    <row r="1" spans="1:8" ht="15.5">
      <c r="D1" s="58" t="s">
        <v>0</v>
      </c>
      <c r="E1" s="59"/>
      <c r="F1" s="59"/>
      <c r="G1" s="59"/>
      <c r="H1" s="59"/>
    </row>
    <row r="2" spans="1:8" ht="15.5">
      <c r="D2" s="58" t="s">
        <v>1</v>
      </c>
      <c r="E2" s="59"/>
      <c r="F2" s="59"/>
      <c r="G2" s="59"/>
      <c r="H2" s="59"/>
    </row>
    <row r="3" spans="1:8" ht="15.5">
      <c r="D3" s="58" t="s">
        <v>2</v>
      </c>
      <c r="E3" s="59"/>
      <c r="F3" s="59"/>
      <c r="G3" s="59"/>
      <c r="H3" s="59"/>
    </row>
    <row r="4" spans="1:8" ht="15.5">
      <c r="D4" s="58" t="s">
        <v>101</v>
      </c>
      <c r="E4" s="59"/>
      <c r="F4" s="59"/>
      <c r="G4" s="59"/>
      <c r="H4" s="59"/>
    </row>
    <row r="5" spans="1:8" ht="17.399999999999999" customHeight="1">
      <c r="D5" s="2"/>
      <c r="E5" s="23"/>
      <c r="F5" s="3"/>
      <c r="G5" s="3"/>
      <c r="H5" s="4"/>
    </row>
    <row r="6" spans="1:8" ht="18">
      <c r="D6" s="60" t="s">
        <v>3</v>
      </c>
      <c r="E6" s="61"/>
      <c r="F6" s="61"/>
      <c r="G6" s="61"/>
      <c r="H6" s="2"/>
    </row>
    <row r="7" spans="1:8" ht="48.75" customHeight="1">
      <c r="A7" s="57" t="s">
        <v>85</v>
      </c>
      <c r="B7" s="57"/>
      <c r="C7" s="57"/>
      <c r="D7" s="57"/>
      <c r="E7" s="57"/>
      <c r="F7" s="57"/>
      <c r="G7" s="57"/>
      <c r="H7" s="57"/>
    </row>
    <row r="8" spans="1:8" ht="13.25" customHeight="1">
      <c r="E8" s="42" t="s">
        <v>4</v>
      </c>
      <c r="F8" s="43"/>
      <c r="G8" s="43"/>
      <c r="H8" s="43"/>
    </row>
    <row r="9" spans="1:8" ht="12.75" customHeight="1">
      <c r="A9" s="44" t="s">
        <v>5</v>
      </c>
      <c r="B9" s="45"/>
      <c r="C9" s="48" t="s">
        <v>6</v>
      </c>
      <c r="D9" s="51" t="s">
        <v>55</v>
      </c>
      <c r="E9" s="52"/>
      <c r="F9" s="52"/>
      <c r="G9" s="53"/>
      <c r="H9" s="54" t="s">
        <v>7</v>
      </c>
    </row>
    <row r="10" spans="1:8" s="5" customFormat="1" ht="4.5" customHeight="1">
      <c r="A10" s="46"/>
      <c r="B10" s="47"/>
      <c r="C10" s="49"/>
      <c r="D10" s="48" t="s">
        <v>8</v>
      </c>
      <c r="E10" s="48" t="s">
        <v>9</v>
      </c>
      <c r="F10" s="48" t="s">
        <v>10</v>
      </c>
      <c r="G10" s="48" t="s">
        <v>11</v>
      </c>
      <c r="H10" s="55"/>
    </row>
    <row r="11" spans="1:8" s="5" customFormat="1" ht="54" customHeight="1">
      <c r="A11" s="6" t="s">
        <v>12</v>
      </c>
      <c r="B11" s="6" t="s">
        <v>13</v>
      </c>
      <c r="C11" s="50"/>
      <c r="D11" s="50"/>
      <c r="E11" s="50"/>
      <c r="F11" s="50"/>
      <c r="G11" s="50"/>
      <c r="H11" s="56"/>
    </row>
    <row r="12" spans="1:8" s="5" customFormat="1" ht="9" customHeight="1">
      <c r="A12" s="7" t="s">
        <v>14</v>
      </c>
      <c r="B12" s="7" t="s">
        <v>15</v>
      </c>
      <c r="C12" s="7" t="s">
        <v>16</v>
      </c>
      <c r="D12" s="7" t="s">
        <v>17</v>
      </c>
      <c r="E12" s="7" t="s">
        <v>18</v>
      </c>
      <c r="F12" s="7" t="s">
        <v>19</v>
      </c>
      <c r="G12" s="7" t="s">
        <v>20</v>
      </c>
      <c r="H12" s="7">
        <v>8</v>
      </c>
    </row>
    <row r="13" spans="1:8" s="11" customFormat="1" ht="18.649999999999999" customHeight="1">
      <c r="A13" s="8" t="s">
        <v>22</v>
      </c>
      <c r="B13" s="13"/>
      <c r="C13" s="9" t="s">
        <v>23</v>
      </c>
      <c r="D13" s="10">
        <f t="shared" ref="D13" si="0">D14+D15+D16+D17</f>
        <v>598</v>
      </c>
      <c r="E13" s="10">
        <f>E14+E15+E16+E17</f>
        <v>598</v>
      </c>
      <c r="F13" s="10">
        <f>F14+F15+F16+F17</f>
        <v>666.40000000000009</v>
      </c>
      <c r="G13" s="10">
        <f t="shared" ref="G13:G17" si="1">F13/E13*100</f>
        <v>111.43812709030101</v>
      </c>
      <c r="H13" s="10">
        <f>H14+H15+H16+H17</f>
        <v>960.80000000000007</v>
      </c>
    </row>
    <row r="14" spans="1:8" ht="45.65" customHeight="1">
      <c r="A14" s="12" t="s">
        <v>22</v>
      </c>
      <c r="B14" s="13" t="s">
        <v>24</v>
      </c>
      <c r="C14" s="14" t="s">
        <v>25</v>
      </c>
      <c r="D14" s="15">
        <v>225</v>
      </c>
      <c r="E14" s="15">
        <v>225</v>
      </c>
      <c r="F14" s="15">
        <v>290.2</v>
      </c>
      <c r="G14" s="15">
        <f t="shared" si="1"/>
        <v>128.97777777777776</v>
      </c>
      <c r="H14" s="15">
        <v>404</v>
      </c>
    </row>
    <row r="15" spans="1:8" ht="53" customHeight="1">
      <c r="A15" s="12" t="s">
        <v>22</v>
      </c>
      <c r="B15" s="13" t="s">
        <v>26</v>
      </c>
      <c r="C15" s="14" t="s">
        <v>27</v>
      </c>
      <c r="D15" s="15">
        <v>1</v>
      </c>
      <c r="E15" s="15">
        <v>1</v>
      </c>
      <c r="F15" s="15">
        <v>2.6</v>
      </c>
      <c r="G15" s="15">
        <f t="shared" si="1"/>
        <v>260</v>
      </c>
      <c r="H15" s="15">
        <v>4</v>
      </c>
    </row>
    <row r="16" spans="1:8" ht="53.4" customHeight="1">
      <c r="A16" s="12" t="s">
        <v>22</v>
      </c>
      <c r="B16" s="13" t="s">
        <v>28</v>
      </c>
      <c r="C16" s="14" t="s">
        <v>29</v>
      </c>
      <c r="D16" s="15">
        <v>403</v>
      </c>
      <c r="E16" s="15">
        <v>403</v>
      </c>
      <c r="F16" s="15">
        <v>438.6</v>
      </c>
      <c r="G16" s="15">
        <f t="shared" si="1"/>
        <v>108.83374689826304</v>
      </c>
      <c r="H16" s="15">
        <v>627.70000000000005</v>
      </c>
    </row>
    <row r="17" spans="1:8" ht="55.25" customHeight="1">
      <c r="A17" s="12" t="s">
        <v>22</v>
      </c>
      <c r="B17" s="13" t="s">
        <v>30</v>
      </c>
      <c r="C17" s="14" t="s">
        <v>31</v>
      </c>
      <c r="D17" s="15">
        <v>-31</v>
      </c>
      <c r="E17" s="15">
        <v>-31</v>
      </c>
      <c r="F17" s="15">
        <v>-65</v>
      </c>
      <c r="G17" s="15">
        <f t="shared" si="1"/>
        <v>209.67741935483869</v>
      </c>
      <c r="H17" s="15">
        <v>-74.900000000000006</v>
      </c>
    </row>
    <row r="18" spans="1:8" ht="13">
      <c r="A18" s="19" t="s">
        <v>90</v>
      </c>
      <c r="B18" s="38"/>
      <c r="C18" s="39" t="s">
        <v>91</v>
      </c>
      <c r="D18" s="17">
        <v>0</v>
      </c>
      <c r="E18" s="17">
        <v>0</v>
      </c>
      <c r="F18" s="17">
        <f>F19</f>
        <v>25</v>
      </c>
      <c r="G18" s="17"/>
      <c r="H18" s="17">
        <f>H19</f>
        <v>25</v>
      </c>
    </row>
    <row r="19" spans="1:8" ht="65">
      <c r="A19" s="12" t="s">
        <v>90</v>
      </c>
      <c r="B19" s="31" t="s">
        <v>92</v>
      </c>
      <c r="C19" s="25" t="s">
        <v>93</v>
      </c>
      <c r="D19" s="15">
        <v>0</v>
      </c>
      <c r="E19" s="15">
        <v>0</v>
      </c>
      <c r="F19" s="15">
        <v>25</v>
      </c>
      <c r="G19" s="15"/>
      <c r="H19" s="15">
        <v>25</v>
      </c>
    </row>
    <row r="20" spans="1:8" s="11" customFormat="1" ht="13.25" customHeight="1">
      <c r="A20" s="8" t="s">
        <v>32</v>
      </c>
      <c r="B20" s="13" t="s">
        <v>21</v>
      </c>
      <c r="C20" s="9" t="s">
        <v>33</v>
      </c>
      <c r="D20" s="10">
        <f>SUM(D21:D35)</f>
        <v>17858</v>
      </c>
      <c r="E20" s="10">
        <f>SUM(E21:E35)</f>
        <v>17858</v>
      </c>
      <c r="F20" s="10">
        <f>SUM(F21:F35)</f>
        <v>34722.899999999994</v>
      </c>
      <c r="G20" s="10">
        <f>F20/E20*100</f>
        <v>194.43890693246721</v>
      </c>
      <c r="H20" s="10">
        <f>SUM(H21:H35)</f>
        <v>43827.7</v>
      </c>
    </row>
    <row r="21" spans="1:8" ht="65">
      <c r="A21" s="12" t="s">
        <v>32</v>
      </c>
      <c r="B21" s="13" t="s">
        <v>34</v>
      </c>
      <c r="C21" s="14" t="s">
        <v>35</v>
      </c>
      <c r="D21" s="15">
        <v>17000</v>
      </c>
      <c r="E21" s="15">
        <v>17000</v>
      </c>
      <c r="F21" s="15">
        <v>33636.1</v>
      </c>
      <c r="G21" s="15">
        <f>F21/E21*100</f>
        <v>197.85941176470587</v>
      </c>
      <c r="H21" s="15">
        <v>42053</v>
      </c>
    </row>
    <row r="22" spans="1:8" ht="52">
      <c r="A22" s="12" t="s">
        <v>32</v>
      </c>
      <c r="B22" s="26" t="s">
        <v>77</v>
      </c>
      <c r="C22" s="32" t="s">
        <v>78</v>
      </c>
      <c r="D22" s="15">
        <v>0</v>
      </c>
      <c r="E22" s="15">
        <v>0</v>
      </c>
      <c r="F22" s="15">
        <v>14.6</v>
      </c>
      <c r="G22" s="15"/>
      <c r="H22" s="15">
        <v>0</v>
      </c>
    </row>
    <row r="23" spans="1:8" ht="72" customHeight="1">
      <c r="A23" s="12" t="s">
        <v>32</v>
      </c>
      <c r="B23" s="26" t="s">
        <v>79</v>
      </c>
      <c r="C23" s="32" t="s">
        <v>80</v>
      </c>
      <c r="D23" s="15">
        <v>0</v>
      </c>
      <c r="E23" s="15">
        <v>0</v>
      </c>
      <c r="F23" s="15">
        <v>2.4</v>
      </c>
      <c r="G23" s="15"/>
      <c r="H23" s="15">
        <v>0</v>
      </c>
    </row>
    <row r="24" spans="1:8" ht="53" customHeight="1">
      <c r="A24" s="12" t="s">
        <v>32</v>
      </c>
      <c r="B24" s="13" t="s">
        <v>36</v>
      </c>
      <c r="C24" s="14" t="s">
        <v>37</v>
      </c>
      <c r="D24" s="15">
        <v>0</v>
      </c>
      <c r="E24" s="15">
        <v>0</v>
      </c>
      <c r="F24" s="15">
        <v>0.4</v>
      </c>
      <c r="G24" s="15"/>
      <c r="H24" s="15">
        <v>0.5</v>
      </c>
    </row>
    <row r="25" spans="1:8" ht="26">
      <c r="A25" s="12" t="s">
        <v>32</v>
      </c>
      <c r="B25" s="27" t="s">
        <v>81</v>
      </c>
      <c r="C25" s="18" t="s">
        <v>82</v>
      </c>
      <c r="D25" s="15">
        <v>0</v>
      </c>
      <c r="E25" s="15">
        <v>0</v>
      </c>
      <c r="F25" s="15">
        <v>7.2</v>
      </c>
      <c r="G25" s="15"/>
      <c r="H25" s="15">
        <v>7.2</v>
      </c>
    </row>
    <row r="26" spans="1:8" ht="52">
      <c r="A26" s="12" t="s">
        <v>32</v>
      </c>
      <c r="B26" s="24" t="s">
        <v>56</v>
      </c>
      <c r="C26" s="25" t="s">
        <v>57</v>
      </c>
      <c r="D26" s="15">
        <v>66</v>
      </c>
      <c r="E26" s="15">
        <v>66</v>
      </c>
      <c r="F26" s="15">
        <v>89.9</v>
      </c>
      <c r="G26" s="15">
        <f>F26/E26*100</f>
        <v>136.21212121212122</v>
      </c>
      <c r="H26" s="15">
        <v>260</v>
      </c>
    </row>
    <row r="27" spans="1:8" ht="39">
      <c r="A27" s="12" t="s">
        <v>32</v>
      </c>
      <c r="B27" s="24" t="s">
        <v>75</v>
      </c>
      <c r="C27" s="25" t="s">
        <v>76</v>
      </c>
      <c r="D27" s="15">
        <v>0</v>
      </c>
      <c r="E27" s="15">
        <v>0</v>
      </c>
      <c r="F27" s="15">
        <v>3.1</v>
      </c>
      <c r="G27" s="15"/>
      <c r="H27" s="15">
        <v>0</v>
      </c>
    </row>
    <row r="28" spans="1:8" ht="26.4" customHeight="1">
      <c r="A28" s="12" t="s">
        <v>32</v>
      </c>
      <c r="B28" s="13" t="s">
        <v>38</v>
      </c>
      <c r="C28" s="14" t="s">
        <v>39</v>
      </c>
      <c r="D28" s="15">
        <v>54</v>
      </c>
      <c r="E28" s="15">
        <v>54</v>
      </c>
      <c r="F28" s="15">
        <v>55.2</v>
      </c>
      <c r="G28" s="15">
        <f>F28/E28*100</f>
        <v>102.22222222222224</v>
      </c>
      <c r="H28" s="15">
        <v>70</v>
      </c>
    </row>
    <row r="29" spans="1:8" ht="26.4" customHeight="1">
      <c r="A29" s="12" t="s">
        <v>32</v>
      </c>
      <c r="B29" s="27" t="s">
        <v>86</v>
      </c>
      <c r="C29" s="18" t="s">
        <v>87</v>
      </c>
      <c r="D29" s="15">
        <v>0</v>
      </c>
      <c r="E29" s="15">
        <v>0</v>
      </c>
      <c r="F29" s="15">
        <v>0.2</v>
      </c>
      <c r="G29" s="15"/>
      <c r="H29" s="15">
        <v>0</v>
      </c>
    </row>
    <row r="30" spans="1:8" ht="26.4" customHeight="1">
      <c r="A30" s="12" t="s">
        <v>32</v>
      </c>
      <c r="B30" s="13" t="s">
        <v>40</v>
      </c>
      <c r="C30" s="14" t="s">
        <v>41</v>
      </c>
      <c r="D30" s="15">
        <v>138</v>
      </c>
      <c r="E30" s="15">
        <v>138</v>
      </c>
      <c r="F30" s="15">
        <v>133.6</v>
      </c>
      <c r="G30" s="15">
        <f t="shared" ref="G30:G42" si="2">F30/E30*100</f>
        <v>96.811594202898547</v>
      </c>
      <c r="H30" s="15">
        <v>400</v>
      </c>
    </row>
    <row r="31" spans="1:8" ht="15" customHeight="1">
      <c r="A31" s="12" t="s">
        <v>32</v>
      </c>
      <c r="B31" s="13" t="s">
        <v>42</v>
      </c>
      <c r="C31" s="14" t="s">
        <v>43</v>
      </c>
      <c r="D31" s="15">
        <v>0</v>
      </c>
      <c r="E31" s="15">
        <v>0</v>
      </c>
      <c r="F31" s="15">
        <v>3.1</v>
      </c>
      <c r="G31" s="15"/>
      <c r="H31" s="15">
        <v>0</v>
      </c>
    </row>
    <row r="32" spans="1:8" ht="40.25" customHeight="1">
      <c r="A32" s="12" t="s">
        <v>32</v>
      </c>
      <c r="B32" s="26" t="s">
        <v>58</v>
      </c>
      <c r="C32" s="29" t="s">
        <v>59</v>
      </c>
      <c r="D32" s="15">
        <v>529</v>
      </c>
      <c r="E32" s="15">
        <v>529</v>
      </c>
      <c r="F32" s="15">
        <v>500.8</v>
      </c>
      <c r="G32" s="15">
        <f t="shared" si="2"/>
        <v>94.669187145557657</v>
      </c>
      <c r="H32" s="15">
        <v>687</v>
      </c>
    </row>
    <row r="33" spans="1:8" ht="26">
      <c r="A33" s="12" t="s">
        <v>32</v>
      </c>
      <c r="B33" s="26" t="s">
        <v>83</v>
      </c>
      <c r="C33" s="18" t="s">
        <v>84</v>
      </c>
      <c r="D33" s="35">
        <v>0</v>
      </c>
      <c r="E33" s="35">
        <v>0</v>
      </c>
      <c r="F33" s="36">
        <v>1.3</v>
      </c>
      <c r="G33" s="35"/>
      <c r="H33" s="15">
        <v>0</v>
      </c>
    </row>
    <row r="34" spans="1:8" ht="52">
      <c r="A34" s="12" t="s">
        <v>32</v>
      </c>
      <c r="B34" s="27" t="s">
        <v>60</v>
      </c>
      <c r="C34" s="28" t="s">
        <v>96</v>
      </c>
      <c r="D34" s="15">
        <v>71</v>
      </c>
      <c r="E34" s="15">
        <v>71</v>
      </c>
      <c r="F34" s="15">
        <v>276.60000000000002</v>
      </c>
      <c r="G34" s="15">
        <f t="shared" si="2"/>
        <v>389.57746478873241</v>
      </c>
      <c r="H34" s="15">
        <v>350</v>
      </c>
    </row>
    <row r="35" spans="1:8" ht="39">
      <c r="A35" s="12" t="s">
        <v>32</v>
      </c>
      <c r="B35" s="27" t="s">
        <v>61</v>
      </c>
      <c r="C35" s="18" t="s">
        <v>97</v>
      </c>
      <c r="D35" s="15">
        <v>0</v>
      </c>
      <c r="E35" s="15">
        <v>0</v>
      </c>
      <c r="F35" s="15">
        <v>-1.6</v>
      </c>
      <c r="G35" s="15"/>
      <c r="H35" s="15">
        <v>0</v>
      </c>
    </row>
    <row r="36" spans="1:8" ht="13">
      <c r="A36" s="19" t="s">
        <v>99</v>
      </c>
      <c r="B36" s="40"/>
      <c r="C36" s="41" t="s">
        <v>100</v>
      </c>
      <c r="D36" s="17">
        <f>SUM(D37:D40)</f>
        <v>10912.3</v>
      </c>
      <c r="E36" s="17">
        <v>0</v>
      </c>
      <c r="F36" s="17">
        <v>0</v>
      </c>
      <c r="G36" s="17"/>
      <c r="H36" s="17">
        <v>0</v>
      </c>
    </row>
    <row r="37" spans="1:8" ht="39">
      <c r="A37" s="12" t="s">
        <v>99</v>
      </c>
      <c r="B37" s="27" t="s">
        <v>66</v>
      </c>
      <c r="C37" s="32" t="s">
        <v>67</v>
      </c>
      <c r="D37" s="15">
        <v>852</v>
      </c>
      <c r="E37" s="15">
        <v>0</v>
      </c>
      <c r="F37" s="15">
        <v>0</v>
      </c>
      <c r="G37" s="15"/>
      <c r="H37" s="15">
        <v>0</v>
      </c>
    </row>
    <row r="38" spans="1:8" ht="26">
      <c r="A38" s="12" t="s">
        <v>99</v>
      </c>
      <c r="B38" s="13" t="s">
        <v>62</v>
      </c>
      <c r="C38" s="14" t="s">
        <v>63</v>
      </c>
      <c r="D38" s="15">
        <v>0.9</v>
      </c>
      <c r="E38" s="15">
        <v>0</v>
      </c>
      <c r="F38" s="15">
        <v>0</v>
      </c>
      <c r="G38" s="15"/>
      <c r="H38" s="15">
        <v>0</v>
      </c>
    </row>
    <row r="39" spans="1:8" ht="26">
      <c r="A39" s="12" t="s">
        <v>99</v>
      </c>
      <c r="B39" s="31" t="s">
        <v>71</v>
      </c>
      <c r="C39" s="32" t="s">
        <v>72</v>
      </c>
      <c r="D39" s="15">
        <v>59.4</v>
      </c>
      <c r="E39" s="15">
        <v>0</v>
      </c>
      <c r="F39" s="15">
        <v>0</v>
      </c>
      <c r="G39" s="15"/>
      <c r="H39" s="15">
        <v>0</v>
      </c>
    </row>
    <row r="40" spans="1:8" ht="13">
      <c r="A40" s="12" t="s">
        <v>99</v>
      </c>
      <c r="B40" s="31" t="s">
        <v>65</v>
      </c>
      <c r="C40" s="25" t="s">
        <v>64</v>
      </c>
      <c r="D40" s="15">
        <v>10000</v>
      </c>
      <c r="E40" s="15">
        <v>0</v>
      </c>
      <c r="F40" s="15">
        <v>0</v>
      </c>
      <c r="G40" s="15"/>
      <c r="H40" s="15">
        <v>0</v>
      </c>
    </row>
    <row r="41" spans="1:8" s="11" customFormat="1" ht="13">
      <c r="A41" s="8" t="s">
        <v>44</v>
      </c>
      <c r="B41" s="13" t="s">
        <v>21</v>
      </c>
      <c r="C41" s="9" t="s">
        <v>45</v>
      </c>
      <c r="D41" s="10">
        <v>0</v>
      </c>
      <c r="E41" s="10">
        <f>SUM(E42:E42)</f>
        <v>0.4</v>
      </c>
      <c r="F41" s="10">
        <f>SUM(F42:F43)</f>
        <v>-1.8000000000000003</v>
      </c>
      <c r="G41" s="10">
        <f t="shared" si="2"/>
        <v>-450</v>
      </c>
      <c r="H41" s="10">
        <f>SUM(H42:H43)</f>
        <v>-1.5000000000000002</v>
      </c>
    </row>
    <row r="42" spans="1:8" ht="26">
      <c r="A42" s="12" t="s">
        <v>44</v>
      </c>
      <c r="B42" s="33" t="s">
        <v>62</v>
      </c>
      <c r="C42" s="30" t="s">
        <v>63</v>
      </c>
      <c r="D42" s="15">
        <v>0</v>
      </c>
      <c r="E42" s="15">
        <v>0.4</v>
      </c>
      <c r="F42" s="15">
        <v>0.4</v>
      </c>
      <c r="G42" s="15">
        <f t="shared" si="2"/>
        <v>100</v>
      </c>
      <c r="H42" s="16">
        <v>0.7</v>
      </c>
    </row>
    <row r="43" spans="1:8" ht="34.5">
      <c r="A43" s="12" t="s">
        <v>44</v>
      </c>
      <c r="B43" s="37" t="s">
        <v>94</v>
      </c>
      <c r="C43" s="25" t="s">
        <v>95</v>
      </c>
      <c r="D43" s="15">
        <v>0</v>
      </c>
      <c r="E43" s="15">
        <v>0</v>
      </c>
      <c r="F43" s="15">
        <v>-2.2000000000000002</v>
      </c>
      <c r="G43" s="15"/>
      <c r="H43" s="16">
        <v>-2.2000000000000002</v>
      </c>
    </row>
    <row r="44" spans="1:8" s="11" customFormat="1" ht="13.25" customHeight="1">
      <c r="A44" s="8" t="s">
        <v>46</v>
      </c>
      <c r="B44" s="13" t="s">
        <v>21</v>
      </c>
      <c r="C44" s="9" t="s">
        <v>47</v>
      </c>
      <c r="D44" s="10">
        <f>SUM(D45:D45)</f>
        <v>0</v>
      </c>
      <c r="E44" s="10">
        <f>SUM(E45:E45)</f>
        <v>10000</v>
      </c>
      <c r="F44" s="10">
        <f>SUM(F45:F45)</f>
        <v>10000</v>
      </c>
      <c r="G44" s="10">
        <f t="shared" ref="G44:G51" si="3">F44/E44*100</f>
        <v>100</v>
      </c>
      <c r="H44" s="10">
        <f>SUM(H45:H45)</f>
        <v>10000</v>
      </c>
    </row>
    <row r="45" spans="1:8" ht="12.65" customHeight="1">
      <c r="A45" s="12" t="s">
        <v>46</v>
      </c>
      <c r="B45" s="31" t="s">
        <v>65</v>
      </c>
      <c r="C45" s="25" t="s">
        <v>64</v>
      </c>
      <c r="D45" s="15"/>
      <c r="E45" s="15">
        <v>10000</v>
      </c>
      <c r="F45" s="15">
        <v>10000</v>
      </c>
      <c r="G45" s="15">
        <f t="shared" si="3"/>
        <v>100</v>
      </c>
      <c r="H45" s="15">
        <v>10000</v>
      </c>
    </row>
    <row r="46" spans="1:8" s="11" customFormat="1" ht="26.4" customHeight="1">
      <c r="A46" s="8" t="s">
        <v>48</v>
      </c>
      <c r="B46" s="13" t="s">
        <v>21</v>
      </c>
      <c r="C46" s="9" t="s">
        <v>49</v>
      </c>
      <c r="D46" s="10">
        <f>SUM(D48:D50)</f>
        <v>0</v>
      </c>
      <c r="E46" s="10">
        <f>SUM(E48:E50)</f>
        <v>852</v>
      </c>
      <c r="F46" s="10">
        <f>SUM(F47:F50)</f>
        <v>1223.4000000000001</v>
      </c>
      <c r="G46" s="10">
        <f t="shared" si="3"/>
        <v>143.59154929577466</v>
      </c>
      <c r="H46" s="10">
        <f>SUM(H47:H50)</f>
        <v>1519.5</v>
      </c>
    </row>
    <row r="47" spans="1:8" s="11" customFormat="1" ht="52">
      <c r="A47" s="8" t="s">
        <v>48</v>
      </c>
      <c r="B47" s="24" t="s">
        <v>88</v>
      </c>
      <c r="C47" s="34" t="s">
        <v>89</v>
      </c>
      <c r="D47" s="15">
        <v>0</v>
      </c>
      <c r="E47" s="16">
        <v>0</v>
      </c>
      <c r="F47" s="16">
        <v>33.1</v>
      </c>
      <c r="G47" s="10"/>
      <c r="H47" s="16">
        <v>33.1</v>
      </c>
    </row>
    <row r="48" spans="1:8" ht="39">
      <c r="A48" s="12" t="s">
        <v>48</v>
      </c>
      <c r="B48" s="27" t="s">
        <v>66</v>
      </c>
      <c r="C48" s="32" t="s">
        <v>67</v>
      </c>
      <c r="D48" s="15">
        <v>0</v>
      </c>
      <c r="E48" s="15">
        <v>852</v>
      </c>
      <c r="F48" s="15">
        <v>842</v>
      </c>
      <c r="G48" s="15">
        <f t="shared" si="3"/>
        <v>98.826291079812208</v>
      </c>
      <c r="H48" s="15">
        <v>1136.4000000000001</v>
      </c>
    </row>
    <row r="49" spans="1:8" ht="26.4" customHeight="1">
      <c r="A49" s="12" t="s">
        <v>48</v>
      </c>
      <c r="B49" s="24" t="s">
        <v>68</v>
      </c>
      <c r="C49" s="34" t="s">
        <v>69</v>
      </c>
      <c r="D49" s="15">
        <v>0</v>
      </c>
      <c r="E49" s="15">
        <v>0</v>
      </c>
      <c r="F49" s="15">
        <v>252.1</v>
      </c>
      <c r="G49" s="15"/>
      <c r="H49" s="15">
        <v>253.8</v>
      </c>
    </row>
    <row r="50" spans="1:8" ht="39">
      <c r="A50" s="12" t="s">
        <v>48</v>
      </c>
      <c r="B50" s="31" t="s">
        <v>70</v>
      </c>
      <c r="C50" s="25" t="s">
        <v>98</v>
      </c>
      <c r="D50" s="15">
        <v>0</v>
      </c>
      <c r="E50" s="15">
        <v>0</v>
      </c>
      <c r="F50" s="15">
        <v>96.2</v>
      </c>
      <c r="G50" s="15"/>
      <c r="H50" s="15">
        <v>96.2</v>
      </c>
    </row>
    <row r="51" spans="1:8" s="11" customFormat="1" ht="13.25" customHeight="1">
      <c r="A51" s="8" t="s">
        <v>50</v>
      </c>
      <c r="B51" s="13" t="s">
        <v>21</v>
      </c>
      <c r="C51" s="9" t="s">
        <v>51</v>
      </c>
      <c r="D51" s="10">
        <f>SUM(D52:D52)</f>
        <v>0</v>
      </c>
      <c r="E51" s="10">
        <f>SUM(E52:E52)</f>
        <v>59.4</v>
      </c>
      <c r="F51" s="10">
        <f>SUM(F52:F52)</f>
        <v>59.4</v>
      </c>
      <c r="G51" s="10">
        <f t="shared" si="3"/>
        <v>100</v>
      </c>
      <c r="H51" s="10">
        <f>SUM(H52:H52)</f>
        <v>81.599999999999994</v>
      </c>
    </row>
    <row r="52" spans="1:8" ht="26.4" customHeight="1">
      <c r="A52" s="12" t="s">
        <v>50</v>
      </c>
      <c r="B52" s="31" t="s">
        <v>71</v>
      </c>
      <c r="C52" s="32" t="s">
        <v>72</v>
      </c>
      <c r="D52" s="15">
        <v>0</v>
      </c>
      <c r="E52" s="15">
        <v>59.4</v>
      </c>
      <c r="F52" s="15">
        <v>59.4</v>
      </c>
      <c r="G52" s="15">
        <f>F52/E52*100</f>
        <v>100</v>
      </c>
      <c r="H52" s="15">
        <v>81.599999999999994</v>
      </c>
    </row>
    <row r="53" spans="1:8" s="11" customFormat="1" ht="13.25" customHeight="1">
      <c r="A53" s="8" t="s">
        <v>52</v>
      </c>
      <c r="B53" s="13" t="s">
        <v>21</v>
      </c>
      <c r="C53" s="9" t="s">
        <v>53</v>
      </c>
      <c r="D53" s="10">
        <f>SUM(D54:D55)</f>
        <v>0</v>
      </c>
      <c r="E53" s="10">
        <f>SUM(E54:E55)</f>
        <v>457.3</v>
      </c>
      <c r="F53" s="10">
        <f>SUM(F54:F56)</f>
        <v>456.7</v>
      </c>
      <c r="G53" s="10">
        <f t="shared" ref="G53:G57" si="4">F53/E53*100</f>
        <v>99.868795101683787</v>
      </c>
      <c r="H53" s="10">
        <f>SUM(H54:H56)</f>
        <v>456.8</v>
      </c>
    </row>
    <row r="54" spans="1:8" ht="52">
      <c r="A54" s="12" t="s">
        <v>52</v>
      </c>
      <c r="B54" s="27" t="s">
        <v>73</v>
      </c>
      <c r="C54" s="32" t="s">
        <v>74</v>
      </c>
      <c r="D54" s="15">
        <v>0</v>
      </c>
      <c r="E54" s="15">
        <v>456.8</v>
      </c>
      <c r="F54" s="15">
        <v>456.8</v>
      </c>
      <c r="G54" s="15">
        <f t="shared" si="4"/>
        <v>100</v>
      </c>
      <c r="H54" s="15">
        <v>456.8</v>
      </c>
    </row>
    <row r="55" spans="1:8" ht="26.4" customHeight="1">
      <c r="A55" s="12" t="s">
        <v>52</v>
      </c>
      <c r="B55" s="13" t="s">
        <v>62</v>
      </c>
      <c r="C55" s="14" t="s">
        <v>63</v>
      </c>
      <c r="D55" s="15">
        <v>0</v>
      </c>
      <c r="E55" s="15">
        <v>0.5</v>
      </c>
      <c r="F55" s="15">
        <v>0.5</v>
      </c>
      <c r="G55" s="15">
        <f t="shared" si="4"/>
        <v>100</v>
      </c>
      <c r="H55" s="15">
        <v>0.6</v>
      </c>
    </row>
    <row r="56" spans="1:8" ht="34.5">
      <c r="A56" s="12" t="s">
        <v>52</v>
      </c>
      <c r="B56" s="37" t="s">
        <v>94</v>
      </c>
      <c r="C56" s="25" t="s">
        <v>95</v>
      </c>
      <c r="D56" s="15">
        <v>0</v>
      </c>
      <c r="E56" s="15">
        <v>0</v>
      </c>
      <c r="F56" s="15">
        <v>-0.6</v>
      </c>
      <c r="G56" s="15"/>
      <c r="H56" s="15">
        <v>-0.6</v>
      </c>
    </row>
    <row r="57" spans="1:8" ht="13.25" customHeight="1">
      <c r="A57" s="19" t="s">
        <v>21</v>
      </c>
      <c r="B57" s="21"/>
      <c r="C57" s="21" t="s">
        <v>54</v>
      </c>
      <c r="D57" s="17">
        <f>D20+D41+D44+D46+D51+D53+D13+D36</f>
        <v>29368.3</v>
      </c>
      <c r="E57" s="17">
        <f>E20+E41+E44+E46+E51+E53+E13</f>
        <v>29825.100000000002</v>
      </c>
      <c r="F57" s="17">
        <f>F20+F41+F44+F46+F51+F53+F13+F18</f>
        <v>47151.999999999993</v>
      </c>
      <c r="G57" s="17">
        <f t="shared" si="4"/>
        <v>158.09502734274147</v>
      </c>
      <c r="H57" s="17">
        <f>H20+H41+H44+H46+H51+H53+H13+H18</f>
        <v>56869.9</v>
      </c>
    </row>
    <row r="58" spans="1:8">
      <c r="A58" s="22"/>
      <c r="H58" s="20"/>
    </row>
    <row r="59" spans="1:8">
      <c r="A59" s="22"/>
      <c r="F59" s="20"/>
    </row>
    <row r="60" spans="1:8">
      <c r="A60" s="22"/>
    </row>
    <row r="61" spans="1:8">
      <c r="A61" s="22"/>
    </row>
    <row r="62" spans="1:8">
      <c r="A62" s="22"/>
    </row>
    <row r="63" spans="1:8">
      <c r="A63" s="22"/>
    </row>
    <row r="64" spans="1:8">
      <c r="A64" s="22"/>
    </row>
    <row r="65" spans="1:1">
      <c r="A65" s="22"/>
    </row>
    <row r="66" spans="1:1">
      <c r="A66" s="22"/>
    </row>
    <row r="67" spans="1:1">
      <c r="A67" s="22"/>
    </row>
    <row r="68" spans="1:1">
      <c r="A68" s="22"/>
    </row>
    <row r="69" spans="1:1">
      <c r="A69" s="22"/>
    </row>
    <row r="70" spans="1:1">
      <c r="A70" s="22"/>
    </row>
    <row r="71" spans="1:1">
      <c r="A71" s="22"/>
    </row>
    <row r="72" spans="1:1">
      <c r="A72" s="22"/>
    </row>
    <row r="73" spans="1:1">
      <c r="A73" s="22"/>
    </row>
    <row r="74" spans="1:1">
      <c r="A74" s="22"/>
    </row>
    <row r="75" spans="1:1">
      <c r="A75" s="22"/>
    </row>
    <row r="76" spans="1:1">
      <c r="A76" s="22"/>
    </row>
    <row r="77" spans="1:1">
      <c r="A77" s="22"/>
    </row>
    <row r="78" spans="1:1">
      <c r="A78" s="22"/>
    </row>
    <row r="79" spans="1:1">
      <c r="A79" s="22"/>
    </row>
    <row r="80" spans="1:1">
      <c r="A80" s="22"/>
    </row>
    <row r="81" spans="1:1">
      <c r="A81" s="22"/>
    </row>
    <row r="82" spans="1:1">
      <c r="A82" s="22"/>
    </row>
    <row r="83" spans="1:1">
      <c r="A83" s="22"/>
    </row>
    <row r="84" spans="1:1">
      <c r="A84" s="22"/>
    </row>
    <row r="85" spans="1:1">
      <c r="A85" s="22"/>
    </row>
    <row r="86" spans="1:1">
      <c r="A86" s="22"/>
    </row>
    <row r="87" spans="1:1">
      <c r="A87" s="22"/>
    </row>
    <row r="88" spans="1:1">
      <c r="A88" s="22"/>
    </row>
    <row r="89" spans="1:1">
      <c r="A89" s="22"/>
    </row>
    <row r="90" spans="1:1">
      <c r="A90" s="22"/>
    </row>
    <row r="91" spans="1:1">
      <c r="A91" s="22"/>
    </row>
    <row r="92" spans="1:1">
      <c r="A92" s="22"/>
    </row>
    <row r="93" spans="1:1">
      <c r="A93" s="22"/>
    </row>
    <row r="94" spans="1:1">
      <c r="A94" s="22"/>
    </row>
    <row r="95" spans="1:1">
      <c r="A95" s="22"/>
    </row>
    <row r="96" spans="1:1">
      <c r="A96" s="22"/>
    </row>
    <row r="97" spans="1:1">
      <c r="A97" s="22"/>
    </row>
    <row r="98" spans="1:1">
      <c r="A98" s="22"/>
    </row>
    <row r="99" spans="1:1">
      <c r="A99" s="22"/>
    </row>
    <row r="100" spans="1:1">
      <c r="A100" s="22"/>
    </row>
    <row r="101" spans="1:1">
      <c r="A101" s="22"/>
    </row>
    <row r="102" spans="1:1">
      <c r="A102" s="22"/>
    </row>
  </sheetData>
  <autoFilter ref="A11:B57"/>
  <mergeCells count="15">
    <mergeCell ref="A7:H7"/>
    <mergeCell ref="D1:H1"/>
    <mergeCell ref="D2:H2"/>
    <mergeCell ref="D3:H3"/>
    <mergeCell ref="D4:H4"/>
    <mergeCell ref="D6:G6"/>
    <mergeCell ref="E8:H8"/>
    <mergeCell ref="A9:B10"/>
    <mergeCell ref="C9:C11"/>
    <mergeCell ref="D9:G9"/>
    <mergeCell ref="H9:H11"/>
    <mergeCell ref="D10:D11"/>
    <mergeCell ref="E10:E11"/>
    <mergeCell ref="F10:F11"/>
    <mergeCell ref="G10:G11"/>
  </mergeCells>
  <pageMargins left="0.39370078740157483" right="0.19685039370078741" top="0.59055118110236227" bottom="0.19685039370078741" header="0.15748031496062992" footer="0.23622047244094491"/>
  <pageSetup paperSize="9" scale="91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К-1</vt:lpstr>
      <vt:lpstr>'Форма К-1'!Заголовки_для_печати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Круг Татьяна Андреевна</cp:lastModifiedBy>
  <cp:lastPrinted>2018-11-09T09:27:44Z</cp:lastPrinted>
  <dcterms:created xsi:type="dcterms:W3CDTF">2018-04-25T11:47:13Z</dcterms:created>
  <dcterms:modified xsi:type="dcterms:W3CDTF">2018-11-09T09:27:57Z</dcterms:modified>
</cp:coreProperties>
</file>