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39" i="1" l="1"/>
  <c r="K38" i="1" s="1"/>
  <c r="I23" i="1"/>
  <c r="I30" i="1"/>
  <c r="J30" i="1"/>
  <c r="L30" i="1"/>
  <c r="N30" i="1"/>
  <c r="P30" i="1"/>
  <c r="R30" i="1"/>
  <c r="T30" i="1"/>
  <c r="M32" i="1"/>
  <c r="M31" i="1"/>
  <c r="K32" i="1"/>
  <c r="K31" i="1"/>
  <c r="K30" i="1" s="1"/>
  <c r="H32" i="1"/>
  <c r="H31" i="1"/>
  <c r="H30" i="1" s="1"/>
  <c r="K26" i="1"/>
  <c r="M26" i="1"/>
  <c r="O26" i="1" s="1"/>
  <c r="Q26" i="1" s="1"/>
  <c r="S26" i="1" s="1"/>
  <c r="K25" i="1"/>
  <c r="M25" i="1"/>
  <c r="O25" i="1"/>
  <c r="J24" i="1"/>
  <c r="L24" i="1"/>
  <c r="N24" i="1"/>
  <c r="P24" i="1"/>
  <c r="R24" i="1"/>
  <c r="R23" i="1"/>
  <c r="T24" i="1"/>
  <c r="I29" i="1"/>
  <c r="I62" i="1"/>
  <c r="K62" i="1" s="1"/>
  <c r="I27" i="1"/>
  <c r="I24" i="1" s="1"/>
  <c r="H26" i="1"/>
  <c r="H24" i="1" s="1"/>
  <c r="H23" i="1" s="1"/>
  <c r="I22" i="1"/>
  <c r="I34" i="1"/>
  <c r="J34" i="1"/>
  <c r="L34" i="1"/>
  <c r="K35" i="1"/>
  <c r="M35" i="1"/>
  <c r="M34" i="1"/>
  <c r="N34" i="1"/>
  <c r="P34" i="1"/>
  <c r="R34" i="1"/>
  <c r="T34" i="1"/>
  <c r="T33" i="1" s="1"/>
  <c r="M60" i="1"/>
  <c r="O60" i="1" s="1"/>
  <c r="K60" i="1"/>
  <c r="K58" i="1"/>
  <c r="M58" i="1"/>
  <c r="K56" i="1"/>
  <c r="M56" i="1" s="1"/>
  <c r="O56" i="1" s="1"/>
  <c r="K53" i="1"/>
  <c r="M53" i="1"/>
  <c r="M52" i="1" s="1"/>
  <c r="K51" i="1"/>
  <c r="K49" i="1"/>
  <c r="M49" i="1"/>
  <c r="O49" i="1" s="1"/>
  <c r="K46" i="1"/>
  <c r="K44" i="1"/>
  <c r="M44" i="1"/>
  <c r="K42" i="1"/>
  <c r="K37" i="1"/>
  <c r="K29" i="1"/>
  <c r="M29" i="1"/>
  <c r="K27" i="1"/>
  <c r="K22" i="1"/>
  <c r="M20" i="1"/>
  <c r="K20" i="1"/>
  <c r="M18" i="1"/>
  <c r="O18" i="1"/>
  <c r="H62" i="1"/>
  <c r="H61" i="1" s="1"/>
  <c r="H60" i="1"/>
  <c r="H59" i="1" s="1"/>
  <c r="H58" i="1"/>
  <c r="H56" i="1"/>
  <c r="H55" i="1" s="1"/>
  <c r="H53" i="1"/>
  <c r="H52" i="1" s="1"/>
  <c r="H51" i="1"/>
  <c r="H49" i="1"/>
  <c r="H46" i="1"/>
  <c r="H44" i="1"/>
  <c r="H43" i="1" s="1"/>
  <c r="H42" i="1"/>
  <c r="H41" i="1" s="1"/>
  <c r="H39" i="1"/>
  <c r="H37" i="1"/>
  <c r="H35" i="1"/>
  <c r="H34" i="1" s="1"/>
  <c r="H29" i="1"/>
  <c r="H28" i="1" s="1"/>
  <c r="H27" i="1"/>
  <c r="H25" i="1"/>
  <c r="H22" i="1"/>
  <c r="H21" i="1" s="1"/>
  <c r="H20" i="1"/>
  <c r="H19" i="1" s="1"/>
  <c r="H18" i="1"/>
  <c r="I61" i="1"/>
  <c r="J61" i="1"/>
  <c r="K61" i="1"/>
  <c r="L61" i="1"/>
  <c r="N61" i="1"/>
  <c r="P61" i="1"/>
  <c r="R61" i="1"/>
  <c r="T61" i="1"/>
  <c r="I59" i="1"/>
  <c r="I54" i="1" s="1"/>
  <c r="J59" i="1"/>
  <c r="K59" i="1"/>
  <c r="L59" i="1"/>
  <c r="N59" i="1"/>
  <c r="N54" i="1" s="1"/>
  <c r="P59" i="1"/>
  <c r="R59" i="1"/>
  <c r="T59" i="1"/>
  <c r="T54" i="1" s="1"/>
  <c r="H57" i="1"/>
  <c r="I57" i="1"/>
  <c r="J57" i="1"/>
  <c r="K57" i="1"/>
  <c r="L57" i="1"/>
  <c r="L54" i="1" s="1"/>
  <c r="N57" i="1"/>
  <c r="P57" i="1"/>
  <c r="R57" i="1"/>
  <c r="T57" i="1"/>
  <c r="I55" i="1"/>
  <c r="J55" i="1"/>
  <c r="K55" i="1"/>
  <c r="K54" i="1" s="1"/>
  <c r="L55" i="1"/>
  <c r="N55" i="1"/>
  <c r="P55" i="1"/>
  <c r="R55" i="1"/>
  <c r="R54" i="1" s="1"/>
  <c r="T55" i="1"/>
  <c r="I52" i="1"/>
  <c r="J52" i="1"/>
  <c r="K52" i="1"/>
  <c r="L52" i="1"/>
  <c r="N52" i="1"/>
  <c r="N47" i="1" s="1"/>
  <c r="P52" i="1"/>
  <c r="R52" i="1"/>
  <c r="T52" i="1"/>
  <c r="H50" i="1"/>
  <c r="H47" i="1" s="1"/>
  <c r="I50" i="1"/>
  <c r="J50" i="1"/>
  <c r="L50" i="1"/>
  <c r="L47" i="1" s="1"/>
  <c r="N50" i="1"/>
  <c r="P50" i="1"/>
  <c r="R50" i="1"/>
  <c r="R47" i="1" s="1"/>
  <c r="T50" i="1"/>
  <c r="T47" i="1" s="1"/>
  <c r="H48" i="1"/>
  <c r="I48" i="1"/>
  <c r="J48" i="1"/>
  <c r="K48" i="1"/>
  <c r="L48" i="1"/>
  <c r="N48" i="1"/>
  <c r="P48" i="1"/>
  <c r="P47" i="1" s="1"/>
  <c r="R48" i="1"/>
  <c r="T48" i="1"/>
  <c r="H45" i="1"/>
  <c r="I45" i="1"/>
  <c r="J45" i="1"/>
  <c r="L45" i="1"/>
  <c r="L40" i="1" s="1"/>
  <c r="N45" i="1"/>
  <c r="P45" i="1"/>
  <c r="R45" i="1"/>
  <c r="T45" i="1"/>
  <c r="I43" i="1"/>
  <c r="J43" i="1"/>
  <c r="K43" i="1"/>
  <c r="L43" i="1"/>
  <c r="N43" i="1"/>
  <c r="P43" i="1"/>
  <c r="R43" i="1"/>
  <c r="R40" i="1" s="1"/>
  <c r="T43" i="1"/>
  <c r="I41" i="1"/>
  <c r="J41" i="1"/>
  <c r="J40" i="1" s="1"/>
  <c r="L41" i="1"/>
  <c r="N41" i="1"/>
  <c r="N40" i="1" s="1"/>
  <c r="P41" i="1"/>
  <c r="R41" i="1"/>
  <c r="T41" i="1"/>
  <c r="H38" i="1"/>
  <c r="I38" i="1"/>
  <c r="J38" i="1"/>
  <c r="L38" i="1"/>
  <c r="N38" i="1"/>
  <c r="P38" i="1"/>
  <c r="P33" i="1" s="1"/>
  <c r="R38" i="1"/>
  <c r="T38" i="1"/>
  <c r="T36" i="1"/>
  <c r="H36" i="1"/>
  <c r="I36" i="1"/>
  <c r="J36" i="1"/>
  <c r="L36" i="1"/>
  <c r="L33" i="1" s="1"/>
  <c r="N36" i="1"/>
  <c r="P36" i="1"/>
  <c r="R36" i="1"/>
  <c r="J33" i="1"/>
  <c r="I28" i="1"/>
  <c r="J28" i="1"/>
  <c r="K28" i="1"/>
  <c r="L28" i="1"/>
  <c r="N28" i="1"/>
  <c r="P28" i="1"/>
  <c r="R28" i="1"/>
  <c r="T28" i="1"/>
  <c r="T23" i="1" s="1"/>
  <c r="N23" i="1"/>
  <c r="I21" i="1"/>
  <c r="J21" i="1"/>
  <c r="L21" i="1"/>
  <c r="N21" i="1"/>
  <c r="P21" i="1"/>
  <c r="R21" i="1"/>
  <c r="T21" i="1"/>
  <c r="I19" i="1"/>
  <c r="J19" i="1"/>
  <c r="K19" i="1"/>
  <c r="L19" i="1"/>
  <c r="N19" i="1"/>
  <c r="P19" i="1"/>
  <c r="R19" i="1"/>
  <c r="T19" i="1"/>
  <c r="H17" i="1"/>
  <c r="I17" i="1"/>
  <c r="J17" i="1"/>
  <c r="K17" i="1"/>
  <c r="L17" i="1"/>
  <c r="L16" i="1" s="1"/>
  <c r="N17" i="1"/>
  <c r="P17" i="1"/>
  <c r="R17" i="1"/>
  <c r="T17" i="1"/>
  <c r="J16" i="1"/>
  <c r="J23" i="1"/>
  <c r="K45" i="1"/>
  <c r="K34" i="1"/>
  <c r="O17" i="1"/>
  <c r="Q18" i="1"/>
  <c r="M17" i="1"/>
  <c r="O53" i="1"/>
  <c r="M48" i="1"/>
  <c r="I40" i="1"/>
  <c r="O39" i="1"/>
  <c r="M38" i="1"/>
  <c r="O29" i="1"/>
  <c r="M28" i="1"/>
  <c r="M55" i="1"/>
  <c r="P54" i="1"/>
  <c r="T40" i="1"/>
  <c r="P40" i="1"/>
  <c r="P23" i="1"/>
  <c r="L23" i="1"/>
  <c r="L15" i="1" s="1"/>
  <c r="T16" i="1"/>
  <c r="P16" i="1"/>
  <c r="S18" i="1"/>
  <c r="G18" i="1" s="1"/>
  <c r="G17" i="1" s="1"/>
  <c r="Q17" i="1"/>
  <c r="N33" i="1"/>
  <c r="T15" i="1"/>
  <c r="R33" i="1"/>
  <c r="P15" i="1" l="1"/>
  <c r="K36" i="1"/>
  <c r="K33" i="1" s="1"/>
  <c r="M37" i="1"/>
  <c r="M51" i="1"/>
  <c r="K50" i="1"/>
  <c r="K47" i="1" s="1"/>
  <c r="O58" i="1"/>
  <c r="M57" i="1"/>
  <c r="G26" i="1"/>
  <c r="F26" i="1" s="1"/>
  <c r="N16" i="1"/>
  <c r="N15" i="1" s="1"/>
  <c r="I16" i="1"/>
  <c r="K24" i="1"/>
  <c r="K23" i="1" s="1"/>
  <c r="M27" i="1"/>
  <c r="O31" i="1"/>
  <c r="M30" i="1"/>
  <c r="Q53" i="1"/>
  <c r="O52" i="1"/>
  <c r="H33" i="1"/>
  <c r="O20" i="1"/>
  <c r="M19" i="1"/>
  <c r="Q60" i="1"/>
  <c r="O59" i="1"/>
  <c r="M59" i="1"/>
  <c r="I47" i="1"/>
  <c r="H40" i="1"/>
  <c r="M43" i="1"/>
  <c r="O44" i="1"/>
  <c r="O55" i="1"/>
  <c r="Q56" i="1"/>
  <c r="F18" i="1"/>
  <c r="F17" i="1" s="1"/>
  <c r="Q29" i="1"/>
  <c r="O28" i="1"/>
  <c r="H16" i="1"/>
  <c r="J47" i="1"/>
  <c r="J54" i="1"/>
  <c r="J15" i="1" s="1"/>
  <c r="H54" i="1"/>
  <c r="M46" i="1"/>
  <c r="O32" i="1"/>
  <c r="Q32" i="1" s="1"/>
  <c r="S32" i="1" s="1"/>
  <c r="G32" i="1"/>
  <c r="F32" i="1" s="1"/>
  <c r="S17" i="1"/>
  <c r="O38" i="1"/>
  <c r="Q39" i="1"/>
  <c r="R16" i="1"/>
  <c r="R15" i="1" s="1"/>
  <c r="M22" i="1"/>
  <c r="K21" i="1"/>
  <c r="K16" i="1" s="1"/>
  <c r="M42" i="1"/>
  <c r="K41" i="1"/>
  <c r="K40" i="1" s="1"/>
  <c r="O48" i="1"/>
  <c r="Q49" i="1"/>
  <c r="O35" i="1"/>
  <c r="I33" i="1"/>
  <c r="M62" i="1"/>
  <c r="Q25" i="1"/>
  <c r="O22" i="1" l="1"/>
  <c r="M21" i="1"/>
  <c r="S39" i="1"/>
  <c r="S38" i="1" s="1"/>
  <c r="Q38" i="1"/>
  <c r="Q55" i="1"/>
  <c r="S56" i="1"/>
  <c r="S55" i="1" s="1"/>
  <c r="O34" i="1"/>
  <c r="Q35" i="1"/>
  <c r="O42" i="1"/>
  <c r="M41" i="1"/>
  <c r="M40" i="1" s="1"/>
  <c r="K15" i="1"/>
  <c r="G56" i="1"/>
  <c r="O46" i="1"/>
  <c r="M45" i="1"/>
  <c r="H15" i="1"/>
  <c r="Q20" i="1"/>
  <c r="O19" i="1"/>
  <c r="O27" i="1"/>
  <c r="O57" i="1"/>
  <c r="Q58" i="1"/>
  <c r="S25" i="1"/>
  <c r="S29" i="1"/>
  <c r="Q28" i="1"/>
  <c r="Q59" i="1"/>
  <c r="S60" i="1"/>
  <c r="S59" i="1" s="1"/>
  <c r="O30" i="1"/>
  <c r="Q31" i="1"/>
  <c r="I15" i="1"/>
  <c r="O51" i="1"/>
  <c r="M50" i="1"/>
  <c r="M47" i="1" s="1"/>
  <c r="O62" i="1"/>
  <c r="M61" i="1"/>
  <c r="M54" i="1" s="1"/>
  <c r="Q48" i="1"/>
  <c r="S49" i="1"/>
  <c r="S48" i="1" s="1"/>
  <c r="G49" i="1"/>
  <c r="O43" i="1"/>
  <c r="Q44" i="1"/>
  <c r="M16" i="1"/>
  <c r="M15" i="1" s="1"/>
  <c r="Q52" i="1"/>
  <c r="S53" i="1"/>
  <c r="M24" i="1"/>
  <c r="M23" i="1" s="1"/>
  <c r="O37" i="1"/>
  <c r="M36" i="1"/>
  <c r="M33" i="1" s="1"/>
  <c r="G60" i="1"/>
  <c r="F56" i="1" l="1"/>
  <c r="F55" i="1" s="1"/>
  <c r="G55" i="1"/>
  <c r="Q37" i="1"/>
  <c r="O36" i="1"/>
  <c r="F49" i="1"/>
  <c r="F48" i="1" s="1"/>
  <c r="G48" i="1"/>
  <c r="O61" i="1"/>
  <c r="O54" i="1" s="1"/>
  <c r="Q62" i="1"/>
  <c r="S20" i="1"/>
  <c r="S19" i="1" s="1"/>
  <c r="Q19" i="1"/>
  <c r="S44" i="1"/>
  <c r="S43" i="1" s="1"/>
  <c r="Q43" i="1"/>
  <c r="S31" i="1"/>
  <c r="S30" i="1" s="1"/>
  <c r="Q30" i="1"/>
  <c r="Q42" i="1"/>
  <c r="O41" i="1"/>
  <c r="O40" i="1" s="1"/>
  <c r="G59" i="1"/>
  <c r="F60" i="1"/>
  <c r="F59" i="1" s="1"/>
  <c r="S52" i="1"/>
  <c r="G53" i="1"/>
  <c r="Q27" i="1"/>
  <c r="O24" i="1"/>
  <c r="O23" i="1" s="1"/>
  <c r="Q34" i="1"/>
  <c r="S35" i="1"/>
  <c r="S34" i="1" s="1"/>
  <c r="G35" i="1"/>
  <c r="G39" i="1"/>
  <c r="O21" i="1"/>
  <c r="Q22" i="1"/>
  <c r="O50" i="1"/>
  <c r="O47" i="1" s="1"/>
  <c r="Q51" i="1"/>
  <c r="S28" i="1"/>
  <c r="G29" i="1"/>
  <c r="S58" i="1"/>
  <c r="Q57" i="1"/>
  <c r="O16" i="1"/>
  <c r="Q46" i="1"/>
  <c r="O45" i="1"/>
  <c r="O33" i="1"/>
  <c r="G25" i="1"/>
  <c r="F25" i="1" l="1"/>
  <c r="Q45" i="1"/>
  <c r="S46" i="1"/>
  <c r="S45" i="1" s="1"/>
  <c r="F29" i="1"/>
  <c r="F28" i="1" s="1"/>
  <c r="G28" i="1"/>
  <c r="F34" i="1"/>
  <c r="G34" i="1"/>
  <c r="F35" i="1"/>
  <c r="S27" i="1"/>
  <c r="S24" i="1" s="1"/>
  <c r="S23" i="1" s="1"/>
  <c r="G27" i="1"/>
  <c r="F27" i="1" s="1"/>
  <c r="Q24" i="1"/>
  <c r="Q23" i="1" s="1"/>
  <c r="S37" i="1"/>
  <c r="S36" i="1" s="1"/>
  <c r="S33" i="1" s="1"/>
  <c r="Q36" i="1"/>
  <c r="O15" i="1"/>
  <c r="S22" i="1"/>
  <c r="Q21" i="1"/>
  <c r="S42" i="1"/>
  <c r="S41" i="1" s="1"/>
  <c r="S40" i="1" s="1"/>
  <c r="Q41" i="1"/>
  <c r="Q40" i="1" s="1"/>
  <c r="G42" i="1"/>
  <c r="Q50" i="1"/>
  <c r="Q47" i="1" s="1"/>
  <c r="S51" i="1"/>
  <c r="S50" i="1" s="1"/>
  <c r="S47" i="1" s="1"/>
  <c r="Q33" i="1"/>
  <c r="G44" i="1"/>
  <c r="G20" i="1"/>
  <c r="S62" i="1"/>
  <c r="Q61" i="1"/>
  <c r="Q54" i="1" s="1"/>
  <c r="S57" i="1"/>
  <c r="G58" i="1"/>
  <c r="G38" i="1"/>
  <c r="F39" i="1"/>
  <c r="F38" i="1" s="1"/>
  <c r="F53" i="1"/>
  <c r="F52" i="1" s="1"/>
  <c r="G52" i="1"/>
  <c r="G31" i="1"/>
  <c r="Q16" i="1"/>
  <c r="Q15" i="1" l="1"/>
  <c r="F31" i="1"/>
  <c r="F30" i="1" s="1"/>
  <c r="G30" i="1"/>
  <c r="G37" i="1"/>
  <c r="G43" i="1"/>
  <c r="F44" i="1"/>
  <c r="F43" i="1" s="1"/>
  <c r="S21" i="1"/>
  <c r="S16" i="1" s="1"/>
  <c r="G22" i="1"/>
  <c r="F20" i="1"/>
  <c r="F19" i="1" s="1"/>
  <c r="G19" i="1"/>
  <c r="G57" i="1"/>
  <c r="F58" i="1"/>
  <c r="F57" i="1" s="1"/>
  <c r="F42" i="1"/>
  <c r="F41" i="1" s="1"/>
  <c r="G41" i="1"/>
  <c r="F24" i="1"/>
  <c r="F23" i="1" s="1"/>
  <c r="S61" i="1"/>
  <c r="S54" i="1" s="1"/>
  <c r="G62" i="1"/>
  <c r="G51" i="1"/>
  <c r="G46" i="1"/>
  <c r="G24" i="1"/>
  <c r="G50" i="1" l="1"/>
  <c r="G47" i="1" s="1"/>
  <c r="F51" i="1"/>
  <c r="F50" i="1" s="1"/>
  <c r="F47" i="1" s="1"/>
  <c r="G54" i="1"/>
  <c r="S15" i="1"/>
  <c r="G23" i="1"/>
  <c r="G61" i="1"/>
  <c r="F62" i="1"/>
  <c r="F61" i="1" s="1"/>
  <c r="F54" i="1" s="1"/>
  <c r="F46" i="1"/>
  <c r="F45" i="1" s="1"/>
  <c r="F40" i="1" s="1"/>
  <c r="G45" i="1"/>
  <c r="G40" i="1" s="1"/>
  <c r="F22" i="1"/>
  <c r="F21" i="1" s="1"/>
  <c r="F16" i="1" s="1"/>
  <c r="G21" i="1"/>
  <c r="G16" i="1" s="1"/>
  <c r="G36" i="1"/>
  <c r="G33" i="1" s="1"/>
  <c r="F37" i="1"/>
  <c r="F36" i="1" s="1"/>
  <c r="F33" i="1" s="1"/>
  <c r="G15" i="1" l="1"/>
  <c r="F15" i="1" s="1"/>
</calcChain>
</file>

<file path=xl/sharedStrings.xml><?xml version="1.0" encoding="utf-8"?>
<sst xmlns="http://schemas.openxmlformats.org/spreadsheetml/2006/main" count="262" uniqueCount="157">
  <si>
    <t>Приложение 2</t>
  </si>
  <si>
    <t xml:space="preserve">к муниципальной программе </t>
  </si>
  <si>
    <t xml:space="preserve">РЕСУРСНОЕ ОБЕСПЕЧЕНИЕ </t>
  </si>
  <si>
    <t>реализации муниципальной программы</t>
  </si>
  <si>
    <t>Ответственный исполнитель, соисполнитель</t>
  </si>
  <si>
    <t>В том числе по годам реализации</t>
  </si>
  <si>
    <t>1.</t>
  </si>
  <si>
    <t>2.</t>
  </si>
  <si>
    <t>2.1.</t>
  </si>
  <si>
    <t>2.2.</t>
  </si>
  <si>
    <t>2.3.</t>
  </si>
  <si>
    <t>Основное мероприятие 2 «Сохранение и развитие учреждений (организаций)»</t>
  </si>
  <si>
    <t>тыс.руб.</t>
  </si>
  <si>
    <t>№ п/п</t>
  </si>
  <si>
    <t>Наименование муниципальной программы, подпрограммы, основное мероприятие, мероприятие</t>
  </si>
  <si>
    <t>Рз,  Пр</t>
  </si>
  <si>
    <t>Объем финансирования по источникам</t>
  </si>
  <si>
    <t>0707</t>
  </si>
  <si>
    <t>2.1.1.</t>
  </si>
  <si>
    <t>2.2.1.</t>
  </si>
  <si>
    <t>2.3.1.</t>
  </si>
  <si>
    <t>0700, 1000</t>
  </si>
  <si>
    <t xml:space="preserve"> 01 0 00 00000</t>
  </si>
  <si>
    <t xml:space="preserve">ответственный исполнитель – Управление образования администрации города Березники (далее – Управление образования) </t>
  </si>
  <si>
    <t>01 1 00 00000</t>
  </si>
  <si>
    <t>ответственный исполнитель - Управление образования</t>
  </si>
  <si>
    <t>Основное мероприятие 1 «Развитие дошкольного образования»</t>
  </si>
  <si>
    <t>01 1 01 00000</t>
  </si>
  <si>
    <t>Обеспечение деятельности (оказание услуг, выполнение работ) муниципальных учреждений (организаций)</t>
  </si>
  <si>
    <t>01 1 01 16010</t>
  </si>
  <si>
    <t xml:space="preserve">ответственный исполнитель - Управление образования </t>
  </si>
  <si>
    <t xml:space="preserve">Основное мероприятие 2 «Сохранение и развитие учреждений (организаций)» </t>
  </si>
  <si>
    <t>01 1 02 00000</t>
  </si>
  <si>
    <t>01 1 02 24000</t>
  </si>
  <si>
    <t>01 1 03 00000</t>
  </si>
  <si>
    <t>01 1 03 21970</t>
  </si>
  <si>
    <t>3.</t>
  </si>
  <si>
    <t>01 2 00 00000</t>
  </si>
  <si>
    <t>3.1.</t>
  </si>
  <si>
    <t>Основное мероприятие 1 «Развитие общего образования»</t>
  </si>
  <si>
    <t>01 2 01 00000</t>
  </si>
  <si>
    <t>3.2.</t>
  </si>
  <si>
    <t xml:space="preserve"> 01 2 01 17010</t>
  </si>
  <si>
    <t>01201SН040</t>
  </si>
  <si>
    <t>01 2 02 00000</t>
  </si>
  <si>
    <t>01 2 02 02400</t>
  </si>
  <si>
    <t>4.</t>
  </si>
  <si>
    <t>01 3 00 00000</t>
  </si>
  <si>
    <t>4.1.</t>
  </si>
  <si>
    <t>Основное мероприятие 1 «Развитие дополнительного образования детей</t>
  </si>
  <si>
    <t>01 3 01 00000</t>
  </si>
  <si>
    <t>4.2.</t>
  </si>
  <si>
    <t>01 3 01 18010</t>
  </si>
  <si>
    <t>4.3.</t>
  </si>
  <si>
    <t>01 3 02 00000</t>
  </si>
  <si>
    <t>01 3 02 24000</t>
  </si>
  <si>
    <t>01 3 03 00000</t>
  </si>
  <si>
    <t>Дополнительные меры социальной поддержки педагогических работников организаций дополнительного образования</t>
  </si>
  <si>
    <t>01 3 03 72000</t>
  </si>
  <si>
    <t>5.</t>
  </si>
  <si>
    <t>01 4 00 00000</t>
  </si>
  <si>
    <t>5.1.</t>
  </si>
  <si>
    <t>Основное мероприятие 1 «Оздоровление, занятость и отдых детей»</t>
  </si>
  <si>
    <t>01 4 01 00000</t>
  </si>
  <si>
    <t>5.2.</t>
  </si>
  <si>
    <t>01 4 01 19010</t>
  </si>
  <si>
    <t>5.3.</t>
  </si>
  <si>
    <t>01 4 02 00000</t>
  </si>
  <si>
    <t>01 4 02 24000</t>
  </si>
  <si>
    <t>01 4 03 22500</t>
  </si>
  <si>
    <t>6.</t>
  </si>
  <si>
    <t>01 5 00 00000</t>
  </si>
  <si>
    <t>6.1.</t>
  </si>
  <si>
    <t>Основное мероприятие 1 «Предоставление психологической поддержки населению»</t>
  </si>
  <si>
    <t>01 5 01 000000</t>
  </si>
  <si>
    <t>6.2.</t>
  </si>
  <si>
    <t xml:space="preserve">01 5 01 19110 </t>
  </si>
  <si>
    <t>6.3.</t>
  </si>
  <si>
    <t>01 5 02 00000</t>
  </si>
  <si>
    <t>01 5 02 24000</t>
  </si>
  <si>
    <t>Основное мероприятие 3 «Поддержка, развитие общего и дополнительного образования»</t>
  </si>
  <si>
    <t>01 5 03 00000</t>
  </si>
  <si>
    <t>01 5 03 21360</t>
  </si>
  <si>
    <t>7.</t>
  </si>
  <si>
    <t>0709, 1003</t>
  </si>
  <si>
    <t>01 6 00 00000</t>
  </si>
  <si>
    <t>7.1.</t>
  </si>
  <si>
    <t xml:space="preserve">Основное мероприятие 1 «Предоставление услуг по информационному, методическому, техническому сопровождению» </t>
  </si>
  <si>
    <t>01 6 01 00000</t>
  </si>
  <si>
    <t>7.2.</t>
  </si>
  <si>
    <t>01 6 01 19210</t>
  </si>
  <si>
    <t>7.3.</t>
  </si>
  <si>
    <t>Основное мероприятие 2 «Обеспечение деятельности муниципальных органов»</t>
  </si>
  <si>
    <t>01 6 03 00000</t>
  </si>
  <si>
    <t>7.4.</t>
  </si>
  <si>
    <t>Содержание органов местного самоуправления</t>
  </si>
  <si>
    <t>01 6 04 00000</t>
  </si>
  <si>
    <t>ВСЕГО</t>
  </si>
  <si>
    <t>средства местного бюджета</t>
  </si>
  <si>
    <t>средства краевой субвенции</t>
  </si>
  <si>
    <t>Подпрограмма 1 "Дошкольное образование"</t>
  </si>
  <si>
    <t>Мероприятия, обеспечивающие функционирование и развитие учреждений</t>
  </si>
  <si>
    <t>Основное мероприятие 3 «Организация питания в учреждениях образования»</t>
  </si>
  <si>
    <t>Организация питания детей</t>
  </si>
  <si>
    <t>Подпрограмма 2 "Начальное общее, основное общее и среднее общее образование"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</si>
  <si>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общеобразова-тельных учреждениях, осуществляющих образовательную деятельность по адаптированным основным общеобразова-тельным программам, в муниципальных общеобразова-тельных учреждениях со специальным наименованием «специальные учебно-воспитательные учреждения для обучающихся с девиантным (общественно опасным) поведением» и муниципальных санаторных общеобразова-тельных учреждениях</t>
  </si>
  <si>
    <t>Подпрограмма 3 «Дополнительное образование детей»</t>
  </si>
  <si>
    <t>Подпрограмма 4 «Оздоровление, занятость и отдых детей»</t>
  </si>
  <si>
    <t>Основное мероприятие 2 «Сохранение и развитие учреждений  (организаций)»</t>
  </si>
  <si>
    <t>Основное мероприятие 3 «Мероприятия в сфере  оздоровления, занятости и отдыха детей и молодежи»</t>
  </si>
  <si>
    <t>Организация отдыха, оздоровления и занятости детей и молодежи</t>
  </si>
  <si>
    <t>Подпрограмма 5 «Индивидуализация образования»</t>
  </si>
  <si>
    <t>Подпрограмма 6 «Муниципальная система управления образованием»</t>
  </si>
  <si>
    <t>Основное мероприятие 3 «Повышение престижности профессии в сфере образования»</t>
  </si>
  <si>
    <t xml:space="preserve">Проведение конкурсов, проектов и других мероприятий в сфере образования 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</si>
  <si>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</si>
  <si>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0701</t>
  </si>
  <si>
    <t>Мероприятия, обеспечивающие функционирование и развитие учреждений, в т.ч. установка оконных блоков</t>
  </si>
  <si>
    <t>0702</t>
  </si>
  <si>
    <t>0703</t>
  </si>
  <si>
    <t>Основное мероприятие 3 «Оказание мер социальной поддержки работникам образовательных организаций"</t>
  </si>
  <si>
    <t>01 4 03 00000</t>
  </si>
  <si>
    <t>0709</t>
  </si>
  <si>
    <t>Выявление и поддержка талантливых детей и молодежи образовательных учреждений, выезды обучающихся и педагогов"</t>
  </si>
  <si>
    <t xml:space="preserve">Основное мероприятие 4 «Меры социальной поддержки работников образования» </t>
  </si>
  <si>
    <t>01 6 02 00000</t>
  </si>
  <si>
    <t>01 6 02 00020</t>
  </si>
  <si>
    <t>01 6 03 21000</t>
  </si>
  <si>
    <t xml:space="preserve">01 6 04 SС240 </t>
  </si>
  <si>
    <t>3.1.1.</t>
  </si>
  <si>
    <t>3.1.2.</t>
  </si>
  <si>
    <t>3.2.1.</t>
  </si>
  <si>
    <t>4.1.1.</t>
  </si>
  <si>
    <t>4.2.1.</t>
  </si>
  <si>
    <t>4.3.1.</t>
  </si>
  <si>
    <t>5.1.1.</t>
  </si>
  <si>
    <t>5.2.1.</t>
  </si>
  <si>
    <t>5.3.1.</t>
  </si>
  <si>
    <t>6.1.1.</t>
  </si>
  <si>
    <t>6.2.1.</t>
  </si>
  <si>
    <t>6.3.1.</t>
  </si>
  <si>
    <t>7.1.1.</t>
  </si>
  <si>
    <t>7.2.1.</t>
  </si>
  <si>
    <t>7.3.1.</t>
  </si>
  <si>
    <t>7.4.1.</t>
  </si>
  <si>
    <t>«Развитие системы образования"</t>
  </si>
  <si>
    <t>«Развитие системы образования»</t>
  </si>
  <si>
    <t>Муниципальная программа «Развитие системы образования»</t>
  </si>
  <si>
    <t>3.3.</t>
  </si>
  <si>
    <t>01 2 03 21970</t>
  </si>
  <si>
    <t>Основное мероприятие 3 "Организация питания детей"</t>
  </si>
  <si>
    <t>3.3.1.</t>
  </si>
  <si>
    <t>01 2 03 00000</t>
  </si>
  <si>
    <t>1003</t>
  </si>
  <si>
    <t>ЦСР</t>
  </si>
  <si>
    <t>0701, 0702</t>
  </si>
  <si>
    <t>0703, 1003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</si>
</sst>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/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164" fontId="4" fillId="2" borderId="1" xfId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1" applyFont="1" applyBorder="1" applyAlignment="1">
      <alignment vertical="center" wrapText="1"/>
    </xf>
    <xf numFmtId="164" fontId="3" fillId="0" borderId="1" xfId="1" applyFont="1" applyBorder="1" applyAlignment="1">
      <alignment vertical="center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164" fontId="6" fillId="0" borderId="2" xfId="1" applyFont="1" applyBorder="1" applyAlignment="1">
      <alignment vertical="center"/>
    </xf>
    <xf numFmtId="0" fontId="6" fillId="0" borderId="0" xfId="0" applyFont="1" applyAlignment="1"/>
    <xf numFmtId="0" fontId="6" fillId="0" borderId="1" xfId="0" applyFont="1" applyBorder="1" applyAlignment="1">
      <alignment horizontal="center" vertical="top" wrapText="1"/>
    </xf>
    <xf numFmtId="164" fontId="6" fillId="0" borderId="1" xfId="1" applyFont="1" applyBorder="1" applyAlignment="1">
      <alignment vertical="center"/>
    </xf>
    <xf numFmtId="164" fontId="6" fillId="0" borderId="1" xfId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top" wrapText="1"/>
    </xf>
    <xf numFmtId="164" fontId="4" fillId="0" borderId="1" xfId="1" applyFont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top" wrapText="1"/>
    </xf>
    <xf numFmtId="164" fontId="4" fillId="2" borderId="1" xfId="1" applyFont="1" applyFill="1" applyBorder="1" applyAlignment="1">
      <alignment vertical="center"/>
    </xf>
    <xf numFmtId="0" fontId="4" fillId="2" borderId="0" xfId="0" applyFont="1" applyFill="1" applyAlignment="1"/>
    <xf numFmtId="0" fontId="3" fillId="0" borderId="2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164" fontId="3" fillId="0" borderId="2" xfId="1" applyFont="1" applyBorder="1" applyAlignment="1">
      <alignment vertical="center"/>
    </xf>
    <xf numFmtId="164" fontId="3" fillId="0" borderId="2" xfId="1" applyFont="1" applyBorder="1" applyAlignment="1">
      <alignment vertical="center" wrapText="1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top"/>
    </xf>
    <xf numFmtId="0" fontId="8" fillId="0" borderId="0" xfId="0" applyFont="1" applyAlignment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164" fontId="3" fillId="2" borderId="1" xfId="1" applyFont="1" applyFill="1" applyBorder="1" applyAlignment="1">
      <alignment vertical="center" wrapText="1"/>
    </xf>
    <xf numFmtId="0" fontId="3" fillId="2" borderId="0" xfId="0" applyFont="1" applyFill="1" applyAlignment="1"/>
    <xf numFmtId="0" fontId="3" fillId="0" borderId="2" xfId="0" applyFont="1" applyBorder="1" applyAlignment="1">
      <alignment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9"/>
  <sheetViews>
    <sheetView tabSelected="1" view="pageBreakPreview" topLeftCell="A22" zoomScale="85" zoomScaleSheetLayoutView="85" workbookViewId="0">
      <selection activeCell="C25" sqref="C25"/>
    </sheetView>
  </sheetViews>
  <sheetFormatPr defaultRowHeight="18.75" x14ac:dyDescent="0.3"/>
  <cols>
    <col min="1" max="1" width="7" style="2" customWidth="1"/>
    <col min="2" max="2" width="46.140625" style="3" customWidth="1"/>
    <col min="3" max="3" width="8" style="2" customWidth="1"/>
    <col min="4" max="4" width="10" style="2" customWidth="1"/>
    <col min="5" max="5" width="22.7109375" style="4" customWidth="1"/>
    <col min="6" max="6" width="18.28515625" style="4" customWidth="1"/>
    <col min="7" max="7" width="18" style="4" customWidth="1"/>
    <col min="8" max="8" width="11.42578125" style="4" customWidth="1"/>
    <col min="9" max="9" width="17.85546875" style="4" customWidth="1"/>
    <col min="10" max="10" width="11.85546875" style="4" customWidth="1"/>
    <col min="11" max="11" width="18.85546875" style="4" customWidth="1"/>
    <col min="12" max="12" width="11.85546875" style="4" customWidth="1"/>
    <col min="13" max="13" width="17.85546875" style="4" customWidth="1"/>
    <col min="14" max="14" width="10.140625" style="4" customWidth="1"/>
    <col min="15" max="15" width="18.42578125" style="4" customWidth="1"/>
    <col min="16" max="16" width="10.140625" style="4" customWidth="1"/>
    <col min="17" max="17" width="18.28515625" style="4" customWidth="1"/>
    <col min="18" max="18" width="11.7109375" style="4" customWidth="1"/>
    <col min="19" max="19" width="18.28515625" style="4" customWidth="1"/>
    <col min="20" max="20" width="12.7109375" style="4" customWidth="1"/>
    <col min="21" max="16384" width="9.140625" style="4"/>
  </cols>
  <sheetData>
    <row r="1" spans="1:20" s="44" customFormat="1" ht="20.25" x14ac:dyDescent="0.3">
      <c r="A1" s="42"/>
      <c r="B1" s="43"/>
      <c r="C1" s="42"/>
      <c r="D1" s="42"/>
      <c r="P1" s="44" t="s">
        <v>0</v>
      </c>
    </row>
    <row r="2" spans="1:20" s="44" customFormat="1" ht="20.25" x14ac:dyDescent="0.3">
      <c r="A2" s="42"/>
      <c r="B2" s="43"/>
      <c r="C2" s="42"/>
      <c r="D2" s="42"/>
      <c r="P2" s="44" t="s">
        <v>1</v>
      </c>
    </row>
    <row r="3" spans="1:20" s="44" customFormat="1" ht="20.25" x14ac:dyDescent="0.3">
      <c r="A3" s="42"/>
      <c r="B3" s="43"/>
      <c r="C3" s="42"/>
      <c r="D3" s="42"/>
      <c r="P3" s="44" t="s">
        <v>145</v>
      </c>
    </row>
    <row r="4" spans="1:20" s="44" customFormat="1" ht="20.25" x14ac:dyDescent="0.3">
      <c r="A4" s="42"/>
      <c r="B4" s="43"/>
      <c r="C4" s="42"/>
      <c r="D4" s="42"/>
    </row>
    <row r="5" spans="1:20" x14ac:dyDescent="0.3">
      <c r="A5" s="5"/>
    </row>
    <row r="6" spans="1:20" x14ac:dyDescent="0.3">
      <c r="A6" s="63" t="s">
        <v>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0" x14ac:dyDescent="0.3">
      <c r="A7" s="63" t="s">
        <v>3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</row>
    <row r="8" spans="1:20" x14ac:dyDescent="0.3">
      <c r="A8" s="64" t="s">
        <v>146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spans="1:20" x14ac:dyDescent="0.3">
      <c r="A9" s="5"/>
    </row>
    <row r="10" spans="1:20" x14ac:dyDescent="0.3">
      <c r="A10" s="7"/>
      <c r="B10" s="8"/>
      <c r="C10" s="7"/>
      <c r="D10" s="7"/>
      <c r="E10" s="9"/>
      <c r="F10" s="9"/>
      <c r="G10" s="9"/>
      <c r="H10" s="9"/>
      <c r="I10" s="9"/>
      <c r="J10" s="9"/>
      <c r="T10" s="4" t="s">
        <v>12</v>
      </c>
    </row>
    <row r="11" spans="1:20" ht="47.25" customHeight="1" x14ac:dyDescent="0.3">
      <c r="A11" s="56" t="s">
        <v>13</v>
      </c>
      <c r="B11" s="56" t="s">
        <v>14</v>
      </c>
      <c r="C11" s="56" t="s">
        <v>15</v>
      </c>
      <c r="D11" s="56" t="s">
        <v>154</v>
      </c>
      <c r="E11" s="56" t="s">
        <v>4</v>
      </c>
      <c r="F11" s="66" t="s">
        <v>16</v>
      </c>
      <c r="G11" s="67"/>
      <c r="H11" s="68"/>
      <c r="I11" s="66" t="s">
        <v>5</v>
      </c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8"/>
    </row>
    <row r="12" spans="1:20" ht="55.5" customHeight="1" x14ac:dyDescent="0.3">
      <c r="A12" s="62"/>
      <c r="B12" s="62"/>
      <c r="C12" s="62"/>
      <c r="D12" s="62"/>
      <c r="E12" s="62"/>
      <c r="F12" s="56" t="s">
        <v>97</v>
      </c>
      <c r="G12" s="56" t="s">
        <v>98</v>
      </c>
      <c r="H12" s="56" t="s">
        <v>99</v>
      </c>
      <c r="I12" s="55">
        <v>2019</v>
      </c>
      <c r="J12" s="55"/>
      <c r="K12" s="55">
        <v>2020</v>
      </c>
      <c r="L12" s="55"/>
      <c r="M12" s="55">
        <v>2021</v>
      </c>
      <c r="N12" s="55"/>
      <c r="O12" s="55">
        <v>2022</v>
      </c>
      <c r="P12" s="55"/>
      <c r="Q12" s="65">
        <v>2023</v>
      </c>
      <c r="R12" s="65"/>
      <c r="S12" s="55">
        <v>2024</v>
      </c>
      <c r="T12" s="55"/>
    </row>
    <row r="13" spans="1:20" ht="101.25" customHeight="1" x14ac:dyDescent="0.3">
      <c r="A13" s="57"/>
      <c r="B13" s="57"/>
      <c r="C13" s="57"/>
      <c r="D13" s="57"/>
      <c r="E13" s="57"/>
      <c r="F13" s="57"/>
      <c r="G13" s="57"/>
      <c r="H13" s="57"/>
      <c r="I13" s="1" t="s">
        <v>98</v>
      </c>
      <c r="J13" s="1" t="s">
        <v>99</v>
      </c>
      <c r="K13" s="1" t="s">
        <v>98</v>
      </c>
      <c r="L13" s="1" t="s">
        <v>99</v>
      </c>
      <c r="M13" s="1" t="s">
        <v>98</v>
      </c>
      <c r="N13" s="1" t="s">
        <v>99</v>
      </c>
      <c r="O13" s="1" t="s">
        <v>98</v>
      </c>
      <c r="P13" s="1" t="s">
        <v>99</v>
      </c>
      <c r="Q13" s="1" t="s">
        <v>98</v>
      </c>
      <c r="R13" s="1" t="s">
        <v>99</v>
      </c>
      <c r="S13" s="1" t="s">
        <v>98</v>
      </c>
      <c r="T13" s="1" t="s">
        <v>99</v>
      </c>
    </row>
    <row r="14" spans="1:20" s="2" customFormat="1" x14ac:dyDescent="0.3">
      <c r="A14" s="10">
        <v>1</v>
      </c>
      <c r="B14" s="10">
        <v>2</v>
      </c>
      <c r="C14" s="10">
        <v>3</v>
      </c>
      <c r="D14" s="10">
        <v>4</v>
      </c>
      <c r="E14" s="10">
        <v>5</v>
      </c>
      <c r="F14" s="10">
        <v>6</v>
      </c>
      <c r="G14" s="10">
        <v>7</v>
      </c>
      <c r="H14" s="10">
        <v>8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0">
        <v>16</v>
      </c>
      <c r="Q14" s="10">
        <v>17</v>
      </c>
      <c r="R14" s="10">
        <v>18</v>
      </c>
      <c r="S14" s="10">
        <v>19</v>
      </c>
      <c r="T14" s="10">
        <v>20</v>
      </c>
    </row>
    <row r="15" spans="1:20" s="6" customFormat="1" ht="198" customHeight="1" x14ac:dyDescent="0.3">
      <c r="A15" s="11" t="s">
        <v>6</v>
      </c>
      <c r="B15" s="12" t="s">
        <v>147</v>
      </c>
      <c r="C15" s="10" t="s">
        <v>21</v>
      </c>
      <c r="D15" s="10" t="s">
        <v>22</v>
      </c>
      <c r="E15" s="13" t="s">
        <v>23</v>
      </c>
      <c r="F15" s="14">
        <f>G15+H15</f>
        <v>3624076.7999999993</v>
      </c>
      <c r="G15" s="14">
        <f>G16+G23+G33+G40+G47+G54</f>
        <v>3624076.7999999993</v>
      </c>
      <c r="H15" s="14">
        <f>H16+H23+H33+H40+H47+H54</f>
        <v>0</v>
      </c>
      <c r="I15" s="14">
        <f>I16+I23+I33+I40+I47+I54</f>
        <v>604022</v>
      </c>
      <c r="J15" s="14">
        <f t="shared" ref="J15:T15" si="0">J16+J23+J33+J40+J47+J54</f>
        <v>0</v>
      </c>
      <c r="K15" s="14">
        <f t="shared" si="0"/>
        <v>604040.4</v>
      </c>
      <c r="L15" s="14">
        <f t="shared" si="0"/>
        <v>0</v>
      </c>
      <c r="M15" s="14">
        <f t="shared" si="0"/>
        <v>604003.6</v>
      </c>
      <c r="N15" s="14">
        <f t="shared" si="0"/>
        <v>0</v>
      </c>
      <c r="O15" s="14">
        <f t="shared" si="0"/>
        <v>604003.6</v>
      </c>
      <c r="P15" s="14">
        <f t="shared" si="0"/>
        <v>0</v>
      </c>
      <c r="Q15" s="14">
        <f t="shared" si="0"/>
        <v>604003.6</v>
      </c>
      <c r="R15" s="14">
        <f t="shared" si="0"/>
        <v>0</v>
      </c>
      <c r="S15" s="14">
        <f t="shared" si="0"/>
        <v>604003.6</v>
      </c>
      <c r="T15" s="14">
        <f t="shared" si="0"/>
        <v>0</v>
      </c>
    </row>
    <row r="16" spans="1:20" s="6" customFormat="1" ht="87.75" customHeight="1" x14ac:dyDescent="0.3">
      <c r="A16" s="11" t="s">
        <v>7</v>
      </c>
      <c r="B16" s="12" t="s">
        <v>100</v>
      </c>
      <c r="C16" s="19" t="s">
        <v>116</v>
      </c>
      <c r="D16" s="10" t="s">
        <v>24</v>
      </c>
      <c r="E16" s="13" t="s">
        <v>25</v>
      </c>
      <c r="F16" s="14">
        <f>F17+F19+F21</f>
        <v>1681483.7999999998</v>
      </c>
      <c r="G16" s="14">
        <f>G17+G19+G21</f>
        <v>1681483.7999999998</v>
      </c>
      <c r="H16" s="14">
        <f t="shared" ref="H16:T16" si="1">H17+H19+H21</f>
        <v>0</v>
      </c>
      <c r="I16" s="14">
        <f t="shared" si="1"/>
        <v>280247.3</v>
      </c>
      <c r="J16" s="14">
        <f t="shared" si="1"/>
        <v>0</v>
      </c>
      <c r="K16" s="14">
        <f t="shared" si="1"/>
        <v>280247.3</v>
      </c>
      <c r="L16" s="14">
        <f t="shared" si="1"/>
        <v>0</v>
      </c>
      <c r="M16" s="14">
        <f t="shared" si="1"/>
        <v>280247.3</v>
      </c>
      <c r="N16" s="14">
        <f t="shared" si="1"/>
        <v>0</v>
      </c>
      <c r="O16" s="14">
        <f t="shared" si="1"/>
        <v>280247.3</v>
      </c>
      <c r="P16" s="14">
        <f t="shared" si="1"/>
        <v>0</v>
      </c>
      <c r="Q16" s="14">
        <f t="shared" si="1"/>
        <v>280247.3</v>
      </c>
      <c r="R16" s="14">
        <f t="shared" si="1"/>
        <v>0</v>
      </c>
      <c r="S16" s="14">
        <f t="shared" si="1"/>
        <v>280247.3</v>
      </c>
      <c r="T16" s="14">
        <f t="shared" si="1"/>
        <v>0</v>
      </c>
    </row>
    <row r="17" spans="1:20" ht="84" customHeight="1" x14ac:dyDescent="0.3">
      <c r="A17" s="15" t="s">
        <v>8</v>
      </c>
      <c r="B17" s="16" t="s">
        <v>26</v>
      </c>
      <c r="C17" s="47" t="s">
        <v>116</v>
      </c>
      <c r="D17" s="15" t="s">
        <v>27</v>
      </c>
      <c r="E17" s="16" t="s">
        <v>25</v>
      </c>
      <c r="F17" s="17">
        <f>F18</f>
        <v>1084906.8</v>
      </c>
      <c r="G17" s="17">
        <f t="shared" ref="G17:T17" si="2">G18</f>
        <v>1084906.8</v>
      </c>
      <c r="H17" s="17">
        <f t="shared" si="2"/>
        <v>0</v>
      </c>
      <c r="I17" s="17">
        <f t="shared" si="2"/>
        <v>180817.8</v>
      </c>
      <c r="J17" s="17">
        <f t="shared" si="2"/>
        <v>0</v>
      </c>
      <c r="K17" s="17">
        <f t="shared" si="2"/>
        <v>180817.8</v>
      </c>
      <c r="L17" s="17">
        <f t="shared" si="2"/>
        <v>0</v>
      </c>
      <c r="M17" s="17">
        <f t="shared" si="2"/>
        <v>180817.8</v>
      </c>
      <c r="N17" s="17">
        <f t="shared" si="2"/>
        <v>0</v>
      </c>
      <c r="O17" s="17">
        <f t="shared" si="2"/>
        <v>180817.8</v>
      </c>
      <c r="P17" s="17">
        <f t="shared" si="2"/>
        <v>0</v>
      </c>
      <c r="Q17" s="17">
        <f t="shared" si="2"/>
        <v>180817.8</v>
      </c>
      <c r="R17" s="17">
        <f t="shared" si="2"/>
        <v>0</v>
      </c>
      <c r="S17" s="17">
        <f t="shared" si="2"/>
        <v>180817.8</v>
      </c>
      <c r="T17" s="17">
        <f t="shared" si="2"/>
        <v>0</v>
      </c>
    </row>
    <row r="18" spans="1:20" s="49" customFormat="1" ht="88.5" customHeight="1" x14ac:dyDescent="0.3">
      <c r="A18" s="45" t="s">
        <v>18</v>
      </c>
      <c r="B18" s="46" t="s">
        <v>28</v>
      </c>
      <c r="C18" s="47" t="s">
        <v>116</v>
      </c>
      <c r="D18" s="47" t="s">
        <v>29</v>
      </c>
      <c r="E18" s="46" t="s">
        <v>30</v>
      </c>
      <c r="F18" s="48">
        <f>G18+H18</f>
        <v>1084906.8</v>
      </c>
      <c r="G18" s="48">
        <f>I18+K18+M18+O18+Q18+S18</f>
        <v>1084906.8</v>
      </c>
      <c r="H18" s="48">
        <f>J18+L18+N18+P18+R18+T18</f>
        <v>0</v>
      </c>
      <c r="I18" s="48">
        <v>180817.8</v>
      </c>
      <c r="J18" s="48"/>
      <c r="K18" s="48">
        <v>180817.8</v>
      </c>
      <c r="L18" s="48"/>
      <c r="M18" s="48">
        <f>K18</f>
        <v>180817.8</v>
      </c>
      <c r="N18" s="48"/>
      <c r="O18" s="48">
        <f>M18</f>
        <v>180817.8</v>
      </c>
      <c r="P18" s="48"/>
      <c r="Q18" s="48">
        <f>O18</f>
        <v>180817.8</v>
      </c>
      <c r="R18" s="48"/>
      <c r="S18" s="48">
        <f>Q18</f>
        <v>180817.8</v>
      </c>
      <c r="T18" s="48"/>
    </row>
    <row r="19" spans="1:20" ht="86.25" customHeight="1" x14ac:dyDescent="0.3">
      <c r="A19" s="15" t="s">
        <v>9</v>
      </c>
      <c r="B19" s="16" t="s">
        <v>31</v>
      </c>
      <c r="C19" s="18" t="s">
        <v>116</v>
      </c>
      <c r="D19" s="18" t="s">
        <v>32</v>
      </c>
      <c r="E19" s="16" t="s">
        <v>30</v>
      </c>
      <c r="F19" s="17">
        <f>F20</f>
        <v>225818.4</v>
      </c>
      <c r="G19" s="17">
        <f t="shared" ref="G19:T19" si="3">G20</f>
        <v>225818.4</v>
      </c>
      <c r="H19" s="17">
        <f t="shared" si="3"/>
        <v>0</v>
      </c>
      <c r="I19" s="17">
        <f t="shared" si="3"/>
        <v>37636.400000000001</v>
      </c>
      <c r="J19" s="17">
        <f t="shared" si="3"/>
        <v>0</v>
      </c>
      <c r="K19" s="17">
        <f t="shared" si="3"/>
        <v>37636.400000000001</v>
      </c>
      <c r="L19" s="17">
        <f t="shared" si="3"/>
        <v>0</v>
      </c>
      <c r="M19" s="17">
        <f t="shared" si="3"/>
        <v>37636.400000000001</v>
      </c>
      <c r="N19" s="17">
        <f t="shared" si="3"/>
        <v>0</v>
      </c>
      <c r="O19" s="17">
        <f t="shared" si="3"/>
        <v>37636.400000000001</v>
      </c>
      <c r="P19" s="17">
        <f t="shared" si="3"/>
        <v>0</v>
      </c>
      <c r="Q19" s="17">
        <f t="shared" si="3"/>
        <v>37636.400000000001</v>
      </c>
      <c r="R19" s="17">
        <f t="shared" si="3"/>
        <v>0</v>
      </c>
      <c r="S19" s="17">
        <f t="shared" si="3"/>
        <v>37636.400000000001</v>
      </c>
      <c r="T19" s="17">
        <f t="shared" si="3"/>
        <v>0</v>
      </c>
    </row>
    <row r="20" spans="1:20" ht="84.75" customHeight="1" x14ac:dyDescent="0.3">
      <c r="A20" s="15" t="s">
        <v>19</v>
      </c>
      <c r="B20" s="16" t="s">
        <v>117</v>
      </c>
      <c r="C20" s="18" t="s">
        <v>116</v>
      </c>
      <c r="D20" s="18" t="s">
        <v>33</v>
      </c>
      <c r="E20" s="16" t="s">
        <v>30</v>
      </c>
      <c r="F20" s="17">
        <f>G20+H20</f>
        <v>225818.4</v>
      </c>
      <c r="G20" s="17">
        <f>I20+K20+M20+O20+Q20+S20</f>
        <v>225818.4</v>
      </c>
      <c r="H20" s="17">
        <f>J20+L20+N20+P20+R20+T20</f>
        <v>0</v>
      </c>
      <c r="I20" s="17">
        <v>37636.400000000001</v>
      </c>
      <c r="J20" s="17"/>
      <c r="K20" s="17">
        <f>I20</f>
        <v>37636.400000000001</v>
      </c>
      <c r="L20" s="17"/>
      <c r="M20" s="17">
        <f>K20</f>
        <v>37636.400000000001</v>
      </c>
      <c r="N20" s="17"/>
      <c r="O20" s="17">
        <f>M20</f>
        <v>37636.400000000001</v>
      </c>
      <c r="P20" s="17"/>
      <c r="Q20" s="17">
        <f>O20</f>
        <v>37636.400000000001</v>
      </c>
      <c r="R20" s="17"/>
      <c r="S20" s="17">
        <f>Q20</f>
        <v>37636.400000000001</v>
      </c>
      <c r="T20" s="17"/>
    </row>
    <row r="21" spans="1:20" ht="79.5" customHeight="1" x14ac:dyDescent="0.3">
      <c r="A21" s="15" t="s">
        <v>10</v>
      </c>
      <c r="B21" s="16" t="s">
        <v>102</v>
      </c>
      <c r="C21" s="18" t="s">
        <v>116</v>
      </c>
      <c r="D21" s="18" t="s">
        <v>34</v>
      </c>
      <c r="E21" s="16" t="s">
        <v>30</v>
      </c>
      <c r="F21" s="17">
        <f>F22</f>
        <v>370758.6</v>
      </c>
      <c r="G21" s="17">
        <f t="shared" ref="G21:T21" si="4">G22</f>
        <v>370758.6</v>
      </c>
      <c r="H21" s="17">
        <f t="shared" si="4"/>
        <v>0</v>
      </c>
      <c r="I21" s="17">
        <f t="shared" si="4"/>
        <v>61793.1</v>
      </c>
      <c r="J21" s="17">
        <f t="shared" si="4"/>
        <v>0</v>
      </c>
      <c r="K21" s="17">
        <f t="shared" si="4"/>
        <v>61793.1</v>
      </c>
      <c r="L21" s="17">
        <f t="shared" si="4"/>
        <v>0</v>
      </c>
      <c r="M21" s="17">
        <f t="shared" si="4"/>
        <v>61793.1</v>
      </c>
      <c r="N21" s="17">
        <f t="shared" si="4"/>
        <v>0</v>
      </c>
      <c r="O21" s="17">
        <f t="shared" si="4"/>
        <v>61793.1</v>
      </c>
      <c r="P21" s="17">
        <f t="shared" si="4"/>
        <v>0</v>
      </c>
      <c r="Q21" s="17">
        <f t="shared" si="4"/>
        <v>61793.1</v>
      </c>
      <c r="R21" s="17">
        <f t="shared" si="4"/>
        <v>0</v>
      </c>
      <c r="S21" s="17">
        <f t="shared" si="4"/>
        <v>61793.1</v>
      </c>
      <c r="T21" s="17">
        <f t="shared" si="4"/>
        <v>0</v>
      </c>
    </row>
    <row r="22" spans="1:20" s="49" customFormat="1" ht="85.5" customHeight="1" x14ac:dyDescent="0.3">
      <c r="A22" s="45" t="s">
        <v>20</v>
      </c>
      <c r="B22" s="46" t="s">
        <v>103</v>
      </c>
      <c r="C22" s="47" t="s">
        <v>116</v>
      </c>
      <c r="D22" s="47" t="s">
        <v>35</v>
      </c>
      <c r="E22" s="46" t="s">
        <v>30</v>
      </c>
      <c r="F22" s="48">
        <f>G22+H22</f>
        <v>370758.6</v>
      </c>
      <c r="G22" s="48">
        <f>I22+K22+M22+O22+Q22+S22</f>
        <v>370758.6</v>
      </c>
      <c r="H22" s="48">
        <f>J22+L22+N22+P22+R22+T22</f>
        <v>0</v>
      </c>
      <c r="I22" s="48">
        <f>57970+3823.1</f>
        <v>61793.1</v>
      </c>
      <c r="J22" s="48"/>
      <c r="K22" s="48">
        <f>I22</f>
        <v>61793.1</v>
      </c>
      <c r="L22" s="48"/>
      <c r="M22" s="48">
        <f>K22</f>
        <v>61793.1</v>
      </c>
      <c r="N22" s="48"/>
      <c r="O22" s="48">
        <f>M22</f>
        <v>61793.1</v>
      </c>
      <c r="P22" s="48"/>
      <c r="Q22" s="48">
        <f>O22</f>
        <v>61793.1</v>
      </c>
      <c r="R22" s="48"/>
      <c r="S22" s="48">
        <f>Q22</f>
        <v>61793.1</v>
      </c>
      <c r="T22" s="48"/>
    </row>
    <row r="23" spans="1:20" s="6" customFormat="1" ht="98.25" customHeight="1" x14ac:dyDescent="0.3">
      <c r="A23" s="10" t="s">
        <v>36</v>
      </c>
      <c r="B23" s="12" t="s">
        <v>104</v>
      </c>
      <c r="C23" s="19" t="s">
        <v>155</v>
      </c>
      <c r="D23" s="19" t="s">
        <v>37</v>
      </c>
      <c r="E23" s="12" t="s">
        <v>30</v>
      </c>
      <c r="F23" s="20">
        <f>F24+F28+F30</f>
        <v>802314</v>
      </c>
      <c r="G23" s="20">
        <f>G24+G28+G30</f>
        <v>802314</v>
      </c>
      <c r="H23" s="20">
        <f t="shared" ref="H23:T23" si="5">H24+H28</f>
        <v>0</v>
      </c>
      <c r="I23" s="20">
        <f>I24+I28+I30</f>
        <v>133719</v>
      </c>
      <c r="J23" s="20">
        <f t="shared" si="5"/>
        <v>0</v>
      </c>
      <c r="K23" s="20">
        <f>K24+K28+K30</f>
        <v>133719</v>
      </c>
      <c r="L23" s="20">
        <f t="shared" si="5"/>
        <v>0</v>
      </c>
      <c r="M23" s="20">
        <f>M24+M28+M30</f>
        <v>133719</v>
      </c>
      <c r="N23" s="20">
        <f t="shared" si="5"/>
        <v>0</v>
      </c>
      <c r="O23" s="20">
        <f>O24+O28+O30</f>
        <v>133719</v>
      </c>
      <c r="P23" s="20">
        <f t="shared" si="5"/>
        <v>0</v>
      </c>
      <c r="Q23" s="20">
        <f>Q24+Q28+Q30</f>
        <v>133719</v>
      </c>
      <c r="R23" s="20">
        <f t="shared" si="5"/>
        <v>0</v>
      </c>
      <c r="S23" s="20">
        <f>S24+S28+S30</f>
        <v>133719</v>
      </c>
      <c r="T23" s="20">
        <f t="shared" si="5"/>
        <v>0</v>
      </c>
    </row>
    <row r="24" spans="1:20" ht="81.75" customHeight="1" x14ac:dyDescent="0.3">
      <c r="A24" s="15" t="s">
        <v>38</v>
      </c>
      <c r="B24" s="16" t="s">
        <v>39</v>
      </c>
      <c r="C24" s="18" t="s">
        <v>155</v>
      </c>
      <c r="D24" s="18" t="s">
        <v>40</v>
      </c>
      <c r="E24" s="16" t="s">
        <v>30</v>
      </c>
      <c r="F24" s="21">
        <f>F25+F27+F26</f>
        <v>681337.8</v>
      </c>
      <c r="G24" s="21">
        <f t="shared" ref="G24:T24" si="6">G25+G27+G26</f>
        <v>681337.8</v>
      </c>
      <c r="H24" s="21">
        <f t="shared" si="6"/>
        <v>0</v>
      </c>
      <c r="I24" s="21">
        <f t="shared" si="6"/>
        <v>113556.3</v>
      </c>
      <c r="J24" s="21">
        <f t="shared" si="6"/>
        <v>0</v>
      </c>
      <c r="K24" s="21">
        <f t="shared" si="6"/>
        <v>113556.3</v>
      </c>
      <c r="L24" s="21">
        <f t="shared" si="6"/>
        <v>0</v>
      </c>
      <c r="M24" s="21">
        <f t="shared" si="6"/>
        <v>113556.3</v>
      </c>
      <c r="N24" s="21">
        <f t="shared" si="6"/>
        <v>0</v>
      </c>
      <c r="O24" s="21">
        <f t="shared" si="6"/>
        <v>113556.3</v>
      </c>
      <c r="P24" s="21">
        <f t="shared" si="6"/>
        <v>0</v>
      </c>
      <c r="Q24" s="21">
        <f t="shared" si="6"/>
        <v>113556.3</v>
      </c>
      <c r="R24" s="21">
        <f t="shared" si="6"/>
        <v>0</v>
      </c>
      <c r="S24" s="21">
        <f t="shared" si="6"/>
        <v>113556.3</v>
      </c>
      <c r="T24" s="21">
        <f t="shared" si="6"/>
        <v>0</v>
      </c>
    </row>
    <row r="25" spans="1:20" ht="80.25" customHeight="1" x14ac:dyDescent="0.3">
      <c r="A25" s="58" t="s">
        <v>129</v>
      </c>
      <c r="B25" s="60" t="s">
        <v>28</v>
      </c>
      <c r="C25" s="18" t="s">
        <v>118</v>
      </c>
      <c r="D25" s="18" t="s">
        <v>42</v>
      </c>
      <c r="E25" s="16" t="s">
        <v>30</v>
      </c>
      <c r="F25" s="17">
        <f>G25+H25</f>
        <v>616012.19999999995</v>
      </c>
      <c r="G25" s="17">
        <f t="shared" ref="G25:H27" si="7">I25+K25+M25+O25+Q25+S25</f>
        <v>616012.19999999995</v>
      </c>
      <c r="H25" s="17">
        <f t="shared" si="7"/>
        <v>0</v>
      </c>
      <c r="I25" s="21">
        <v>102668.7</v>
      </c>
      <c r="J25" s="21"/>
      <c r="K25" s="17">
        <f>I25</f>
        <v>102668.7</v>
      </c>
      <c r="L25" s="17"/>
      <c r="M25" s="17">
        <f>K25</f>
        <v>102668.7</v>
      </c>
      <c r="N25" s="17"/>
      <c r="O25" s="17">
        <f>M25</f>
        <v>102668.7</v>
      </c>
      <c r="P25" s="17"/>
      <c r="Q25" s="17">
        <f>O25</f>
        <v>102668.7</v>
      </c>
      <c r="R25" s="17"/>
      <c r="S25" s="17">
        <f>Q25</f>
        <v>102668.7</v>
      </c>
      <c r="T25" s="17"/>
    </row>
    <row r="26" spans="1:20" ht="80.25" customHeight="1" x14ac:dyDescent="0.3">
      <c r="A26" s="59"/>
      <c r="B26" s="61"/>
      <c r="C26" s="18" t="s">
        <v>116</v>
      </c>
      <c r="D26" s="18" t="s">
        <v>42</v>
      </c>
      <c r="E26" s="16" t="s">
        <v>30</v>
      </c>
      <c r="F26" s="17">
        <f>G26+H26</f>
        <v>52930.8</v>
      </c>
      <c r="G26" s="17">
        <f t="shared" si="7"/>
        <v>52930.8</v>
      </c>
      <c r="H26" s="17">
        <f t="shared" si="7"/>
        <v>0</v>
      </c>
      <c r="I26" s="21">
        <v>8821.7999999999993</v>
      </c>
      <c r="J26" s="21"/>
      <c r="K26" s="17">
        <f>I26</f>
        <v>8821.7999999999993</v>
      </c>
      <c r="L26" s="17"/>
      <c r="M26" s="17">
        <f>K26</f>
        <v>8821.7999999999993</v>
      </c>
      <c r="N26" s="17"/>
      <c r="O26" s="17">
        <f>M26</f>
        <v>8821.7999999999993</v>
      </c>
      <c r="P26" s="17"/>
      <c r="Q26" s="17">
        <f>O26</f>
        <v>8821.7999999999993</v>
      </c>
      <c r="R26" s="17"/>
      <c r="S26" s="17">
        <f>Q26</f>
        <v>8821.7999999999993</v>
      </c>
      <c r="T26" s="17"/>
    </row>
    <row r="27" spans="1:20" ht="409.5" customHeight="1" x14ac:dyDescent="0.3">
      <c r="A27" s="15" t="s">
        <v>130</v>
      </c>
      <c r="B27" s="16" t="s">
        <v>105</v>
      </c>
      <c r="C27" s="18" t="s">
        <v>118</v>
      </c>
      <c r="D27" s="18" t="s">
        <v>43</v>
      </c>
      <c r="E27" s="16" t="s">
        <v>30</v>
      </c>
      <c r="F27" s="17">
        <f>G27+H27</f>
        <v>12394.8</v>
      </c>
      <c r="G27" s="17">
        <f t="shared" si="7"/>
        <v>12394.8</v>
      </c>
      <c r="H27" s="17">
        <f t="shared" si="7"/>
        <v>0</v>
      </c>
      <c r="I27" s="21">
        <f>1565.8+500</f>
        <v>2065.8000000000002</v>
      </c>
      <c r="J27" s="21"/>
      <c r="K27" s="17">
        <f>I27</f>
        <v>2065.8000000000002</v>
      </c>
      <c r="L27" s="17"/>
      <c r="M27" s="17">
        <f>K27</f>
        <v>2065.8000000000002</v>
      </c>
      <c r="N27" s="17"/>
      <c r="O27" s="17">
        <f>M27</f>
        <v>2065.8000000000002</v>
      </c>
      <c r="P27" s="17"/>
      <c r="Q27" s="17">
        <f>O27</f>
        <v>2065.8000000000002</v>
      </c>
      <c r="R27" s="17"/>
      <c r="S27" s="17">
        <f>Q27</f>
        <v>2065.8000000000002</v>
      </c>
      <c r="T27" s="17"/>
    </row>
    <row r="28" spans="1:20" ht="75.75" customHeight="1" x14ac:dyDescent="0.3">
      <c r="A28" s="15" t="s">
        <v>41</v>
      </c>
      <c r="B28" s="16" t="s">
        <v>11</v>
      </c>
      <c r="C28" s="18" t="s">
        <v>118</v>
      </c>
      <c r="D28" s="18" t="s">
        <v>44</v>
      </c>
      <c r="E28" s="16" t="s">
        <v>30</v>
      </c>
      <c r="F28" s="21">
        <f>F29</f>
        <v>100909.2</v>
      </c>
      <c r="G28" s="21">
        <f t="shared" ref="G28:T28" si="8">G29</f>
        <v>100909.2</v>
      </c>
      <c r="H28" s="21">
        <f t="shared" si="8"/>
        <v>0</v>
      </c>
      <c r="I28" s="21">
        <f t="shared" si="8"/>
        <v>16818.2</v>
      </c>
      <c r="J28" s="21">
        <f t="shared" si="8"/>
        <v>0</v>
      </c>
      <c r="K28" s="21">
        <f t="shared" si="8"/>
        <v>16818.2</v>
      </c>
      <c r="L28" s="21">
        <f t="shared" si="8"/>
        <v>0</v>
      </c>
      <c r="M28" s="21">
        <f t="shared" si="8"/>
        <v>16818.2</v>
      </c>
      <c r="N28" s="21">
        <f t="shared" si="8"/>
        <v>0</v>
      </c>
      <c r="O28" s="21">
        <f t="shared" si="8"/>
        <v>16818.2</v>
      </c>
      <c r="P28" s="21">
        <f t="shared" si="8"/>
        <v>0</v>
      </c>
      <c r="Q28" s="21">
        <f t="shared" si="8"/>
        <v>16818.2</v>
      </c>
      <c r="R28" s="21">
        <f t="shared" si="8"/>
        <v>0</v>
      </c>
      <c r="S28" s="21">
        <f t="shared" si="8"/>
        <v>16818.2</v>
      </c>
      <c r="T28" s="21">
        <f t="shared" si="8"/>
        <v>0</v>
      </c>
    </row>
    <row r="29" spans="1:20" ht="74.25" customHeight="1" x14ac:dyDescent="0.3">
      <c r="A29" s="15" t="s">
        <v>131</v>
      </c>
      <c r="B29" s="16" t="s">
        <v>101</v>
      </c>
      <c r="C29" s="18" t="s">
        <v>118</v>
      </c>
      <c r="D29" s="18" t="s">
        <v>45</v>
      </c>
      <c r="E29" s="16" t="s">
        <v>30</v>
      </c>
      <c r="F29" s="17">
        <f>G29+H29</f>
        <v>100909.2</v>
      </c>
      <c r="G29" s="17">
        <f>I29+K29+M29+O29+Q29+S29</f>
        <v>100909.2</v>
      </c>
      <c r="H29" s="17">
        <f>J29+L29+N29+P29+R29+T29</f>
        <v>0</v>
      </c>
      <c r="I29" s="21">
        <f>15810.7+1007.5</f>
        <v>16818.2</v>
      </c>
      <c r="J29" s="21"/>
      <c r="K29" s="17">
        <f>I29</f>
        <v>16818.2</v>
      </c>
      <c r="L29" s="17"/>
      <c r="M29" s="17">
        <f>K29</f>
        <v>16818.2</v>
      </c>
      <c r="N29" s="17"/>
      <c r="O29" s="17">
        <f>M29</f>
        <v>16818.2</v>
      </c>
      <c r="P29" s="17"/>
      <c r="Q29" s="17">
        <f>O29</f>
        <v>16818.2</v>
      </c>
      <c r="R29" s="17"/>
      <c r="S29" s="17">
        <f>Q29</f>
        <v>16818.2</v>
      </c>
      <c r="T29" s="17"/>
    </row>
    <row r="30" spans="1:20" ht="74.25" customHeight="1" x14ac:dyDescent="0.3">
      <c r="A30" s="36" t="s">
        <v>148</v>
      </c>
      <c r="B30" s="50" t="s">
        <v>150</v>
      </c>
      <c r="C30" s="18" t="s">
        <v>155</v>
      </c>
      <c r="D30" s="18" t="s">
        <v>152</v>
      </c>
      <c r="E30" s="16" t="s">
        <v>30</v>
      </c>
      <c r="F30" s="17">
        <f>F31+F32</f>
        <v>20067</v>
      </c>
      <c r="G30" s="17">
        <f>G31+G32</f>
        <v>20067</v>
      </c>
      <c r="H30" s="17">
        <f t="shared" ref="H30:T30" si="9">H31+H32</f>
        <v>0</v>
      </c>
      <c r="I30" s="17">
        <f t="shared" si="9"/>
        <v>3344.5</v>
      </c>
      <c r="J30" s="17">
        <f t="shared" si="9"/>
        <v>0</v>
      </c>
      <c r="K30" s="17">
        <f t="shared" si="9"/>
        <v>3344.5</v>
      </c>
      <c r="L30" s="17">
        <f t="shared" si="9"/>
        <v>0</v>
      </c>
      <c r="M30" s="17">
        <f t="shared" si="9"/>
        <v>3344.5</v>
      </c>
      <c r="N30" s="17">
        <f t="shared" si="9"/>
        <v>0</v>
      </c>
      <c r="O30" s="17">
        <f t="shared" si="9"/>
        <v>3344.5</v>
      </c>
      <c r="P30" s="17">
        <f t="shared" si="9"/>
        <v>0</v>
      </c>
      <c r="Q30" s="17">
        <f t="shared" si="9"/>
        <v>3344.5</v>
      </c>
      <c r="R30" s="17">
        <f t="shared" si="9"/>
        <v>0</v>
      </c>
      <c r="S30" s="17">
        <f t="shared" si="9"/>
        <v>3344.5</v>
      </c>
      <c r="T30" s="17">
        <f t="shared" si="9"/>
        <v>0</v>
      </c>
    </row>
    <row r="31" spans="1:20" ht="74.25" customHeight="1" x14ac:dyDescent="0.3">
      <c r="A31" s="51" t="s">
        <v>151</v>
      </c>
      <c r="B31" s="53" t="s">
        <v>103</v>
      </c>
      <c r="C31" s="18" t="s">
        <v>118</v>
      </c>
      <c r="D31" s="18" t="s">
        <v>149</v>
      </c>
      <c r="E31" s="16" t="s">
        <v>30</v>
      </c>
      <c r="F31" s="17">
        <f>G31+H31</f>
        <v>3285</v>
      </c>
      <c r="G31" s="17">
        <f>I31+K31+M31+O31+Q31+S31</f>
        <v>3285</v>
      </c>
      <c r="H31" s="17">
        <f>J31+L31+N31+P31+R31+T31</f>
        <v>0</v>
      </c>
      <c r="I31" s="21">
        <v>547.5</v>
      </c>
      <c r="J31" s="21"/>
      <c r="K31" s="17">
        <f>I31</f>
        <v>547.5</v>
      </c>
      <c r="L31" s="17"/>
      <c r="M31" s="17">
        <f>K31</f>
        <v>547.5</v>
      </c>
      <c r="N31" s="17"/>
      <c r="O31" s="17">
        <f>M31</f>
        <v>547.5</v>
      </c>
      <c r="P31" s="17"/>
      <c r="Q31" s="17">
        <f>O31</f>
        <v>547.5</v>
      </c>
      <c r="R31" s="17"/>
      <c r="S31" s="17">
        <f>Q31</f>
        <v>547.5</v>
      </c>
      <c r="T31" s="17"/>
    </row>
    <row r="32" spans="1:20" ht="74.25" customHeight="1" x14ac:dyDescent="0.3">
      <c r="A32" s="52"/>
      <c r="B32" s="54"/>
      <c r="C32" s="18" t="s">
        <v>116</v>
      </c>
      <c r="D32" s="18" t="s">
        <v>149</v>
      </c>
      <c r="E32" s="16" t="s">
        <v>30</v>
      </c>
      <c r="F32" s="17">
        <f>G32+H32</f>
        <v>16782</v>
      </c>
      <c r="G32" s="17">
        <f>I32+K32+M32+O32+Q32+S32</f>
        <v>16782</v>
      </c>
      <c r="H32" s="17">
        <f>J32+L32+N32+P32+R32+T32</f>
        <v>0</v>
      </c>
      <c r="I32" s="21">
        <v>2797</v>
      </c>
      <c r="J32" s="21"/>
      <c r="K32" s="17">
        <f>I32</f>
        <v>2797</v>
      </c>
      <c r="L32" s="17"/>
      <c r="M32" s="17">
        <f>K32</f>
        <v>2797</v>
      </c>
      <c r="N32" s="17"/>
      <c r="O32" s="17">
        <f>M32</f>
        <v>2797</v>
      </c>
      <c r="P32" s="17"/>
      <c r="Q32" s="17">
        <f>O32</f>
        <v>2797</v>
      </c>
      <c r="R32" s="17"/>
      <c r="S32" s="17">
        <f>Q32</f>
        <v>2797</v>
      </c>
      <c r="T32" s="17"/>
    </row>
    <row r="33" spans="1:20" s="6" customFormat="1" ht="85.5" customHeight="1" x14ac:dyDescent="0.3">
      <c r="A33" s="10" t="s">
        <v>46</v>
      </c>
      <c r="B33" s="12" t="s">
        <v>106</v>
      </c>
      <c r="C33" s="19" t="s">
        <v>156</v>
      </c>
      <c r="D33" s="19" t="s">
        <v>47</v>
      </c>
      <c r="E33" s="12" t="s">
        <v>30</v>
      </c>
      <c r="F33" s="20">
        <f>F34+F36+F38</f>
        <v>839181.59999999986</v>
      </c>
      <c r="G33" s="20">
        <f>G34+G36+G38</f>
        <v>839181.59999999986</v>
      </c>
      <c r="H33" s="20">
        <f t="shared" ref="H33:T33" si="10">H34+H36+H38</f>
        <v>0</v>
      </c>
      <c r="I33" s="20">
        <f t="shared" si="10"/>
        <v>139872.80000000002</v>
      </c>
      <c r="J33" s="20">
        <f t="shared" si="10"/>
        <v>0</v>
      </c>
      <c r="K33" s="20">
        <f t="shared" si="10"/>
        <v>139891.20000000001</v>
      </c>
      <c r="L33" s="20">
        <f t="shared" si="10"/>
        <v>0</v>
      </c>
      <c r="M33" s="20">
        <f t="shared" si="10"/>
        <v>139854.40000000002</v>
      </c>
      <c r="N33" s="20">
        <f t="shared" si="10"/>
        <v>0</v>
      </c>
      <c r="O33" s="20">
        <f t="shared" si="10"/>
        <v>139854.40000000002</v>
      </c>
      <c r="P33" s="20">
        <f t="shared" si="10"/>
        <v>0</v>
      </c>
      <c r="Q33" s="20">
        <f t="shared" si="10"/>
        <v>139854.40000000002</v>
      </c>
      <c r="R33" s="20">
        <f t="shared" si="10"/>
        <v>0</v>
      </c>
      <c r="S33" s="20">
        <f t="shared" si="10"/>
        <v>139854.40000000002</v>
      </c>
      <c r="T33" s="20">
        <f t="shared" si="10"/>
        <v>0</v>
      </c>
    </row>
    <row r="34" spans="1:20" ht="80.25" customHeight="1" x14ac:dyDescent="0.3">
      <c r="A34" s="15" t="s">
        <v>48</v>
      </c>
      <c r="B34" s="16" t="s">
        <v>49</v>
      </c>
      <c r="C34" s="18" t="s">
        <v>119</v>
      </c>
      <c r="D34" s="18" t="s">
        <v>50</v>
      </c>
      <c r="E34" s="16" t="s">
        <v>30</v>
      </c>
      <c r="F34" s="17">
        <f>G35</f>
        <v>837574.2</v>
      </c>
      <c r="G34" s="17">
        <f>G35</f>
        <v>837574.2</v>
      </c>
      <c r="H34" s="17">
        <f t="shared" ref="H34:T34" si="11">H35</f>
        <v>0</v>
      </c>
      <c r="I34" s="17">
        <f t="shared" si="11"/>
        <v>139595.70000000001</v>
      </c>
      <c r="J34" s="17">
        <f t="shared" si="11"/>
        <v>0</v>
      </c>
      <c r="K34" s="17">
        <f t="shared" si="11"/>
        <v>139595.70000000001</v>
      </c>
      <c r="L34" s="17">
        <f t="shared" si="11"/>
        <v>0</v>
      </c>
      <c r="M34" s="17">
        <f t="shared" si="11"/>
        <v>139595.70000000001</v>
      </c>
      <c r="N34" s="17">
        <f t="shared" si="11"/>
        <v>0</v>
      </c>
      <c r="O34" s="17">
        <f t="shared" si="11"/>
        <v>139595.70000000001</v>
      </c>
      <c r="P34" s="17">
        <f t="shared" si="11"/>
        <v>0</v>
      </c>
      <c r="Q34" s="17">
        <f t="shared" si="11"/>
        <v>139595.70000000001</v>
      </c>
      <c r="R34" s="17">
        <f t="shared" si="11"/>
        <v>0</v>
      </c>
      <c r="S34" s="17">
        <f t="shared" si="11"/>
        <v>139595.70000000001</v>
      </c>
      <c r="T34" s="17">
        <f t="shared" si="11"/>
        <v>0</v>
      </c>
    </row>
    <row r="35" spans="1:20" ht="84.75" customHeight="1" x14ac:dyDescent="0.3">
      <c r="A35" s="15" t="s">
        <v>132</v>
      </c>
      <c r="B35" s="16" t="s">
        <v>28</v>
      </c>
      <c r="C35" s="18" t="s">
        <v>119</v>
      </c>
      <c r="D35" s="18" t="s">
        <v>52</v>
      </c>
      <c r="E35" s="16" t="s">
        <v>30</v>
      </c>
      <c r="F35" s="17">
        <f>G35+H35</f>
        <v>837574.2</v>
      </c>
      <c r="G35" s="17">
        <f>I35+K35+M35+O35+Q35+S35</f>
        <v>837574.2</v>
      </c>
      <c r="H35" s="17">
        <f>J35+L35+N35+P35+R35+T35</f>
        <v>0</v>
      </c>
      <c r="I35" s="17">
        <v>139595.70000000001</v>
      </c>
      <c r="J35" s="17"/>
      <c r="K35" s="17">
        <f>I35</f>
        <v>139595.70000000001</v>
      </c>
      <c r="L35" s="17"/>
      <c r="M35" s="17">
        <f>K35</f>
        <v>139595.70000000001</v>
      </c>
      <c r="N35" s="17"/>
      <c r="O35" s="17">
        <f>M35</f>
        <v>139595.70000000001</v>
      </c>
      <c r="P35" s="17"/>
      <c r="Q35" s="17">
        <f>O35</f>
        <v>139595.70000000001</v>
      </c>
      <c r="R35" s="17"/>
      <c r="S35" s="17">
        <f>Q35</f>
        <v>139595.70000000001</v>
      </c>
      <c r="T35" s="17"/>
    </row>
    <row r="36" spans="1:20" ht="81.75" customHeight="1" x14ac:dyDescent="0.3">
      <c r="A36" s="15" t="s">
        <v>51</v>
      </c>
      <c r="B36" s="16" t="s">
        <v>11</v>
      </c>
      <c r="C36" s="18" t="s">
        <v>119</v>
      </c>
      <c r="D36" s="18" t="s">
        <v>54</v>
      </c>
      <c r="E36" s="16" t="s">
        <v>30</v>
      </c>
      <c r="F36" s="21">
        <f>F37</f>
        <v>1552.2</v>
      </c>
      <c r="G36" s="21">
        <f t="shared" ref="G36:T36" si="12">G37</f>
        <v>1552.2</v>
      </c>
      <c r="H36" s="21">
        <f t="shared" si="12"/>
        <v>0</v>
      </c>
      <c r="I36" s="21">
        <f t="shared" si="12"/>
        <v>258.7</v>
      </c>
      <c r="J36" s="21">
        <f t="shared" si="12"/>
        <v>0</v>
      </c>
      <c r="K36" s="21">
        <f t="shared" si="12"/>
        <v>258.7</v>
      </c>
      <c r="L36" s="21">
        <f t="shared" si="12"/>
        <v>0</v>
      </c>
      <c r="M36" s="21">
        <f t="shared" si="12"/>
        <v>258.7</v>
      </c>
      <c r="N36" s="21">
        <f t="shared" si="12"/>
        <v>0</v>
      </c>
      <c r="O36" s="21">
        <f t="shared" si="12"/>
        <v>258.7</v>
      </c>
      <c r="P36" s="21">
        <f t="shared" si="12"/>
        <v>0</v>
      </c>
      <c r="Q36" s="21">
        <f t="shared" si="12"/>
        <v>258.7</v>
      </c>
      <c r="R36" s="21">
        <f t="shared" si="12"/>
        <v>0</v>
      </c>
      <c r="S36" s="21">
        <f t="shared" si="12"/>
        <v>258.7</v>
      </c>
      <c r="T36" s="21">
        <f t="shared" si="12"/>
        <v>0</v>
      </c>
    </row>
    <row r="37" spans="1:20" ht="87.75" customHeight="1" x14ac:dyDescent="0.3">
      <c r="A37" s="15" t="s">
        <v>133</v>
      </c>
      <c r="B37" s="16" t="s">
        <v>101</v>
      </c>
      <c r="C37" s="18" t="s">
        <v>119</v>
      </c>
      <c r="D37" s="18" t="s">
        <v>55</v>
      </c>
      <c r="E37" s="16" t="s">
        <v>30</v>
      </c>
      <c r="F37" s="17">
        <f>G37+H37</f>
        <v>1552.2</v>
      </c>
      <c r="G37" s="17">
        <f>I37+K37+M37+O37+Q37+S37</f>
        <v>1552.2</v>
      </c>
      <c r="H37" s="17">
        <f>J37+L37+N37+P37+R37+T37</f>
        <v>0</v>
      </c>
      <c r="I37" s="17">
        <v>258.7</v>
      </c>
      <c r="J37" s="17"/>
      <c r="K37" s="17">
        <f>I37</f>
        <v>258.7</v>
      </c>
      <c r="L37" s="17"/>
      <c r="M37" s="17">
        <f>K37</f>
        <v>258.7</v>
      </c>
      <c r="N37" s="17"/>
      <c r="O37" s="17">
        <f>M37</f>
        <v>258.7</v>
      </c>
      <c r="P37" s="17"/>
      <c r="Q37" s="17">
        <f>O37</f>
        <v>258.7</v>
      </c>
      <c r="R37" s="17"/>
      <c r="S37" s="17">
        <f>Q37</f>
        <v>258.7</v>
      </c>
      <c r="T37" s="17"/>
    </row>
    <row r="38" spans="1:20" ht="87" customHeight="1" x14ac:dyDescent="0.3">
      <c r="A38" s="15" t="s">
        <v>53</v>
      </c>
      <c r="B38" s="16" t="s">
        <v>120</v>
      </c>
      <c r="C38" s="18">
        <v>1003</v>
      </c>
      <c r="D38" s="18" t="s">
        <v>56</v>
      </c>
      <c r="E38" s="16" t="s">
        <v>30</v>
      </c>
      <c r="F38" s="21">
        <f>F39</f>
        <v>55.199999999999996</v>
      </c>
      <c r="G38" s="21">
        <f t="shared" ref="G38:T38" si="13">G39</f>
        <v>55.199999999999996</v>
      </c>
      <c r="H38" s="21">
        <f t="shared" si="13"/>
        <v>0</v>
      </c>
      <c r="I38" s="21">
        <f t="shared" si="13"/>
        <v>18.399999999999999</v>
      </c>
      <c r="J38" s="21">
        <f t="shared" si="13"/>
        <v>0</v>
      </c>
      <c r="K38" s="21">
        <f t="shared" si="13"/>
        <v>36.799999999999997</v>
      </c>
      <c r="L38" s="21">
        <f t="shared" si="13"/>
        <v>0</v>
      </c>
      <c r="M38" s="21">
        <f t="shared" si="13"/>
        <v>0</v>
      </c>
      <c r="N38" s="21">
        <f t="shared" si="13"/>
        <v>0</v>
      </c>
      <c r="O38" s="21">
        <f t="shared" si="13"/>
        <v>0</v>
      </c>
      <c r="P38" s="21">
        <f t="shared" si="13"/>
        <v>0</v>
      </c>
      <c r="Q38" s="21">
        <f t="shared" si="13"/>
        <v>0</v>
      </c>
      <c r="R38" s="21">
        <f t="shared" si="13"/>
        <v>0</v>
      </c>
      <c r="S38" s="21">
        <f t="shared" si="13"/>
        <v>0</v>
      </c>
      <c r="T38" s="21">
        <f t="shared" si="13"/>
        <v>0</v>
      </c>
    </row>
    <row r="39" spans="1:20" ht="92.25" customHeight="1" x14ac:dyDescent="0.3">
      <c r="A39" s="15" t="s">
        <v>134</v>
      </c>
      <c r="B39" s="16" t="s">
        <v>57</v>
      </c>
      <c r="C39" s="18">
        <v>1003</v>
      </c>
      <c r="D39" s="18" t="s">
        <v>58</v>
      </c>
      <c r="E39" s="16" t="s">
        <v>30</v>
      </c>
      <c r="F39" s="17">
        <f>G39+H39</f>
        <v>55.199999999999996</v>
      </c>
      <c r="G39" s="17">
        <f>I39+K39+M39+O39+Q39+S39</f>
        <v>55.199999999999996</v>
      </c>
      <c r="H39" s="17">
        <f>J39+L39+N39+P39+R39+T39</f>
        <v>0</v>
      </c>
      <c r="I39" s="17">
        <v>18.399999999999999</v>
      </c>
      <c r="J39" s="17"/>
      <c r="K39" s="17">
        <f>I39+18.4</f>
        <v>36.799999999999997</v>
      </c>
      <c r="L39" s="17"/>
      <c r="M39" s="17">
        <v>0</v>
      </c>
      <c r="N39" s="17"/>
      <c r="O39" s="17">
        <f>M39</f>
        <v>0</v>
      </c>
      <c r="P39" s="17"/>
      <c r="Q39" s="17">
        <f>O39</f>
        <v>0</v>
      </c>
      <c r="R39" s="17"/>
      <c r="S39" s="17">
        <f>Q39</f>
        <v>0</v>
      </c>
      <c r="T39" s="17"/>
    </row>
    <row r="40" spans="1:20" s="6" customFormat="1" ht="80.25" customHeight="1" x14ac:dyDescent="0.3">
      <c r="A40" s="10" t="s">
        <v>59</v>
      </c>
      <c r="B40" s="12" t="s">
        <v>107</v>
      </c>
      <c r="C40" s="19" t="s">
        <v>17</v>
      </c>
      <c r="D40" s="19" t="s">
        <v>60</v>
      </c>
      <c r="E40" s="12" t="s">
        <v>30</v>
      </c>
      <c r="F40" s="20">
        <f>F41+F43+F45</f>
        <v>111486</v>
      </c>
      <c r="G40" s="20">
        <f t="shared" ref="G40:T40" si="14">G41+G43+G45</f>
        <v>111486</v>
      </c>
      <c r="H40" s="20">
        <f t="shared" si="14"/>
        <v>0</v>
      </c>
      <c r="I40" s="20">
        <f t="shared" si="14"/>
        <v>18581</v>
      </c>
      <c r="J40" s="20">
        <f t="shared" si="14"/>
        <v>0</v>
      </c>
      <c r="K40" s="20">
        <f t="shared" si="14"/>
        <v>18581</v>
      </c>
      <c r="L40" s="20">
        <f t="shared" si="14"/>
        <v>0</v>
      </c>
      <c r="M40" s="20">
        <f t="shared" si="14"/>
        <v>18581</v>
      </c>
      <c r="N40" s="20">
        <f t="shared" si="14"/>
        <v>0</v>
      </c>
      <c r="O40" s="20">
        <f t="shared" si="14"/>
        <v>18581</v>
      </c>
      <c r="P40" s="20">
        <f t="shared" si="14"/>
        <v>0</v>
      </c>
      <c r="Q40" s="20">
        <f t="shared" si="14"/>
        <v>18581</v>
      </c>
      <c r="R40" s="20">
        <f t="shared" si="14"/>
        <v>0</v>
      </c>
      <c r="S40" s="20">
        <f t="shared" si="14"/>
        <v>18581</v>
      </c>
      <c r="T40" s="20">
        <f t="shared" si="14"/>
        <v>0</v>
      </c>
    </row>
    <row r="41" spans="1:20" ht="84.75" customHeight="1" x14ac:dyDescent="0.3">
      <c r="A41" s="15" t="s">
        <v>61</v>
      </c>
      <c r="B41" s="16" t="s">
        <v>62</v>
      </c>
      <c r="C41" s="18" t="s">
        <v>17</v>
      </c>
      <c r="D41" s="18" t="s">
        <v>63</v>
      </c>
      <c r="E41" s="16" t="s">
        <v>30</v>
      </c>
      <c r="F41" s="17">
        <f>F42</f>
        <v>49275</v>
      </c>
      <c r="G41" s="17">
        <f t="shared" ref="G41:T41" si="15">G42</f>
        <v>49275</v>
      </c>
      <c r="H41" s="17">
        <f t="shared" si="15"/>
        <v>0</v>
      </c>
      <c r="I41" s="17">
        <f t="shared" si="15"/>
        <v>8212.5</v>
      </c>
      <c r="J41" s="17">
        <f t="shared" si="15"/>
        <v>0</v>
      </c>
      <c r="K41" s="17">
        <f t="shared" si="15"/>
        <v>8212.5</v>
      </c>
      <c r="L41" s="17">
        <f t="shared" si="15"/>
        <v>0</v>
      </c>
      <c r="M41" s="17">
        <f t="shared" si="15"/>
        <v>8212.5</v>
      </c>
      <c r="N41" s="17">
        <f t="shared" si="15"/>
        <v>0</v>
      </c>
      <c r="O41" s="17">
        <f t="shared" si="15"/>
        <v>8212.5</v>
      </c>
      <c r="P41" s="17">
        <f t="shared" si="15"/>
        <v>0</v>
      </c>
      <c r="Q41" s="17">
        <f t="shared" si="15"/>
        <v>8212.5</v>
      </c>
      <c r="R41" s="17">
        <f t="shared" si="15"/>
        <v>0</v>
      </c>
      <c r="S41" s="17">
        <f t="shared" si="15"/>
        <v>8212.5</v>
      </c>
      <c r="T41" s="17">
        <f t="shared" si="15"/>
        <v>0</v>
      </c>
    </row>
    <row r="42" spans="1:20" ht="79.5" customHeight="1" x14ac:dyDescent="0.3">
      <c r="A42" s="15" t="s">
        <v>135</v>
      </c>
      <c r="B42" s="16" t="s">
        <v>28</v>
      </c>
      <c r="C42" s="18" t="s">
        <v>17</v>
      </c>
      <c r="D42" s="18" t="s">
        <v>65</v>
      </c>
      <c r="E42" s="16" t="s">
        <v>30</v>
      </c>
      <c r="F42" s="17">
        <f>G42+H42</f>
        <v>49275</v>
      </c>
      <c r="G42" s="17">
        <f>I42+K42+M42+O42+Q42+S42</f>
        <v>49275</v>
      </c>
      <c r="H42" s="17">
        <f>J42+L42+N42+P42+R42+T42</f>
        <v>0</v>
      </c>
      <c r="I42" s="17">
        <v>8212.5</v>
      </c>
      <c r="J42" s="17"/>
      <c r="K42" s="17">
        <f>I42</f>
        <v>8212.5</v>
      </c>
      <c r="L42" s="17"/>
      <c r="M42" s="17">
        <f>K42</f>
        <v>8212.5</v>
      </c>
      <c r="N42" s="17"/>
      <c r="O42" s="17">
        <f>M42</f>
        <v>8212.5</v>
      </c>
      <c r="P42" s="17"/>
      <c r="Q42" s="17">
        <f>O42</f>
        <v>8212.5</v>
      </c>
      <c r="R42" s="17"/>
      <c r="S42" s="17">
        <f>Q42</f>
        <v>8212.5</v>
      </c>
      <c r="T42" s="17"/>
    </row>
    <row r="43" spans="1:20" ht="78.75" customHeight="1" x14ac:dyDescent="0.3">
      <c r="A43" s="15" t="s">
        <v>64</v>
      </c>
      <c r="B43" s="16" t="s">
        <v>108</v>
      </c>
      <c r="C43" s="18" t="s">
        <v>17</v>
      </c>
      <c r="D43" s="18" t="s">
        <v>67</v>
      </c>
      <c r="E43" s="16" t="s">
        <v>30</v>
      </c>
      <c r="F43" s="21">
        <f>F44</f>
        <v>9990</v>
      </c>
      <c r="G43" s="21">
        <f t="shared" ref="G43:T43" si="16">G44</f>
        <v>9990</v>
      </c>
      <c r="H43" s="21">
        <f t="shared" si="16"/>
        <v>0</v>
      </c>
      <c r="I43" s="21">
        <f t="shared" si="16"/>
        <v>1665</v>
      </c>
      <c r="J43" s="21">
        <f t="shared" si="16"/>
        <v>0</v>
      </c>
      <c r="K43" s="21">
        <f t="shared" si="16"/>
        <v>1665</v>
      </c>
      <c r="L43" s="21">
        <f t="shared" si="16"/>
        <v>0</v>
      </c>
      <c r="M43" s="21">
        <f t="shared" si="16"/>
        <v>1665</v>
      </c>
      <c r="N43" s="21">
        <f t="shared" si="16"/>
        <v>0</v>
      </c>
      <c r="O43" s="21">
        <f t="shared" si="16"/>
        <v>1665</v>
      </c>
      <c r="P43" s="21">
        <f t="shared" si="16"/>
        <v>0</v>
      </c>
      <c r="Q43" s="21">
        <f t="shared" si="16"/>
        <v>1665</v>
      </c>
      <c r="R43" s="21">
        <f t="shared" si="16"/>
        <v>0</v>
      </c>
      <c r="S43" s="21">
        <f t="shared" si="16"/>
        <v>1665</v>
      </c>
      <c r="T43" s="21">
        <f t="shared" si="16"/>
        <v>0</v>
      </c>
    </row>
    <row r="44" spans="1:20" ht="80.25" customHeight="1" x14ac:dyDescent="0.3">
      <c r="A44" s="15" t="s">
        <v>136</v>
      </c>
      <c r="B44" s="16" t="s">
        <v>101</v>
      </c>
      <c r="C44" s="18" t="s">
        <v>17</v>
      </c>
      <c r="D44" s="18" t="s">
        <v>68</v>
      </c>
      <c r="E44" s="16" t="s">
        <v>30</v>
      </c>
      <c r="F44" s="17">
        <f>G44+H44</f>
        <v>9990</v>
      </c>
      <c r="G44" s="17">
        <f>I44+K44+M44+O44+Q44+S44</f>
        <v>9990</v>
      </c>
      <c r="H44" s="17">
        <f>J44+L44+N44+P44+R44+T44</f>
        <v>0</v>
      </c>
      <c r="I44" s="17">
        <v>1665</v>
      </c>
      <c r="J44" s="17"/>
      <c r="K44" s="17">
        <f>I44</f>
        <v>1665</v>
      </c>
      <c r="L44" s="17"/>
      <c r="M44" s="17">
        <f>K44</f>
        <v>1665</v>
      </c>
      <c r="N44" s="17"/>
      <c r="O44" s="17">
        <f>M44</f>
        <v>1665</v>
      </c>
      <c r="P44" s="17"/>
      <c r="Q44" s="17">
        <f>O44</f>
        <v>1665</v>
      </c>
      <c r="R44" s="17"/>
      <c r="S44" s="17">
        <f>Q44</f>
        <v>1665</v>
      </c>
      <c r="T44" s="17"/>
    </row>
    <row r="45" spans="1:20" s="27" customFormat="1" ht="84.75" customHeight="1" x14ac:dyDescent="0.3">
      <c r="A45" s="22" t="s">
        <v>66</v>
      </c>
      <c r="B45" s="23" t="s">
        <v>109</v>
      </c>
      <c r="C45" s="24" t="s">
        <v>17</v>
      </c>
      <c r="D45" s="25" t="s">
        <v>121</v>
      </c>
      <c r="E45" s="23" t="s">
        <v>30</v>
      </c>
      <c r="F45" s="26">
        <f>F46</f>
        <v>52221</v>
      </c>
      <c r="G45" s="26">
        <f t="shared" ref="G45:T45" si="17">G46</f>
        <v>52221</v>
      </c>
      <c r="H45" s="26">
        <f t="shared" si="17"/>
        <v>0</v>
      </c>
      <c r="I45" s="26">
        <f t="shared" si="17"/>
        <v>8703.5</v>
      </c>
      <c r="J45" s="26">
        <f t="shared" si="17"/>
        <v>0</v>
      </c>
      <c r="K45" s="26">
        <f t="shared" si="17"/>
        <v>8703.5</v>
      </c>
      <c r="L45" s="26">
        <f t="shared" si="17"/>
        <v>0</v>
      </c>
      <c r="M45" s="26">
        <f t="shared" si="17"/>
        <v>8703.5</v>
      </c>
      <c r="N45" s="26">
        <f t="shared" si="17"/>
        <v>0</v>
      </c>
      <c r="O45" s="26">
        <f t="shared" si="17"/>
        <v>8703.5</v>
      </c>
      <c r="P45" s="26">
        <f t="shared" si="17"/>
        <v>0</v>
      </c>
      <c r="Q45" s="26">
        <f t="shared" si="17"/>
        <v>8703.5</v>
      </c>
      <c r="R45" s="26">
        <f t="shared" si="17"/>
        <v>0</v>
      </c>
      <c r="S45" s="26">
        <f t="shared" si="17"/>
        <v>8703.5</v>
      </c>
      <c r="T45" s="26">
        <f t="shared" si="17"/>
        <v>0</v>
      </c>
    </row>
    <row r="46" spans="1:20" s="27" customFormat="1" ht="88.5" customHeight="1" x14ac:dyDescent="0.3">
      <c r="A46" s="28" t="s">
        <v>137</v>
      </c>
      <c r="B46" s="23" t="s">
        <v>110</v>
      </c>
      <c r="C46" s="24" t="s">
        <v>17</v>
      </c>
      <c r="D46" s="24" t="s">
        <v>69</v>
      </c>
      <c r="E46" s="23" t="s">
        <v>30</v>
      </c>
      <c r="F46" s="17">
        <f>G46+H46</f>
        <v>52221</v>
      </c>
      <c r="G46" s="17">
        <f>I46+K46+M46+O46+Q46+S46</f>
        <v>52221</v>
      </c>
      <c r="H46" s="17">
        <f>J46+L46+N46+P46+R46+T46</f>
        <v>0</v>
      </c>
      <c r="I46" s="30">
        <v>8703.5</v>
      </c>
      <c r="J46" s="30"/>
      <c r="K46" s="17">
        <f>I46</f>
        <v>8703.5</v>
      </c>
      <c r="L46" s="17"/>
      <c r="M46" s="17">
        <f>K46</f>
        <v>8703.5</v>
      </c>
      <c r="N46" s="17"/>
      <c r="O46" s="17">
        <f>M46</f>
        <v>8703.5</v>
      </c>
      <c r="P46" s="17"/>
      <c r="Q46" s="17">
        <f>O46</f>
        <v>8703.5</v>
      </c>
      <c r="R46" s="17"/>
      <c r="S46" s="17">
        <f>Q46</f>
        <v>8703.5</v>
      </c>
      <c r="T46" s="17"/>
    </row>
    <row r="47" spans="1:20" s="6" customFormat="1" ht="93" customHeight="1" x14ac:dyDescent="0.3">
      <c r="A47" s="10" t="s">
        <v>70</v>
      </c>
      <c r="B47" s="12" t="s">
        <v>111</v>
      </c>
      <c r="C47" s="31" t="s">
        <v>122</v>
      </c>
      <c r="D47" s="19" t="s">
        <v>71</v>
      </c>
      <c r="E47" s="12" t="s">
        <v>30</v>
      </c>
      <c r="F47" s="32">
        <f>F48+F50+F52</f>
        <v>34848.600000000006</v>
      </c>
      <c r="G47" s="32">
        <f t="shared" ref="G47:T47" si="18">G48+G50+G52</f>
        <v>34848.600000000006</v>
      </c>
      <c r="H47" s="32">
        <f t="shared" si="18"/>
        <v>0</v>
      </c>
      <c r="I47" s="32">
        <f t="shared" si="18"/>
        <v>5808.0999999999995</v>
      </c>
      <c r="J47" s="32">
        <f t="shared" si="18"/>
        <v>0</v>
      </c>
      <c r="K47" s="32">
        <f t="shared" si="18"/>
        <v>5808.0999999999995</v>
      </c>
      <c r="L47" s="32">
        <f t="shared" si="18"/>
        <v>0</v>
      </c>
      <c r="M47" s="32">
        <f t="shared" si="18"/>
        <v>5808.0999999999995</v>
      </c>
      <c r="N47" s="32">
        <f t="shared" si="18"/>
        <v>0</v>
      </c>
      <c r="O47" s="32">
        <f t="shared" si="18"/>
        <v>5808.0999999999995</v>
      </c>
      <c r="P47" s="32">
        <f t="shared" si="18"/>
        <v>0</v>
      </c>
      <c r="Q47" s="32">
        <f t="shared" si="18"/>
        <v>5808.0999999999995</v>
      </c>
      <c r="R47" s="32">
        <f t="shared" si="18"/>
        <v>0</v>
      </c>
      <c r="S47" s="32">
        <f t="shared" si="18"/>
        <v>5808.0999999999995</v>
      </c>
      <c r="T47" s="32">
        <f t="shared" si="18"/>
        <v>0</v>
      </c>
    </row>
    <row r="48" spans="1:20" ht="84.75" customHeight="1" x14ac:dyDescent="0.3">
      <c r="A48" s="15" t="s">
        <v>72</v>
      </c>
      <c r="B48" s="16" t="s">
        <v>73</v>
      </c>
      <c r="C48" s="24" t="s">
        <v>122</v>
      </c>
      <c r="D48" s="18" t="s">
        <v>74</v>
      </c>
      <c r="E48" s="16" t="s">
        <v>30</v>
      </c>
      <c r="F48" s="21">
        <f>F49</f>
        <v>27566.400000000001</v>
      </c>
      <c r="G48" s="21">
        <f t="shared" ref="G48:T48" si="19">G49</f>
        <v>27566.400000000001</v>
      </c>
      <c r="H48" s="21">
        <f t="shared" si="19"/>
        <v>0</v>
      </c>
      <c r="I48" s="21">
        <f t="shared" si="19"/>
        <v>4594.3999999999996</v>
      </c>
      <c r="J48" s="21">
        <f t="shared" si="19"/>
        <v>0</v>
      </c>
      <c r="K48" s="21">
        <f t="shared" si="19"/>
        <v>4594.3999999999996</v>
      </c>
      <c r="L48" s="21">
        <f t="shared" si="19"/>
        <v>0</v>
      </c>
      <c r="M48" s="21">
        <f t="shared" si="19"/>
        <v>4594.3999999999996</v>
      </c>
      <c r="N48" s="21">
        <f t="shared" si="19"/>
        <v>0</v>
      </c>
      <c r="O48" s="21">
        <f t="shared" si="19"/>
        <v>4594.3999999999996</v>
      </c>
      <c r="P48" s="21">
        <f t="shared" si="19"/>
        <v>0</v>
      </c>
      <c r="Q48" s="21">
        <f t="shared" si="19"/>
        <v>4594.3999999999996</v>
      </c>
      <c r="R48" s="21">
        <f t="shared" si="19"/>
        <v>0</v>
      </c>
      <c r="S48" s="21">
        <f t="shared" si="19"/>
        <v>4594.3999999999996</v>
      </c>
      <c r="T48" s="21">
        <f t="shared" si="19"/>
        <v>0</v>
      </c>
    </row>
    <row r="49" spans="1:20" ht="76.5" customHeight="1" x14ac:dyDescent="0.3">
      <c r="A49" s="15" t="s">
        <v>138</v>
      </c>
      <c r="B49" s="16" t="s">
        <v>28</v>
      </c>
      <c r="C49" s="24" t="s">
        <v>122</v>
      </c>
      <c r="D49" s="18" t="s">
        <v>76</v>
      </c>
      <c r="E49" s="16" t="s">
        <v>30</v>
      </c>
      <c r="F49" s="17">
        <f>G49+H49</f>
        <v>27566.400000000001</v>
      </c>
      <c r="G49" s="17">
        <f>I49+K49+M49+O49+Q49+S49</f>
        <v>27566.400000000001</v>
      </c>
      <c r="H49" s="17">
        <f>J49+L49+N49+P49+R49+T49</f>
        <v>0</v>
      </c>
      <c r="I49" s="21">
        <v>4594.3999999999996</v>
      </c>
      <c r="J49" s="21"/>
      <c r="K49" s="17">
        <f>I49</f>
        <v>4594.3999999999996</v>
      </c>
      <c r="L49" s="17"/>
      <c r="M49" s="17">
        <f>K49</f>
        <v>4594.3999999999996</v>
      </c>
      <c r="N49" s="17"/>
      <c r="O49" s="17">
        <f>M49</f>
        <v>4594.3999999999996</v>
      </c>
      <c r="P49" s="17"/>
      <c r="Q49" s="17">
        <f>O49</f>
        <v>4594.3999999999996</v>
      </c>
      <c r="R49" s="17"/>
      <c r="S49" s="17">
        <f>Q49</f>
        <v>4594.3999999999996</v>
      </c>
      <c r="T49" s="17"/>
    </row>
    <row r="50" spans="1:20" ht="76.5" customHeight="1" x14ac:dyDescent="0.3">
      <c r="A50" s="15" t="s">
        <v>75</v>
      </c>
      <c r="B50" s="16" t="s">
        <v>108</v>
      </c>
      <c r="C50" s="24" t="s">
        <v>122</v>
      </c>
      <c r="D50" s="18" t="s">
        <v>78</v>
      </c>
      <c r="E50" s="16" t="s">
        <v>30</v>
      </c>
      <c r="F50" s="21">
        <f>F51</f>
        <v>1102.2</v>
      </c>
      <c r="G50" s="21">
        <f t="shared" ref="G50:T50" si="20">G51</f>
        <v>1102.2</v>
      </c>
      <c r="H50" s="21">
        <f t="shared" si="20"/>
        <v>0</v>
      </c>
      <c r="I50" s="21">
        <f t="shared" si="20"/>
        <v>183.7</v>
      </c>
      <c r="J50" s="21">
        <f t="shared" si="20"/>
        <v>0</v>
      </c>
      <c r="K50" s="21">
        <f t="shared" si="20"/>
        <v>183.7</v>
      </c>
      <c r="L50" s="21">
        <f t="shared" si="20"/>
        <v>0</v>
      </c>
      <c r="M50" s="21">
        <f t="shared" si="20"/>
        <v>183.7</v>
      </c>
      <c r="N50" s="21">
        <f t="shared" si="20"/>
        <v>0</v>
      </c>
      <c r="O50" s="21">
        <f t="shared" si="20"/>
        <v>183.7</v>
      </c>
      <c r="P50" s="21">
        <f t="shared" si="20"/>
        <v>0</v>
      </c>
      <c r="Q50" s="21">
        <f t="shared" si="20"/>
        <v>183.7</v>
      </c>
      <c r="R50" s="21">
        <f t="shared" si="20"/>
        <v>0</v>
      </c>
      <c r="S50" s="21">
        <f t="shared" si="20"/>
        <v>183.7</v>
      </c>
      <c r="T50" s="21">
        <f t="shared" si="20"/>
        <v>0</v>
      </c>
    </row>
    <row r="51" spans="1:20" ht="84.75" customHeight="1" x14ac:dyDescent="0.3">
      <c r="A51" s="15" t="s">
        <v>139</v>
      </c>
      <c r="B51" s="16" t="s">
        <v>101</v>
      </c>
      <c r="C51" s="24" t="s">
        <v>122</v>
      </c>
      <c r="D51" s="18" t="s">
        <v>79</v>
      </c>
      <c r="E51" s="16" t="s">
        <v>30</v>
      </c>
      <c r="F51" s="17">
        <f>G51+H51</f>
        <v>1102.2</v>
      </c>
      <c r="G51" s="17">
        <f>I51+K51+M51+O51+Q51+S51</f>
        <v>1102.2</v>
      </c>
      <c r="H51" s="17">
        <f>J51+L51+N51+P51+R51+T51</f>
        <v>0</v>
      </c>
      <c r="I51" s="21">
        <v>183.7</v>
      </c>
      <c r="J51" s="21"/>
      <c r="K51" s="17">
        <f>I51</f>
        <v>183.7</v>
      </c>
      <c r="L51" s="17"/>
      <c r="M51" s="17">
        <f>K51</f>
        <v>183.7</v>
      </c>
      <c r="N51" s="17"/>
      <c r="O51" s="17">
        <f>M51</f>
        <v>183.7</v>
      </c>
      <c r="P51" s="17"/>
      <c r="Q51" s="17">
        <f>O51</f>
        <v>183.7</v>
      </c>
      <c r="R51" s="17"/>
      <c r="S51" s="17">
        <f>Q51</f>
        <v>183.7</v>
      </c>
      <c r="T51" s="17"/>
    </row>
    <row r="52" spans="1:20" s="27" customFormat="1" ht="73.5" customHeight="1" x14ac:dyDescent="0.3">
      <c r="A52" s="28" t="s">
        <v>77</v>
      </c>
      <c r="B52" s="23" t="s">
        <v>80</v>
      </c>
      <c r="C52" s="24" t="s">
        <v>122</v>
      </c>
      <c r="D52" s="24" t="s">
        <v>81</v>
      </c>
      <c r="E52" s="23" t="s">
        <v>30</v>
      </c>
      <c r="F52" s="29">
        <f>F53</f>
        <v>6180</v>
      </c>
      <c r="G52" s="29">
        <f t="shared" ref="G52:T52" si="21">G53</f>
        <v>6180</v>
      </c>
      <c r="H52" s="29">
        <f t="shared" si="21"/>
        <v>0</v>
      </c>
      <c r="I52" s="29">
        <f t="shared" si="21"/>
        <v>1030</v>
      </c>
      <c r="J52" s="29">
        <f t="shared" si="21"/>
        <v>0</v>
      </c>
      <c r="K52" s="29">
        <f t="shared" si="21"/>
        <v>1030</v>
      </c>
      <c r="L52" s="29">
        <f t="shared" si="21"/>
        <v>0</v>
      </c>
      <c r="M52" s="29">
        <f t="shared" si="21"/>
        <v>1030</v>
      </c>
      <c r="N52" s="29">
        <f t="shared" si="21"/>
        <v>0</v>
      </c>
      <c r="O52" s="29">
        <f t="shared" si="21"/>
        <v>1030</v>
      </c>
      <c r="P52" s="29">
        <f t="shared" si="21"/>
        <v>0</v>
      </c>
      <c r="Q52" s="29">
        <f t="shared" si="21"/>
        <v>1030</v>
      </c>
      <c r="R52" s="29">
        <f t="shared" si="21"/>
        <v>0</v>
      </c>
      <c r="S52" s="29">
        <f t="shared" si="21"/>
        <v>1030</v>
      </c>
      <c r="T52" s="29">
        <f t="shared" si="21"/>
        <v>0</v>
      </c>
    </row>
    <row r="53" spans="1:20" s="27" customFormat="1" ht="96.75" customHeight="1" x14ac:dyDescent="0.3">
      <c r="A53" s="28" t="s">
        <v>140</v>
      </c>
      <c r="B53" s="23" t="s">
        <v>123</v>
      </c>
      <c r="C53" s="24" t="s">
        <v>122</v>
      </c>
      <c r="D53" s="24" t="s">
        <v>82</v>
      </c>
      <c r="E53" s="23" t="s">
        <v>30</v>
      </c>
      <c r="F53" s="17">
        <f>G53+H53</f>
        <v>6180</v>
      </c>
      <c r="G53" s="17">
        <f>I53+K53+M53+O53+Q53+S53</f>
        <v>6180</v>
      </c>
      <c r="H53" s="17">
        <f>J53+L53+N53+P53+R53+T53</f>
        <v>0</v>
      </c>
      <c r="I53" s="30">
        <v>1030</v>
      </c>
      <c r="J53" s="30"/>
      <c r="K53" s="17">
        <f>I53</f>
        <v>1030</v>
      </c>
      <c r="L53" s="17"/>
      <c r="M53" s="17">
        <f>K53</f>
        <v>1030</v>
      </c>
      <c r="N53" s="17"/>
      <c r="O53" s="17">
        <f>M53</f>
        <v>1030</v>
      </c>
      <c r="P53" s="17"/>
      <c r="Q53" s="17">
        <f>O53</f>
        <v>1030</v>
      </c>
      <c r="R53" s="17"/>
      <c r="S53" s="17">
        <f>Q53</f>
        <v>1030</v>
      </c>
      <c r="T53" s="17"/>
    </row>
    <row r="54" spans="1:20" s="35" customFormat="1" ht="81.75" customHeight="1" x14ac:dyDescent="0.3">
      <c r="A54" s="11" t="s">
        <v>83</v>
      </c>
      <c r="B54" s="13" t="s">
        <v>112</v>
      </c>
      <c r="C54" s="33" t="s">
        <v>84</v>
      </c>
      <c r="D54" s="33" t="s">
        <v>85</v>
      </c>
      <c r="E54" s="13" t="s">
        <v>30</v>
      </c>
      <c r="F54" s="34">
        <f>F55+F57+F59+F61</f>
        <v>154762.79999999999</v>
      </c>
      <c r="G54" s="34">
        <f t="shared" ref="G54:T54" si="22">G55+G57+G59+G61</f>
        <v>154762.79999999999</v>
      </c>
      <c r="H54" s="34">
        <f t="shared" si="22"/>
        <v>0</v>
      </c>
      <c r="I54" s="34">
        <f t="shared" si="22"/>
        <v>25793.8</v>
      </c>
      <c r="J54" s="34">
        <f t="shared" si="22"/>
        <v>0</v>
      </c>
      <c r="K54" s="34">
        <f t="shared" si="22"/>
        <v>25793.8</v>
      </c>
      <c r="L54" s="34">
        <f t="shared" si="22"/>
        <v>0</v>
      </c>
      <c r="M54" s="34">
        <f t="shared" si="22"/>
        <v>25793.8</v>
      </c>
      <c r="N54" s="34">
        <f t="shared" si="22"/>
        <v>0</v>
      </c>
      <c r="O54" s="34">
        <f t="shared" si="22"/>
        <v>25793.8</v>
      </c>
      <c r="P54" s="34">
        <f t="shared" si="22"/>
        <v>0</v>
      </c>
      <c r="Q54" s="34">
        <f t="shared" si="22"/>
        <v>25793.8</v>
      </c>
      <c r="R54" s="34">
        <f t="shared" si="22"/>
        <v>0</v>
      </c>
      <c r="S54" s="34">
        <f t="shared" si="22"/>
        <v>25793.8</v>
      </c>
      <c r="T54" s="34">
        <f t="shared" si="22"/>
        <v>0</v>
      </c>
    </row>
    <row r="55" spans="1:20" ht="103.5" customHeight="1" x14ac:dyDescent="0.3">
      <c r="A55" s="15" t="s">
        <v>86</v>
      </c>
      <c r="B55" s="16" t="s">
        <v>87</v>
      </c>
      <c r="C55" s="24" t="s">
        <v>122</v>
      </c>
      <c r="D55" s="18" t="s">
        <v>88</v>
      </c>
      <c r="E55" s="16" t="s">
        <v>30</v>
      </c>
      <c r="F55" s="21">
        <f>F56</f>
        <v>29701.8</v>
      </c>
      <c r="G55" s="21">
        <f t="shared" ref="G55:T55" si="23">G56</f>
        <v>29701.8</v>
      </c>
      <c r="H55" s="21">
        <f t="shared" si="23"/>
        <v>0</v>
      </c>
      <c r="I55" s="21">
        <f t="shared" si="23"/>
        <v>4950.3</v>
      </c>
      <c r="J55" s="21">
        <f t="shared" si="23"/>
        <v>0</v>
      </c>
      <c r="K55" s="21">
        <f t="shared" si="23"/>
        <v>4950.3</v>
      </c>
      <c r="L55" s="21">
        <f t="shared" si="23"/>
        <v>0</v>
      </c>
      <c r="M55" s="21">
        <f t="shared" si="23"/>
        <v>4950.3</v>
      </c>
      <c r="N55" s="21">
        <f t="shared" si="23"/>
        <v>0</v>
      </c>
      <c r="O55" s="21">
        <f t="shared" si="23"/>
        <v>4950.3</v>
      </c>
      <c r="P55" s="21">
        <f t="shared" si="23"/>
        <v>0</v>
      </c>
      <c r="Q55" s="21">
        <f t="shared" si="23"/>
        <v>4950.3</v>
      </c>
      <c r="R55" s="21">
        <f t="shared" si="23"/>
        <v>0</v>
      </c>
      <c r="S55" s="21">
        <f t="shared" si="23"/>
        <v>4950.3</v>
      </c>
      <c r="T55" s="21">
        <f t="shared" si="23"/>
        <v>0</v>
      </c>
    </row>
    <row r="56" spans="1:20" ht="84" customHeight="1" x14ac:dyDescent="0.3">
      <c r="A56" s="15" t="s">
        <v>141</v>
      </c>
      <c r="B56" s="16" t="s">
        <v>28</v>
      </c>
      <c r="C56" s="24" t="s">
        <v>122</v>
      </c>
      <c r="D56" s="18" t="s">
        <v>90</v>
      </c>
      <c r="E56" s="16" t="s">
        <v>30</v>
      </c>
      <c r="F56" s="17">
        <f>G56+H56</f>
        <v>29701.8</v>
      </c>
      <c r="G56" s="17">
        <f>I56+K56+M56+O56+Q56+S56</f>
        <v>29701.8</v>
      </c>
      <c r="H56" s="17">
        <f>J56+L56+N56+P56+R56+T56</f>
        <v>0</v>
      </c>
      <c r="I56" s="17">
        <v>4950.3</v>
      </c>
      <c r="J56" s="17"/>
      <c r="K56" s="17">
        <f>I56</f>
        <v>4950.3</v>
      </c>
      <c r="L56" s="17"/>
      <c r="M56" s="17">
        <f>K56</f>
        <v>4950.3</v>
      </c>
      <c r="N56" s="17"/>
      <c r="O56" s="17">
        <f>M56</f>
        <v>4950.3</v>
      </c>
      <c r="P56" s="17"/>
      <c r="Q56" s="17">
        <f>O56</f>
        <v>4950.3</v>
      </c>
      <c r="R56" s="17"/>
      <c r="S56" s="17">
        <f>Q56</f>
        <v>4950.3</v>
      </c>
      <c r="T56" s="17"/>
    </row>
    <row r="57" spans="1:20" ht="90" customHeight="1" x14ac:dyDescent="0.3">
      <c r="A57" s="15" t="s">
        <v>89</v>
      </c>
      <c r="B57" s="16" t="s">
        <v>92</v>
      </c>
      <c r="C57" s="24" t="s">
        <v>122</v>
      </c>
      <c r="D57" s="18" t="s">
        <v>125</v>
      </c>
      <c r="E57" s="16" t="s">
        <v>30</v>
      </c>
      <c r="F57" s="21">
        <f>F58</f>
        <v>115971</v>
      </c>
      <c r="G57" s="21">
        <f t="shared" ref="G57:T57" si="24">G58</f>
        <v>115971</v>
      </c>
      <c r="H57" s="21">
        <f t="shared" si="24"/>
        <v>0</v>
      </c>
      <c r="I57" s="21">
        <f t="shared" si="24"/>
        <v>19328.5</v>
      </c>
      <c r="J57" s="21">
        <f t="shared" si="24"/>
        <v>0</v>
      </c>
      <c r="K57" s="21">
        <f t="shared" si="24"/>
        <v>19328.5</v>
      </c>
      <c r="L57" s="21">
        <f t="shared" si="24"/>
        <v>0</v>
      </c>
      <c r="M57" s="21">
        <f t="shared" si="24"/>
        <v>19328.5</v>
      </c>
      <c r="N57" s="21">
        <f t="shared" si="24"/>
        <v>0</v>
      </c>
      <c r="O57" s="21">
        <f t="shared" si="24"/>
        <v>19328.5</v>
      </c>
      <c r="P57" s="21">
        <f t="shared" si="24"/>
        <v>0</v>
      </c>
      <c r="Q57" s="21">
        <f t="shared" si="24"/>
        <v>19328.5</v>
      </c>
      <c r="R57" s="21">
        <f t="shared" si="24"/>
        <v>0</v>
      </c>
      <c r="S57" s="21">
        <f t="shared" si="24"/>
        <v>19328.5</v>
      </c>
      <c r="T57" s="21">
        <f t="shared" si="24"/>
        <v>0</v>
      </c>
    </row>
    <row r="58" spans="1:20" ht="83.25" customHeight="1" x14ac:dyDescent="0.3">
      <c r="A58" s="15" t="s">
        <v>142</v>
      </c>
      <c r="B58" s="16" t="s">
        <v>95</v>
      </c>
      <c r="C58" s="24" t="s">
        <v>122</v>
      </c>
      <c r="D58" s="18" t="s">
        <v>126</v>
      </c>
      <c r="E58" s="16" t="s">
        <v>30</v>
      </c>
      <c r="F58" s="17">
        <f>G58+H58</f>
        <v>115971</v>
      </c>
      <c r="G58" s="17">
        <f>I58+K58+M58+O58+Q58+S58</f>
        <v>115971</v>
      </c>
      <c r="H58" s="17">
        <f>J58+L58+N58+P58+R58+T58</f>
        <v>0</v>
      </c>
      <c r="I58" s="17">
        <v>19328.5</v>
      </c>
      <c r="J58" s="17"/>
      <c r="K58" s="17">
        <f>I58</f>
        <v>19328.5</v>
      </c>
      <c r="L58" s="17"/>
      <c r="M58" s="17">
        <f>K58</f>
        <v>19328.5</v>
      </c>
      <c r="N58" s="17"/>
      <c r="O58" s="17">
        <f>M58</f>
        <v>19328.5</v>
      </c>
      <c r="P58" s="17"/>
      <c r="Q58" s="17">
        <f>O58</f>
        <v>19328.5</v>
      </c>
      <c r="R58" s="17"/>
      <c r="S58" s="17">
        <f>Q58</f>
        <v>19328.5</v>
      </c>
      <c r="T58" s="17"/>
    </row>
    <row r="59" spans="1:20" ht="81.75" customHeight="1" x14ac:dyDescent="0.3">
      <c r="A59" s="15" t="s">
        <v>91</v>
      </c>
      <c r="B59" s="16" t="s">
        <v>113</v>
      </c>
      <c r="C59" s="18" t="s">
        <v>122</v>
      </c>
      <c r="D59" s="18" t="s">
        <v>93</v>
      </c>
      <c r="E59" s="16" t="s">
        <v>30</v>
      </c>
      <c r="F59" s="21">
        <f>F60</f>
        <v>6027.6</v>
      </c>
      <c r="G59" s="21">
        <f t="shared" ref="G59:T59" si="25">G60</f>
        <v>6027.6</v>
      </c>
      <c r="H59" s="21">
        <f t="shared" si="25"/>
        <v>0</v>
      </c>
      <c r="I59" s="21">
        <f t="shared" si="25"/>
        <v>1004.6</v>
      </c>
      <c r="J59" s="21">
        <f t="shared" si="25"/>
        <v>0</v>
      </c>
      <c r="K59" s="21">
        <f t="shared" si="25"/>
        <v>1004.6</v>
      </c>
      <c r="L59" s="21">
        <f t="shared" si="25"/>
        <v>0</v>
      </c>
      <c r="M59" s="21">
        <f t="shared" si="25"/>
        <v>1004.6</v>
      </c>
      <c r="N59" s="21">
        <f t="shared" si="25"/>
        <v>0</v>
      </c>
      <c r="O59" s="21">
        <f t="shared" si="25"/>
        <v>1004.6</v>
      </c>
      <c r="P59" s="21">
        <f t="shared" si="25"/>
        <v>0</v>
      </c>
      <c r="Q59" s="21">
        <f t="shared" si="25"/>
        <v>1004.6</v>
      </c>
      <c r="R59" s="21">
        <f t="shared" si="25"/>
        <v>0</v>
      </c>
      <c r="S59" s="21">
        <f t="shared" si="25"/>
        <v>1004.6</v>
      </c>
      <c r="T59" s="21">
        <f t="shared" si="25"/>
        <v>0</v>
      </c>
    </row>
    <row r="60" spans="1:20" ht="91.5" customHeight="1" x14ac:dyDescent="0.3">
      <c r="A60" s="36" t="s">
        <v>143</v>
      </c>
      <c r="B60" s="16" t="s">
        <v>114</v>
      </c>
      <c r="C60" s="24" t="s">
        <v>122</v>
      </c>
      <c r="D60" s="37" t="s">
        <v>127</v>
      </c>
      <c r="E60" s="16" t="s">
        <v>30</v>
      </c>
      <c r="F60" s="17">
        <f>G60+H60</f>
        <v>6027.6</v>
      </c>
      <c r="G60" s="17">
        <f>I60+K60+M60+O60+Q60+S60</f>
        <v>6027.6</v>
      </c>
      <c r="H60" s="17">
        <f>J60+L60+N60+P60+R60+T60</f>
        <v>0</v>
      </c>
      <c r="I60" s="39">
        <v>1004.6</v>
      </c>
      <c r="J60" s="17"/>
      <c r="K60" s="17">
        <f>I60</f>
        <v>1004.6</v>
      </c>
      <c r="L60" s="17"/>
      <c r="M60" s="17">
        <f>K60</f>
        <v>1004.6</v>
      </c>
      <c r="N60" s="17"/>
      <c r="O60" s="17">
        <f>M60</f>
        <v>1004.6</v>
      </c>
      <c r="P60" s="17"/>
      <c r="Q60" s="17">
        <f>O60</f>
        <v>1004.6</v>
      </c>
      <c r="R60" s="17"/>
      <c r="S60" s="17">
        <f>Q60</f>
        <v>1004.6</v>
      </c>
      <c r="T60" s="17"/>
    </row>
    <row r="61" spans="1:20" ht="88.5" customHeight="1" x14ac:dyDescent="0.3">
      <c r="A61" s="36" t="s">
        <v>94</v>
      </c>
      <c r="B61" s="40" t="s">
        <v>124</v>
      </c>
      <c r="C61" s="24" t="s">
        <v>153</v>
      </c>
      <c r="D61" s="18" t="s">
        <v>96</v>
      </c>
      <c r="E61" s="16" t="s">
        <v>30</v>
      </c>
      <c r="F61" s="38">
        <f>F62</f>
        <v>3062.4</v>
      </c>
      <c r="G61" s="38">
        <f t="shared" ref="G61:T61" si="26">G62</f>
        <v>3062.4</v>
      </c>
      <c r="H61" s="38">
        <f t="shared" si="26"/>
        <v>0</v>
      </c>
      <c r="I61" s="38">
        <f t="shared" si="26"/>
        <v>510.40000000000003</v>
      </c>
      <c r="J61" s="38">
        <f t="shared" si="26"/>
        <v>0</v>
      </c>
      <c r="K61" s="38">
        <f t="shared" si="26"/>
        <v>510.40000000000003</v>
      </c>
      <c r="L61" s="38">
        <f t="shared" si="26"/>
        <v>0</v>
      </c>
      <c r="M61" s="38">
        <f t="shared" si="26"/>
        <v>510.40000000000003</v>
      </c>
      <c r="N61" s="38">
        <f t="shared" si="26"/>
        <v>0</v>
      </c>
      <c r="O61" s="38">
        <f t="shared" si="26"/>
        <v>510.40000000000003</v>
      </c>
      <c r="P61" s="38">
        <f t="shared" si="26"/>
        <v>0</v>
      </c>
      <c r="Q61" s="38">
        <f t="shared" si="26"/>
        <v>510.40000000000003</v>
      </c>
      <c r="R61" s="38">
        <f t="shared" si="26"/>
        <v>0</v>
      </c>
      <c r="S61" s="38">
        <f t="shared" si="26"/>
        <v>510.40000000000003</v>
      </c>
      <c r="T61" s="38">
        <f t="shared" si="26"/>
        <v>0</v>
      </c>
    </row>
    <row r="62" spans="1:20" ht="102.75" customHeight="1" x14ac:dyDescent="0.3">
      <c r="A62" s="15" t="s">
        <v>144</v>
      </c>
      <c r="B62" s="16" t="s">
        <v>115</v>
      </c>
      <c r="C62" s="18">
        <v>1003</v>
      </c>
      <c r="D62" s="18" t="s">
        <v>128</v>
      </c>
      <c r="E62" s="16" t="s">
        <v>30</v>
      </c>
      <c r="F62" s="17">
        <f>G62+H62</f>
        <v>3062.4</v>
      </c>
      <c r="G62" s="17">
        <f>I62+K62+M62+O62+Q62+S62</f>
        <v>3062.4</v>
      </c>
      <c r="H62" s="17">
        <f>J62+L62+N62+P62+R62+T62</f>
        <v>0</v>
      </c>
      <c r="I62" s="17">
        <f>462.1+48.3</f>
        <v>510.40000000000003</v>
      </c>
      <c r="J62" s="17"/>
      <c r="K62" s="17">
        <f>I62</f>
        <v>510.40000000000003</v>
      </c>
      <c r="L62" s="17"/>
      <c r="M62" s="17">
        <f>K62</f>
        <v>510.40000000000003</v>
      </c>
      <c r="N62" s="17"/>
      <c r="O62" s="17">
        <f>M62</f>
        <v>510.40000000000003</v>
      </c>
      <c r="P62" s="17"/>
      <c r="Q62" s="17">
        <f>O62</f>
        <v>510.40000000000003</v>
      </c>
      <c r="R62" s="17"/>
      <c r="S62" s="17">
        <f>Q62</f>
        <v>510.40000000000003</v>
      </c>
      <c r="T62" s="17"/>
    </row>
    <row r="63" spans="1:20" x14ac:dyDescent="0.3">
      <c r="C63" s="41"/>
      <c r="D63" s="41"/>
    </row>
    <row r="64" spans="1:20" x14ac:dyDescent="0.3">
      <c r="C64" s="41"/>
      <c r="D64" s="41"/>
    </row>
    <row r="65" spans="3:4" x14ac:dyDescent="0.3">
      <c r="C65" s="41"/>
      <c r="D65" s="41"/>
    </row>
    <row r="66" spans="3:4" x14ac:dyDescent="0.3">
      <c r="C66" s="41"/>
      <c r="D66" s="41"/>
    </row>
    <row r="67" spans="3:4" x14ac:dyDescent="0.3">
      <c r="C67" s="41"/>
      <c r="D67" s="41"/>
    </row>
    <row r="68" spans="3:4" x14ac:dyDescent="0.3">
      <c r="C68" s="41"/>
      <c r="D68" s="41"/>
    </row>
    <row r="69" spans="3:4" x14ac:dyDescent="0.3">
      <c r="C69" s="41"/>
      <c r="D69" s="41"/>
    </row>
    <row r="70" spans="3:4" x14ac:dyDescent="0.3">
      <c r="C70" s="41"/>
      <c r="D70" s="41"/>
    </row>
    <row r="71" spans="3:4" x14ac:dyDescent="0.3">
      <c r="C71" s="41"/>
      <c r="D71" s="41"/>
    </row>
    <row r="72" spans="3:4" x14ac:dyDescent="0.3">
      <c r="C72" s="41"/>
      <c r="D72" s="41"/>
    </row>
    <row r="73" spans="3:4" x14ac:dyDescent="0.3">
      <c r="C73" s="41"/>
      <c r="D73" s="41"/>
    </row>
    <row r="74" spans="3:4" x14ac:dyDescent="0.3">
      <c r="C74" s="41"/>
      <c r="D74" s="41"/>
    </row>
    <row r="75" spans="3:4" x14ac:dyDescent="0.3">
      <c r="C75" s="41"/>
      <c r="D75" s="41"/>
    </row>
    <row r="76" spans="3:4" x14ac:dyDescent="0.3">
      <c r="C76" s="41"/>
      <c r="D76" s="41"/>
    </row>
    <row r="77" spans="3:4" x14ac:dyDescent="0.3">
      <c r="C77" s="41"/>
      <c r="D77" s="41"/>
    </row>
    <row r="78" spans="3:4" x14ac:dyDescent="0.3">
      <c r="C78" s="41"/>
      <c r="D78" s="41"/>
    </row>
    <row r="79" spans="3:4" x14ac:dyDescent="0.3">
      <c r="C79" s="41"/>
      <c r="D79" s="41"/>
    </row>
    <row r="80" spans="3:4" x14ac:dyDescent="0.3">
      <c r="C80" s="41"/>
      <c r="D80" s="41"/>
    </row>
    <row r="81" spans="3:4" x14ac:dyDescent="0.3">
      <c r="C81" s="41"/>
      <c r="D81" s="41"/>
    </row>
    <row r="82" spans="3:4" x14ac:dyDescent="0.3">
      <c r="C82" s="41"/>
      <c r="D82" s="41"/>
    </row>
    <row r="83" spans="3:4" x14ac:dyDescent="0.3">
      <c r="C83" s="41"/>
      <c r="D83" s="41"/>
    </row>
    <row r="84" spans="3:4" x14ac:dyDescent="0.3">
      <c r="C84" s="41"/>
      <c r="D84" s="41"/>
    </row>
    <row r="85" spans="3:4" x14ac:dyDescent="0.3">
      <c r="C85" s="41"/>
      <c r="D85" s="41"/>
    </row>
    <row r="86" spans="3:4" x14ac:dyDescent="0.3">
      <c r="C86" s="41"/>
      <c r="D86" s="41"/>
    </row>
    <row r="87" spans="3:4" x14ac:dyDescent="0.3">
      <c r="C87" s="41"/>
      <c r="D87" s="41"/>
    </row>
    <row r="88" spans="3:4" x14ac:dyDescent="0.3">
      <c r="C88" s="41"/>
      <c r="D88" s="41"/>
    </row>
    <row r="89" spans="3:4" x14ac:dyDescent="0.3">
      <c r="C89" s="41"/>
      <c r="D89" s="41"/>
    </row>
    <row r="90" spans="3:4" x14ac:dyDescent="0.3">
      <c r="C90" s="41"/>
      <c r="D90" s="41"/>
    </row>
    <row r="91" spans="3:4" x14ac:dyDescent="0.3">
      <c r="C91" s="41"/>
      <c r="D91" s="41"/>
    </row>
    <row r="92" spans="3:4" x14ac:dyDescent="0.3">
      <c r="C92" s="41"/>
      <c r="D92" s="41"/>
    </row>
    <row r="93" spans="3:4" x14ac:dyDescent="0.3">
      <c r="C93" s="41"/>
      <c r="D93" s="41"/>
    </row>
    <row r="94" spans="3:4" x14ac:dyDescent="0.3">
      <c r="C94" s="41"/>
      <c r="D94" s="41"/>
    </row>
    <row r="95" spans="3:4" x14ac:dyDescent="0.3">
      <c r="C95" s="41"/>
      <c r="D95" s="41"/>
    </row>
    <row r="96" spans="3:4" x14ac:dyDescent="0.3">
      <c r="C96" s="41"/>
      <c r="D96" s="41"/>
    </row>
    <row r="97" spans="3:4" x14ac:dyDescent="0.3">
      <c r="C97" s="41"/>
      <c r="D97" s="41"/>
    </row>
    <row r="98" spans="3:4" x14ac:dyDescent="0.3">
      <c r="C98" s="41"/>
      <c r="D98" s="41"/>
    </row>
    <row r="99" spans="3:4" x14ac:dyDescent="0.3">
      <c r="C99" s="41"/>
      <c r="D99" s="41"/>
    </row>
    <row r="100" spans="3:4" x14ac:dyDescent="0.3">
      <c r="C100" s="41"/>
      <c r="D100" s="41"/>
    </row>
    <row r="101" spans="3:4" x14ac:dyDescent="0.3">
      <c r="C101" s="41"/>
      <c r="D101" s="41"/>
    </row>
    <row r="102" spans="3:4" x14ac:dyDescent="0.3">
      <c r="C102" s="41"/>
      <c r="D102" s="41"/>
    </row>
    <row r="103" spans="3:4" x14ac:dyDescent="0.3">
      <c r="C103" s="41"/>
      <c r="D103" s="41"/>
    </row>
    <row r="104" spans="3:4" x14ac:dyDescent="0.3">
      <c r="C104" s="41"/>
      <c r="D104" s="41"/>
    </row>
    <row r="105" spans="3:4" x14ac:dyDescent="0.3">
      <c r="C105" s="41"/>
      <c r="D105" s="41"/>
    </row>
    <row r="106" spans="3:4" x14ac:dyDescent="0.3">
      <c r="C106" s="41"/>
      <c r="D106" s="41"/>
    </row>
    <row r="107" spans="3:4" x14ac:dyDescent="0.3">
      <c r="C107" s="41"/>
      <c r="D107" s="41"/>
    </row>
    <row r="108" spans="3:4" x14ac:dyDescent="0.3">
      <c r="C108" s="41"/>
      <c r="D108" s="41"/>
    </row>
    <row r="109" spans="3:4" x14ac:dyDescent="0.3">
      <c r="C109" s="41"/>
      <c r="D109" s="41"/>
    </row>
    <row r="110" spans="3:4" x14ac:dyDescent="0.3">
      <c r="C110" s="41"/>
      <c r="D110" s="41"/>
    </row>
    <row r="111" spans="3:4" x14ac:dyDescent="0.3">
      <c r="C111" s="41"/>
      <c r="D111" s="41"/>
    </row>
    <row r="112" spans="3:4" x14ac:dyDescent="0.3">
      <c r="C112" s="41"/>
      <c r="D112" s="41"/>
    </row>
    <row r="113" spans="3:4" x14ac:dyDescent="0.3">
      <c r="C113" s="41"/>
      <c r="D113" s="41"/>
    </row>
    <row r="114" spans="3:4" x14ac:dyDescent="0.3">
      <c r="C114" s="41"/>
      <c r="D114" s="41"/>
    </row>
    <row r="115" spans="3:4" x14ac:dyDescent="0.3">
      <c r="C115" s="41"/>
      <c r="D115" s="41"/>
    </row>
    <row r="116" spans="3:4" x14ac:dyDescent="0.3">
      <c r="C116" s="41"/>
      <c r="D116" s="41"/>
    </row>
    <row r="117" spans="3:4" x14ac:dyDescent="0.3">
      <c r="C117" s="41"/>
      <c r="D117" s="41"/>
    </row>
    <row r="118" spans="3:4" x14ac:dyDescent="0.3">
      <c r="C118" s="41"/>
      <c r="D118" s="41"/>
    </row>
    <row r="119" spans="3:4" x14ac:dyDescent="0.3">
      <c r="C119" s="41"/>
      <c r="D119" s="41"/>
    </row>
    <row r="120" spans="3:4" x14ac:dyDescent="0.3">
      <c r="C120" s="41"/>
      <c r="D120" s="41"/>
    </row>
    <row r="121" spans="3:4" x14ac:dyDescent="0.3">
      <c r="C121" s="41"/>
      <c r="D121" s="41"/>
    </row>
    <row r="122" spans="3:4" x14ac:dyDescent="0.3">
      <c r="C122" s="41"/>
      <c r="D122" s="41"/>
    </row>
    <row r="123" spans="3:4" x14ac:dyDescent="0.3">
      <c r="C123" s="41"/>
      <c r="D123" s="41"/>
    </row>
    <row r="124" spans="3:4" x14ac:dyDescent="0.3">
      <c r="C124" s="41"/>
      <c r="D124" s="41"/>
    </row>
    <row r="125" spans="3:4" x14ac:dyDescent="0.3">
      <c r="C125" s="41"/>
      <c r="D125" s="41"/>
    </row>
    <row r="126" spans="3:4" x14ac:dyDescent="0.3">
      <c r="C126" s="41"/>
      <c r="D126" s="41"/>
    </row>
    <row r="127" spans="3:4" x14ac:dyDescent="0.3">
      <c r="C127" s="41"/>
      <c r="D127" s="41"/>
    </row>
    <row r="128" spans="3:4" x14ac:dyDescent="0.3">
      <c r="C128" s="41"/>
      <c r="D128" s="41"/>
    </row>
    <row r="129" spans="3:4" x14ac:dyDescent="0.3">
      <c r="C129" s="41"/>
      <c r="D129" s="41"/>
    </row>
    <row r="130" spans="3:4" x14ac:dyDescent="0.3">
      <c r="C130" s="41"/>
      <c r="D130" s="41"/>
    </row>
    <row r="131" spans="3:4" x14ac:dyDescent="0.3">
      <c r="C131" s="41"/>
      <c r="D131" s="41"/>
    </row>
    <row r="132" spans="3:4" x14ac:dyDescent="0.3">
      <c r="C132" s="41"/>
      <c r="D132" s="41"/>
    </row>
    <row r="133" spans="3:4" x14ac:dyDescent="0.3">
      <c r="C133" s="41"/>
      <c r="D133" s="41"/>
    </row>
    <row r="134" spans="3:4" x14ac:dyDescent="0.3">
      <c r="C134" s="41"/>
      <c r="D134" s="41"/>
    </row>
    <row r="135" spans="3:4" x14ac:dyDescent="0.3">
      <c r="C135" s="41"/>
      <c r="D135" s="41"/>
    </row>
    <row r="136" spans="3:4" x14ac:dyDescent="0.3">
      <c r="C136" s="41"/>
      <c r="D136" s="41"/>
    </row>
    <row r="137" spans="3:4" x14ac:dyDescent="0.3">
      <c r="C137" s="41"/>
      <c r="D137" s="41"/>
    </row>
    <row r="138" spans="3:4" x14ac:dyDescent="0.3">
      <c r="C138" s="41"/>
      <c r="D138" s="41"/>
    </row>
    <row r="139" spans="3:4" x14ac:dyDescent="0.3">
      <c r="C139" s="41"/>
      <c r="D139" s="41"/>
    </row>
    <row r="140" spans="3:4" x14ac:dyDescent="0.3">
      <c r="C140" s="41"/>
      <c r="D140" s="41"/>
    </row>
    <row r="141" spans="3:4" x14ac:dyDescent="0.3">
      <c r="C141" s="41"/>
      <c r="D141" s="41"/>
    </row>
    <row r="142" spans="3:4" x14ac:dyDescent="0.3">
      <c r="C142" s="41"/>
      <c r="D142" s="41"/>
    </row>
    <row r="143" spans="3:4" x14ac:dyDescent="0.3">
      <c r="C143" s="41"/>
      <c r="D143" s="41"/>
    </row>
    <row r="144" spans="3:4" x14ac:dyDescent="0.3">
      <c r="C144" s="41"/>
      <c r="D144" s="41"/>
    </row>
    <row r="145" spans="3:4" x14ac:dyDescent="0.3">
      <c r="C145" s="41"/>
      <c r="D145" s="41"/>
    </row>
    <row r="146" spans="3:4" x14ac:dyDescent="0.3">
      <c r="C146" s="41"/>
      <c r="D146" s="41"/>
    </row>
    <row r="147" spans="3:4" x14ac:dyDescent="0.3">
      <c r="C147" s="41"/>
      <c r="D147" s="41"/>
    </row>
    <row r="148" spans="3:4" x14ac:dyDescent="0.3">
      <c r="C148" s="41"/>
      <c r="D148" s="41"/>
    </row>
    <row r="149" spans="3:4" x14ac:dyDescent="0.3">
      <c r="C149" s="41"/>
      <c r="D149" s="41"/>
    </row>
  </sheetData>
  <mergeCells count="23">
    <mergeCell ref="A6:T6"/>
    <mergeCell ref="A7:T7"/>
    <mergeCell ref="A8:T8"/>
    <mergeCell ref="Q12:R12"/>
    <mergeCell ref="I11:T11"/>
    <mergeCell ref="S12:T12"/>
    <mergeCell ref="A11:A13"/>
    <mergeCell ref="B11:B13"/>
    <mergeCell ref="C11:C13"/>
    <mergeCell ref="G12:G13"/>
    <mergeCell ref="F12:F13"/>
    <mergeCell ref="F11:H11"/>
    <mergeCell ref="D11:D13"/>
    <mergeCell ref="A31:A32"/>
    <mergeCell ref="B31:B32"/>
    <mergeCell ref="K12:L12"/>
    <mergeCell ref="M12:N12"/>
    <mergeCell ref="O12:P12"/>
    <mergeCell ref="H12:H13"/>
    <mergeCell ref="I12:J12"/>
    <mergeCell ref="A25:A26"/>
    <mergeCell ref="B25:B26"/>
    <mergeCell ref="E11:E13"/>
  </mergeCells>
  <phoneticPr fontId="0" type="noConversion"/>
  <pageMargins left="0.11811023622047245" right="0.11811023622047245" top="0.74803149606299213" bottom="0" header="0.31496062992125984" footer="0.31496062992125984"/>
  <pageSetup paperSize="9" scale="41" orientation="landscape" r:id="rId1"/>
  <rowBreaks count="1" manualBreakCount="1">
    <brk id="47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2018-09-26T11:27:14Z</cp:lastPrinted>
  <dcterms:created xsi:type="dcterms:W3CDTF">2006-09-28T05:33:49Z</dcterms:created>
  <dcterms:modified xsi:type="dcterms:W3CDTF">2018-09-27T03:23:17Z</dcterms:modified>
</cp:coreProperties>
</file>