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195" windowWidth="19320" windowHeight="11190"/>
  </bookViews>
  <sheets>
    <sheet name="2019-2024" sheetId="19" r:id="rId1"/>
  </sheets>
  <calcPr calcId="145621"/>
</workbook>
</file>

<file path=xl/calcChain.xml><?xml version="1.0" encoding="utf-8"?>
<calcChain xmlns="http://schemas.openxmlformats.org/spreadsheetml/2006/main">
  <c r="G20" i="19" l="1"/>
  <c r="G21" i="19"/>
  <c r="M55" i="19" l="1"/>
  <c r="M86" i="19"/>
  <c r="I54" i="19"/>
  <c r="J54" i="19"/>
  <c r="K54" i="19"/>
  <c r="L54" i="19"/>
  <c r="H54" i="19"/>
  <c r="G54" i="19"/>
  <c r="M54" i="19" s="1"/>
  <c r="I56" i="19"/>
  <c r="J56" i="19"/>
  <c r="K56" i="19"/>
  <c r="L56" i="19"/>
  <c r="H56" i="19"/>
  <c r="G56" i="19"/>
  <c r="M56" i="19" s="1"/>
  <c r="I82" i="19"/>
  <c r="I57" i="19" s="1"/>
  <c r="J82" i="19"/>
  <c r="J57" i="19" s="1"/>
  <c r="K82" i="19"/>
  <c r="K57" i="19" s="1"/>
  <c r="L82" i="19"/>
  <c r="L57" i="19" s="1"/>
  <c r="H82" i="19"/>
  <c r="H57" i="19" s="1"/>
  <c r="G82" i="19"/>
  <c r="G57" i="19" s="1"/>
  <c r="I81" i="19"/>
  <c r="J81" i="19"/>
  <c r="K81" i="19"/>
  <c r="L81" i="19"/>
  <c r="H81" i="19"/>
  <c r="G81" i="19"/>
  <c r="I31" i="19"/>
  <c r="J31" i="19"/>
  <c r="K31" i="19"/>
  <c r="L31" i="19"/>
  <c r="H31" i="19"/>
  <c r="G31" i="19"/>
  <c r="L32" i="19"/>
  <c r="K32" i="19"/>
  <c r="J32" i="19"/>
  <c r="I32" i="19"/>
  <c r="H32" i="19"/>
  <c r="G32" i="19"/>
  <c r="G30" i="19" s="1"/>
  <c r="I87" i="19"/>
  <c r="J87" i="19"/>
  <c r="K87" i="19"/>
  <c r="L87" i="19"/>
  <c r="H87" i="19"/>
  <c r="G87" i="19"/>
  <c r="M87" i="19" s="1"/>
  <c r="N85" i="19" s="1"/>
  <c r="L15" i="19"/>
  <c r="L10" i="19" s="1"/>
  <c r="K15" i="19"/>
  <c r="K10" i="19" s="1"/>
  <c r="J15" i="19"/>
  <c r="J10" i="19" s="1"/>
  <c r="I15" i="19"/>
  <c r="I10" i="19" s="1"/>
  <c r="H15" i="19"/>
  <c r="H10" i="19" s="1"/>
  <c r="G15" i="19"/>
  <c r="G10" i="19" s="1"/>
  <c r="L17" i="19"/>
  <c r="K17" i="19"/>
  <c r="J17" i="19"/>
  <c r="I17" i="19"/>
  <c r="H17" i="19"/>
  <c r="G17" i="19"/>
  <c r="H30" i="19"/>
  <c r="L30" i="19"/>
  <c r="M57" i="19" l="1"/>
  <c r="G80" i="19"/>
  <c r="L80" i="19"/>
  <c r="J80" i="19"/>
  <c r="L53" i="19"/>
  <c r="J53" i="19"/>
  <c r="H12" i="19"/>
  <c r="J12" i="19"/>
  <c r="L12" i="19"/>
  <c r="H80" i="19"/>
  <c r="K80" i="19"/>
  <c r="I80" i="19"/>
  <c r="H53" i="19"/>
  <c r="K53" i="19"/>
  <c r="I53" i="19"/>
  <c r="N53" i="19"/>
  <c r="G53" i="19"/>
  <c r="M15" i="19"/>
  <c r="N10" i="19" s="1"/>
  <c r="I12" i="19"/>
  <c r="I30" i="19"/>
  <c r="M10" i="19"/>
  <c r="K30" i="19"/>
  <c r="K12" i="19"/>
  <c r="J30" i="19"/>
  <c r="M17" i="19"/>
  <c r="N12" i="19" s="1"/>
  <c r="G12" i="19"/>
  <c r="H59" i="19"/>
  <c r="I59" i="19"/>
  <c r="J59" i="19"/>
  <c r="K59" i="19"/>
  <c r="L59" i="19"/>
  <c r="G59" i="19"/>
  <c r="M53" i="19" l="1"/>
  <c r="O10" i="19"/>
  <c r="N15" i="19"/>
  <c r="M12" i="19"/>
  <c r="H50" i="19"/>
  <c r="I50" i="19"/>
  <c r="J50" i="19"/>
  <c r="K50" i="19"/>
  <c r="L50" i="19"/>
  <c r="G50" i="19"/>
  <c r="H49" i="19"/>
  <c r="I49" i="19"/>
  <c r="J49" i="19"/>
  <c r="J16" i="19" s="1"/>
  <c r="K49" i="19"/>
  <c r="L49" i="19"/>
  <c r="G49" i="19"/>
  <c r="H48" i="19"/>
  <c r="H47" i="19" s="1"/>
  <c r="I48" i="19"/>
  <c r="J48" i="19"/>
  <c r="J47" i="19" s="1"/>
  <c r="K48" i="19"/>
  <c r="K47" i="19" s="1"/>
  <c r="L48" i="19"/>
  <c r="L47" i="19" s="1"/>
  <c r="G48" i="19"/>
  <c r="G47" i="19" s="1"/>
  <c r="H63" i="19"/>
  <c r="I63" i="19"/>
  <c r="J63" i="19"/>
  <c r="K63" i="19"/>
  <c r="L63" i="19"/>
  <c r="G63" i="19"/>
  <c r="H69" i="19"/>
  <c r="H66" i="19" s="1"/>
  <c r="I69" i="19"/>
  <c r="I66" i="19" s="1"/>
  <c r="J69" i="19"/>
  <c r="J66" i="19" s="1"/>
  <c r="K69" i="19"/>
  <c r="K66" i="19" s="1"/>
  <c r="L69" i="19"/>
  <c r="L66" i="19" s="1"/>
  <c r="H71" i="19"/>
  <c r="I71" i="19"/>
  <c r="J71" i="19"/>
  <c r="K71" i="19"/>
  <c r="L71" i="19"/>
  <c r="H90" i="19"/>
  <c r="I90" i="19"/>
  <c r="J90" i="19"/>
  <c r="K90" i="19"/>
  <c r="L90" i="19"/>
  <c r="H88" i="19"/>
  <c r="H86" i="19" s="1"/>
  <c r="H85" i="19" s="1"/>
  <c r="I88" i="19"/>
  <c r="I86" i="19" s="1"/>
  <c r="I85" i="19" s="1"/>
  <c r="J88" i="19"/>
  <c r="J86" i="19" s="1"/>
  <c r="J85" i="19" s="1"/>
  <c r="K88" i="19"/>
  <c r="K86" i="19" s="1"/>
  <c r="K85" i="19" s="1"/>
  <c r="L88" i="19"/>
  <c r="L86" i="19" s="1"/>
  <c r="L85" i="19" s="1"/>
  <c r="H78" i="19"/>
  <c r="I78" i="19"/>
  <c r="J78" i="19"/>
  <c r="K78" i="19"/>
  <c r="L78" i="19"/>
  <c r="H75" i="19"/>
  <c r="I75" i="19"/>
  <c r="J75" i="19"/>
  <c r="K75" i="19"/>
  <c r="L75" i="19"/>
  <c r="G75" i="19"/>
  <c r="G78" i="19"/>
  <c r="I16" i="19"/>
  <c r="K16" i="19"/>
  <c r="G16" i="19"/>
  <c r="H61" i="19"/>
  <c r="I61" i="19"/>
  <c r="J61" i="19"/>
  <c r="K61" i="19"/>
  <c r="L61" i="19"/>
  <c r="L62" i="19" s="1"/>
  <c r="I47" i="19"/>
  <c r="G88" i="19"/>
  <c r="G86" i="19" s="1"/>
  <c r="G85" i="19" s="1"/>
  <c r="M85" i="19" s="1"/>
  <c r="G90" i="19"/>
  <c r="G71" i="19"/>
  <c r="G69" i="19"/>
  <c r="G66" i="19" s="1"/>
  <c r="H58" i="19"/>
  <c r="I58" i="19"/>
  <c r="J58" i="19"/>
  <c r="K58" i="19"/>
  <c r="L58" i="19"/>
  <c r="H21" i="19"/>
  <c r="H20" i="19" s="1"/>
  <c r="I21" i="19"/>
  <c r="J21" i="19"/>
  <c r="J20" i="19" s="1"/>
  <c r="K21" i="19"/>
  <c r="K20" i="19" s="1"/>
  <c r="L21" i="19"/>
  <c r="L20" i="19" s="1"/>
  <c r="I20" i="19"/>
  <c r="H19" i="19"/>
  <c r="H18" i="19" s="1"/>
  <c r="I19" i="19"/>
  <c r="J19" i="19"/>
  <c r="K19" i="19"/>
  <c r="L19" i="19"/>
  <c r="I18" i="19"/>
  <c r="J18" i="19"/>
  <c r="K18" i="19"/>
  <c r="L18" i="19"/>
  <c r="G11" i="19" l="1"/>
  <c r="I11" i="19"/>
  <c r="J60" i="19"/>
  <c r="J62" i="19"/>
  <c r="H60" i="19"/>
  <c r="H62" i="19"/>
  <c r="K60" i="19"/>
  <c r="K62" i="19"/>
  <c r="I60" i="19"/>
  <c r="I62" i="19"/>
  <c r="L60" i="19"/>
  <c r="K11" i="19"/>
  <c r="K14" i="19"/>
  <c r="K13" i="19" s="1"/>
  <c r="I14" i="19"/>
  <c r="I13" i="19" s="1"/>
  <c r="L14" i="19"/>
  <c r="J14" i="19"/>
  <c r="J13" i="19" s="1"/>
  <c r="H14" i="19"/>
  <c r="L16" i="19"/>
  <c r="J11" i="19"/>
  <c r="H16" i="19"/>
  <c r="H11" i="19" l="1"/>
  <c r="H13" i="19"/>
  <c r="L11" i="19"/>
  <c r="L13" i="19"/>
  <c r="M16" i="19"/>
  <c r="N11" i="19" s="1"/>
  <c r="J9" i="19"/>
  <c r="J8" i="19" s="1"/>
  <c r="K9" i="19"/>
  <c r="K8" i="19" s="1"/>
  <c r="H9" i="19"/>
  <c r="L9" i="19"/>
  <c r="I9" i="19"/>
  <c r="I8" i="19" s="1"/>
  <c r="G61" i="19"/>
  <c r="G58" i="19"/>
  <c r="G18" i="19"/>
  <c r="G14" i="19" s="1"/>
  <c r="G19" i="19"/>
  <c r="M14" i="19" l="1"/>
  <c r="G13" i="19"/>
  <c r="M13" i="19" s="1"/>
  <c r="O8" i="19" s="1"/>
  <c r="L8" i="19"/>
  <c r="H8" i="19"/>
  <c r="M11" i="19"/>
  <c r="G60" i="19"/>
  <c r="G62" i="19"/>
  <c r="N13" i="19" l="1"/>
  <c r="N14" i="19"/>
  <c r="N9" i="19"/>
  <c r="G9" i="19"/>
  <c r="M9" i="19" l="1"/>
  <c r="G8" i="19"/>
  <c r="M8" i="19" s="1"/>
  <c r="O9" i="19" l="1"/>
  <c r="N8" i="19"/>
</calcChain>
</file>

<file path=xl/sharedStrings.xml><?xml version="1.0" encoding="utf-8"?>
<sst xmlns="http://schemas.openxmlformats.org/spreadsheetml/2006/main" count="323" uniqueCount="171">
  <si>
    <t>№ п/п</t>
  </si>
  <si>
    <t>Ответственный исполнитель, соисполнитель</t>
  </si>
  <si>
    <t>Комитет</t>
  </si>
  <si>
    <t xml:space="preserve">Комитет </t>
  </si>
  <si>
    <t>1102.</t>
  </si>
  <si>
    <t>0707.</t>
  </si>
  <si>
    <t>1105.</t>
  </si>
  <si>
    <t xml:space="preserve">в т.ч. краевые средства </t>
  </si>
  <si>
    <t>1003.</t>
  </si>
  <si>
    <t>04 1 01 00000</t>
  </si>
  <si>
    <t>04 1 03 00000</t>
  </si>
  <si>
    <t>04 1 03 22300</t>
  </si>
  <si>
    <t>0703.</t>
  </si>
  <si>
    <t>04 1 03 22400</t>
  </si>
  <si>
    <t>04 1 04 00000</t>
  </si>
  <si>
    <t>04 1 04 44260</t>
  </si>
  <si>
    <t>04 1 02 24000</t>
  </si>
  <si>
    <t>04 2 01 00000</t>
  </si>
  <si>
    <t>04 2 02 24000</t>
  </si>
  <si>
    <t>04 2 02 00000</t>
  </si>
  <si>
    <t>04 2 04 25300</t>
  </si>
  <si>
    <t>04 2 03 00000</t>
  </si>
  <si>
    <t>04 2 03 21980</t>
  </si>
  <si>
    <t>04 2 03 21000</t>
  </si>
  <si>
    <t>04 2 06 00000</t>
  </si>
  <si>
    <t>04 2 06 24000</t>
  </si>
  <si>
    <t xml:space="preserve">0707. </t>
  </si>
  <si>
    <t>04 2 05 00000</t>
  </si>
  <si>
    <t>04 2 05 22500</t>
  </si>
  <si>
    <t>04 2 07 00000</t>
  </si>
  <si>
    <t>04 2 07 2Р050</t>
  </si>
  <si>
    <t>04 3 01 00020</t>
  </si>
  <si>
    <t>Основное мероприятие 2. "Меры социальной поддержки работников физической культуры и спорта"</t>
  </si>
  <si>
    <t>04 3 02 00000</t>
  </si>
  <si>
    <t>Основное мероприятие 2. "Развитие массового спорта"</t>
  </si>
  <si>
    <t>Мероприятие 2.1. Организация массовых физкультурно-спортивных мероприятий и соревнований для различных слоев населения</t>
  </si>
  <si>
    <t>Мероприятие 3.1. Строительство здания крытого катка на территории стадиона в районе городского парка</t>
  </si>
  <si>
    <t>Мероприятие 4.1. Мероприятия, обеспечивающие функционирование и развитие учреждений</t>
  </si>
  <si>
    <t>Основное мероприятие 2. "Сохранение и развитие учреждений (организаций)"</t>
  </si>
  <si>
    <t>1.</t>
  </si>
  <si>
    <t>04 3 01 00000</t>
  </si>
  <si>
    <t>Основное мероприятие 1.  "Обеспечение деятельности муниципальных органов"</t>
  </si>
  <si>
    <t>04 1 00 00000</t>
  </si>
  <si>
    <t>04 2 00 00000</t>
  </si>
  <si>
    <t>1105, 1003.</t>
  </si>
  <si>
    <t>04 3 00 00000</t>
  </si>
  <si>
    <t>0502.</t>
  </si>
  <si>
    <t>Мероприятие 3.2. Строительство физкультурно-оздоровительного комплекса в правобережном районе г.Березники</t>
  </si>
  <si>
    <t>04 2 07 44170</t>
  </si>
  <si>
    <t>0500,0700,1003</t>
  </si>
  <si>
    <t>1100, 0502,0703</t>
  </si>
  <si>
    <t>0502,1102</t>
  </si>
  <si>
    <t>1102,0703</t>
  </si>
  <si>
    <t>04 1 04 SФ130</t>
  </si>
  <si>
    <t>04 1 02 00000</t>
  </si>
  <si>
    <t>Основное мероприятие 4. "Сохранение и развитие учреждений (организаций)"</t>
  </si>
  <si>
    <t>04 3 02 SC240</t>
  </si>
  <si>
    <t>04 1 04 44070</t>
  </si>
  <si>
    <t>Объем финансирования по источникам</t>
  </si>
  <si>
    <t>В том числе по годам реализации</t>
  </si>
  <si>
    <t>Рз, Пр</t>
  </si>
  <si>
    <t>ЦСР</t>
  </si>
  <si>
    <t>Программа "Развите физической культуры, спорта"</t>
  </si>
  <si>
    <t>Всего, в том числе</t>
  </si>
  <si>
    <t>КФКС</t>
  </si>
  <si>
    <t>УКС</t>
  </si>
  <si>
    <t>Мероприятие 2.2. Мероприятия по профилактике алкоголизма, токсикомании и наркомании среди детей и молодёжи</t>
  </si>
  <si>
    <t>Мероприятие 2.5. Вовлечение лиц с ограниченными физическими возможностями и инвалидов  в систематические занятия физической культурой и спортом</t>
  </si>
  <si>
    <t>Мероприятие 2.4. Пропаганда физической культуры, спорта и здорового образа жизни</t>
  </si>
  <si>
    <t>Мероприятие 2.7. Обучение плаванию детей начальной школы (3 класс)</t>
  </si>
  <si>
    <t xml:space="preserve">Мероприятие 3.3.Реконструкция стадиона в районе городского парка </t>
  </si>
  <si>
    <t>Мероприятие 3.2. Повышение престижности и привлекательности профессии</t>
  </si>
  <si>
    <t>Мероприятие 1.1.Обеспечение деятельности (оказание услуг, выполнение работ) муниципальных учреждений (организаций)</t>
  </si>
  <si>
    <t xml:space="preserve">Основное мероприятие 1. "Обеспечение доступа к открытым спортивным объектам для свободного пользования" </t>
  </si>
  <si>
    <t>Мероприятие 2.3. Поддержка общественных инициатив в равитии любительских спортивных клубов и объединений. Равитие массового спорта.</t>
  </si>
  <si>
    <t>Мероприятие 2.6. Привлечение граждан к сдаче нормативов ВФСК "Готов к труду и обороне". Развитие центра "ГТО"</t>
  </si>
  <si>
    <t>Мероприятие 1.1."Обеспечение деятельности (оказания услуг, выполнение работ) муниципальных учреждений (организаций)"</t>
  </si>
  <si>
    <t>Мероприятие 2.1.1. Приведение в нормативное состояние по предписаниям надзорных органов и текущий ремонт муниципальных объектов спорта, приобритение оборудование, мебели и прочих основных средств, в том числе</t>
  </si>
  <si>
    <t>Основное мероприятие 3 "Развитие инфраструктуры объектов муниципальной собственности"</t>
  </si>
  <si>
    <t>Основное мероприятие 1. "Обеспечение деятельности учреждений (организаций) спорта"</t>
  </si>
  <si>
    <t>Основное мероприятие 3. "Развитие инфраструктуры объектов спорта муниципальной собственности"</t>
  </si>
  <si>
    <t>Мероприятие 2.1.  Мероприятия, обеспечивающие функционирование и развитие учреждений</t>
  </si>
  <si>
    <t>Основное мероприятие 4. "Поддержка спортсменов и тренеров учреждений спорта"</t>
  </si>
  <si>
    <t>Мероприятие 3.3. Участие спортсменов в краевых, всероссийских и международных соревнованиях, учебно-тренировочных сборах, медицинских обследованиях; приобретение экипировки и спортивного инветаря  ведущим спортсменам</t>
  </si>
  <si>
    <t>Мероприятие 3.4. Премия главы города  "Ступень к успеху"</t>
  </si>
  <si>
    <t>Мероприятие 2.1. 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</si>
  <si>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Мероприятие 1.1. Содержание органов местного самоуправления</t>
  </si>
  <si>
    <t>2.</t>
  </si>
  <si>
    <t>2.1.</t>
  </si>
  <si>
    <t>2.1.1.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</si>
  <si>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</si>
  <si>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</si>
  <si>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</si>
  <si>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</si>
  <si>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</si>
  <si>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</si>
  <si>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</si>
  <si>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</si>
  <si>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2.3.</t>
  </si>
  <si>
    <t>2.3.1.</t>
  </si>
  <si>
    <t>2.3.2.</t>
  </si>
  <si>
    <t>2.3.3.</t>
  </si>
  <si>
    <t>2.4.</t>
  </si>
  <si>
    <t>2.4.1.</t>
  </si>
  <si>
    <t>3.</t>
  </si>
  <si>
    <t>3.1.</t>
  </si>
  <si>
    <t>3.1.1.</t>
  </si>
  <si>
    <t>3.2.</t>
  </si>
  <si>
    <t>3.2.1.</t>
  </si>
  <si>
    <t>3.2.1.1.</t>
  </si>
  <si>
    <t>3.3.</t>
  </si>
  <si>
    <t>3.4.</t>
  </si>
  <si>
    <t>3.4.1.</t>
  </si>
  <si>
    <t>3.4.2.</t>
  </si>
  <si>
    <t>3.4.3.</t>
  </si>
  <si>
    <t>3.4.4.</t>
  </si>
  <si>
    <t xml:space="preserve">Основное мероприятие 5. Развитие системы спорта высших достижений </t>
  </si>
  <si>
    <t>3.5.</t>
  </si>
  <si>
    <t>3.5.1.</t>
  </si>
  <si>
    <t xml:space="preserve">Мероприятие 5.1. Участие спортсменов в соревнованиях краевого, российского и международного уровней, учебно-тренировочных сборах, конференциях, медицинских обследованиях </t>
  </si>
  <si>
    <t>Мероприятие 5.2.Стимулирование перспективных спортсменов и тренеров по итогам выступления в официальных российских и международных соревнованиях</t>
  </si>
  <si>
    <t>Мероприятие 5.3. Проведение на территории города соревнований краевого и российского уровня</t>
  </si>
  <si>
    <t>3.5.2.</t>
  </si>
  <si>
    <t>3.5.3.</t>
  </si>
  <si>
    <t>3.6.</t>
  </si>
  <si>
    <t>Основное мероприятие 6. "Мероприятия в сфере оздоровления, занятости и отдыха детей"</t>
  </si>
  <si>
    <t>Мероприятие 6.1. Приобретение путевок для спортсменов спортивных школ  в загородный детский оздоровительный лагерь</t>
  </si>
  <si>
    <t>Мероприятие 6.2. Подготовительные мероприятия по проведению городских оздоровительных центров. Организация и проведение городских оздоровительных центров. Выезд спортсменов на учебно-тренировочные сборы в каникулярный период</t>
  </si>
  <si>
    <t>3.6.1.</t>
  </si>
  <si>
    <t>3.6.2.</t>
  </si>
  <si>
    <t>Реализация проекта "Мы выбираем спорт"</t>
  </si>
  <si>
    <t xml:space="preserve">04 1 03 223000    </t>
  </si>
  <si>
    <t>1102, 0703</t>
  </si>
  <si>
    <t>Основное мероприятие 7. "Сохранение и развитие учреждений (организаций)"</t>
  </si>
  <si>
    <t>Мероприятие 7.1. Мероприятия, обеспечивающие функционирование и развитие учреждений</t>
  </si>
  <si>
    <t>Основное мероприятие 8. "Развитие инфраструктуры объектов муниципальной собственности"</t>
  </si>
  <si>
    <t>Мероприятие 8.1. Реконструкция МБУ "Спортивно-туристический лагерь"Темп"</t>
  </si>
  <si>
    <t>Мероприятие 8.2.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(Реконструкция МБОУ СТЛ "Темп")</t>
  </si>
  <si>
    <t>3.7.</t>
  </si>
  <si>
    <t>3.7.1.</t>
  </si>
  <si>
    <t>3.8.1.</t>
  </si>
  <si>
    <t>3.8.2.</t>
  </si>
  <si>
    <t>4.</t>
  </si>
  <si>
    <t>4.1.</t>
  </si>
  <si>
    <t>4.1.1.</t>
  </si>
  <si>
    <t>4.2.</t>
  </si>
  <si>
    <t>4.2.1.</t>
  </si>
  <si>
    <t>Подпрограмма 3. "Муниципальная система управления учреждениями физической культуры  и спорта"</t>
  </si>
  <si>
    <t>Мероприятие 3.1. Стипендия "Надежда спорта"</t>
  </si>
  <si>
    <t>Подпрограмма 2 "Подготовка спортивного резерва, развитие спорта высших достижений"</t>
  </si>
  <si>
    <t>Подпрограмма 1. "Развитие массовой физической культуры и спорта"</t>
  </si>
  <si>
    <t>средства бюджета города</t>
  </si>
  <si>
    <t xml:space="preserve">краевые средства </t>
  </si>
  <si>
    <t>2.3.4.</t>
  </si>
  <si>
    <t>2.3.5.</t>
  </si>
  <si>
    <t>Мероприятие 3.5. Строительство бассейна (ул.Москалева)</t>
  </si>
  <si>
    <t>Мероприятие 3.4. Строительство физкультурно-оздоровительного комплекса в г.Березники (ул.Свердлова 110,112)</t>
  </si>
  <si>
    <t>всего средств</t>
  </si>
  <si>
    <t>в том числе средства бюджета города</t>
  </si>
  <si>
    <t xml:space="preserve">в том числе краевые средства </t>
  </si>
  <si>
    <t>Мероприятие 3.6. Строительство спортивного зала (Усолье)</t>
  </si>
  <si>
    <t>2.3.6.</t>
  </si>
  <si>
    <t>Мероприятие 3.7. Устройство павильона-раздевальной с помещениями под пневмотический тир</t>
  </si>
  <si>
    <t>2.3.7.</t>
  </si>
  <si>
    <t>Мероприятие 3.8. Строительство афальтированной освещенной лыжероллерной трасы, 3 км</t>
  </si>
  <si>
    <t>РЕСУРСНОЕ ОБЕСПЕЧЕНИЕ</t>
  </si>
  <si>
    <t>реализации муниципальной программы</t>
  </si>
  <si>
    <t>Наименование  программы, подпрограммы, основное мероприятие, мероприятия</t>
  </si>
  <si>
    <t>Приложение 2</t>
  </si>
  <si>
    <t>"Развитие физической культуры, спорта"</t>
  </si>
  <si>
    <t>2.3.8.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</si>
</sst>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22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b/>
      <sz val="14"/>
      <color indexed="17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b/>
      <sz val="14"/>
      <color indexed="18"/>
      <name val="Times New Roman"/>
      <family val="1"/>
      <charset val="204"/>
    </font>
    <font>
      <b/>
      <sz val="14"/>
      <color indexed="56"/>
      <name val="Times New Roman"/>
      <family val="1"/>
      <charset val="204"/>
    </font>
    <font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i/>
      <sz val="14"/>
      <color indexed="17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Arial Cyr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8" fillId="0" borderId="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 wrapText="1"/>
    </xf>
    <xf numFmtId="4" fontId="8" fillId="4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" fontId="14" fillId="4" borderId="0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14" fillId="4" borderId="5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4" fontId="17" fillId="4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4" fontId="3" fillId="4" borderId="5" xfId="0" applyNumberFormat="1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left" vertical="center" wrapText="1"/>
    </xf>
    <xf numFmtId="4" fontId="3" fillId="5" borderId="5" xfId="0" applyNumberFormat="1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4" fontId="19" fillId="4" borderId="0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4" fontId="17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4" fontId="17" fillId="5" borderId="2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18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17" fillId="4" borderId="3" xfId="0" applyNumberFormat="1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tabSelected="1" view="pageBreakPreview" topLeftCell="A78" zoomScale="64" zoomScaleNormal="55" zoomScaleSheetLayoutView="64" workbookViewId="0">
      <selection activeCell="A8" sqref="A1:A1048576"/>
    </sheetView>
  </sheetViews>
  <sheetFormatPr defaultRowHeight="27" x14ac:dyDescent="0.2"/>
  <cols>
    <col min="1" max="1" width="10.42578125" style="1" customWidth="1"/>
    <col min="2" max="2" width="87.42578125" style="74" customWidth="1"/>
    <col min="3" max="3" width="16.5703125" style="1" customWidth="1"/>
    <col min="4" max="4" width="23.28515625" style="1" customWidth="1"/>
    <col min="5" max="5" width="40.140625" style="1" customWidth="1"/>
    <col min="6" max="6" width="46.7109375" style="81" customWidth="1"/>
    <col min="7" max="12" width="14.42578125" style="14" customWidth="1"/>
    <col min="13" max="13" width="27.5703125" style="3" hidden="1" customWidth="1"/>
    <col min="14" max="15" width="16.42578125" style="3" hidden="1" customWidth="1"/>
    <col min="16" max="16384" width="9.140625" style="3"/>
  </cols>
  <sheetData>
    <row r="1" spans="1:15" x14ac:dyDescent="0.2">
      <c r="F1" s="96" t="s">
        <v>168</v>
      </c>
      <c r="G1" s="97"/>
      <c r="H1" s="97"/>
      <c r="I1" s="97"/>
      <c r="J1" s="97"/>
      <c r="K1" s="97"/>
      <c r="L1" s="97"/>
    </row>
    <row r="2" spans="1:15" s="92" customFormat="1" ht="23.25" x14ac:dyDescent="0.2">
      <c r="A2" s="149" t="s">
        <v>165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5" s="92" customFormat="1" ht="23.25" x14ac:dyDescent="0.2">
      <c r="A3" s="149" t="s">
        <v>166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5" s="92" customFormat="1" ht="36" customHeight="1" x14ac:dyDescent="0.2">
      <c r="A4" s="151" t="s">
        <v>169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5" s="4" customFormat="1" ht="23.25" x14ac:dyDescent="0.2">
      <c r="A5" s="122" t="s">
        <v>0</v>
      </c>
      <c r="B5" s="123" t="s">
        <v>167</v>
      </c>
      <c r="C5" s="124" t="s">
        <v>60</v>
      </c>
      <c r="D5" s="124" t="s">
        <v>61</v>
      </c>
      <c r="E5" s="124" t="s">
        <v>1</v>
      </c>
      <c r="F5" s="109" t="s">
        <v>58</v>
      </c>
      <c r="G5" s="111" t="s">
        <v>59</v>
      </c>
      <c r="H5" s="112"/>
      <c r="I5" s="112"/>
      <c r="J5" s="112"/>
      <c r="K5" s="112"/>
      <c r="L5" s="112"/>
    </row>
    <row r="6" spans="1:15" s="23" customFormat="1" ht="22.5" x14ac:dyDescent="0.2">
      <c r="A6" s="122"/>
      <c r="B6" s="123"/>
      <c r="C6" s="124"/>
      <c r="D6" s="124"/>
      <c r="E6" s="124"/>
      <c r="F6" s="110"/>
      <c r="G6" s="82">
        <v>2019</v>
      </c>
      <c r="H6" s="82">
        <v>2020</v>
      </c>
      <c r="I6" s="82">
        <v>2021</v>
      </c>
      <c r="J6" s="82">
        <v>2022</v>
      </c>
      <c r="K6" s="82">
        <v>2023</v>
      </c>
      <c r="L6" s="82">
        <v>2024</v>
      </c>
    </row>
    <row r="7" spans="1:15" s="41" customFormat="1" ht="18.75" x14ac:dyDescent="0.2">
      <c r="A7" s="6">
        <v>1</v>
      </c>
      <c r="B7" s="61">
        <v>2</v>
      </c>
      <c r="C7" s="6">
        <v>3</v>
      </c>
      <c r="D7" s="6">
        <v>4</v>
      </c>
      <c r="E7" s="6">
        <v>5</v>
      </c>
      <c r="F7" s="42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5" s="33" customFormat="1" ht="27.75" customHeight="1" x14ac:dyDescent="0.2">
      <c r="A8" s="141" t="s">
        <v>39</v>
      </c>
      <c r="B8" s="139" t="s">
        <v>62</v>
      </c>
      <c r="C8" s="139"/>
      <c r="D8" s="139"/>
      <c r="E8" s="32" t="s">
        <v>63</v>
      </c>
      <c r="F8" s="43"/>
      <c r="G8" s="40">
        <f>G9+G11+G10+G12</f>
        <v>252971.69999999995</v>
      </c>
      <c r="H8" s="40">
        <f>H9+H11+H10+H12</f>
        <v>335154.19999999995</v>
      </c>
      <c r="I8" s="40">
        <f t="shared" ref="I8:L8" si="0">I9+I11+I10+I12</f>
        <v>398261.1</v>
      </c>
      <c r="J8" s="40">
        <f t="shared" si="0"/>
        <v>405006.1</v>
      </c>
      <c r="K8" s="40">
        <f t="shared" si="0"/>
        <v>180006.09999999998</v>
      </c>
      <c r="L8" s="40">
        <f t="shared" si="0"/>
        <v>180006.09999999998</v>
      </c>
      <c r="M8" s="88">
        <f t="shared" ref="M8:M17" si="1">SUM(G8:L8)</f>
        <v>1751405.2999999998</v>
      </c>
      <c r="N8" s="88">
        <f>M9+M10+M11+M12</f>
        <v>1751405.2999999998</v>
      </c>
      <c r="O8" s="88">
        <f>M13+M53+M85</f>
        <v>1751405.3</v>
      </c>
    </row>
    <row r="9" spans="1:15" s="33" customFormat="1" ht="22.5" customHeight="1" x14ac:dyDescent="0.2">
      <c r="A9" s="114"/>
      <c r="B9" s="140"/>
      <c r="C9" s="114"/>
      <c r="D9" s="114"/>
      <c r="E9" s="138" t="s">
        <v>64</v>
      </c>
      <c r="F9" s="79" t="s">
        <v>151</v>
      </c>
      <c r="G9" s="40">
        <f t="shared" ref="G9:L9" si="2">G14+G54+G85</f>
        <v>180006.09999999998</v>
      </c>
      <c r="H9" s="40">
        <f t="shared" si="2"/>
        <v>180006.09999999998</v>
      </c>
      <c r="I9" s="40">
        <f t="shared" si="2"/>
        <v>180006.09999999998</v>
      </c>
      <c r="J9" s="40">
        <f t="shared" si="2"/>
        <v>180006.09999999998</v>
      </c>
      <c r="K9" s="40">
        <f t="shared" si="2"/>
        <v>180006.09999999998</v>
      </c>
      <c r="L9" s="40">
        <f t="shared" si="2"/>
        <v>180006.09999999998</v>
      </c>
      <c r="M9" s="88">
        <f t="shared" si="1"/>
        <v>1080036.5999999999</v>
      </c>
      <c r="N9" s="88">
        <f>M14+M54+M86</f>
        <v>1080036.5999999999</v>
      </c>
      <c r="O9" s="88">
        <f>M9+M11</f>
        <v>1492818.15</v>
      </c>
    </row>
    <row r="10" spans="1:15" s="33" customFormat="1" ht="22.5" customHeight="1" x14ac:dyDescent="0.2">
      <c r="A10" s="114"/>
      <c r="B10" s="140"/>
      <c r="C10" s="114"/>
      <c r="D10" s="114"/>
      <c r="E10" s="99"/>
      <c r="F10" s="79" t="s">
        <v>152</v>
      </c>
      <c r="G10" s="40">
        <f t="shared" ref="G10:L10" si="3">G15</f>
        <v>0</v>
      </c>
      <c r="H10" s="40">
        <f t="shared" si="3"/>
        <v>0</v>
      </c>
      <c r="I10" s="40">
        <f t="shared" si="3"/>
        <v>0</v>
      </c>
      <c r="J10" s="40">
        <f t="shared" si="3"/>
        <v>0</v>
      </c>
      <c r="K10" s="40">
        <f t="shared" si="3"/>
        <v>0</v>
      </c>
      <c r="L10" s="40">
        <f t="shared" si="3"/>
        <v>0</v>
      </c>
      <c r="M10" s="88">
        <f t="shared" si="1"/>
        <v>0</v>
      </c>
      <c r="N10" s="88">
        <f>M15+M55+M87</f>
        <v>0</v>
      </c>
      <c r="O10" s="88">
        <f>N10+N12</f>
        <v>258587.15</v>
      </c>
    </row>
    <row r="11" spans="1:15" s="33" customFormat="1" ht="24.75" customHeight="1" x14ac:dyDescent="0.2">
      <c r="A11" s="114"/>
      <c r="B11" s="140"/>
      <c r="C11" s="114"/>
      <c r="D11" s="114"/>
      <c r="E11" s="138" t="s">
        <v>65</v>
      </c>
      <c r="F11" s="79" t="s">
        <v>151</v>
      </c>
      <c r="G11" s="40">
        <f t="shared" ref="G11:L11" si="4">G16+G56</f>
        <v>72965.599999999991</v>
      </c>
      <c r="H11" s="40">
        <f t="shared" si="4"/>
        <v>117648.1</v>
      </c>
      <c r="I11" s="40">
        <f t="shared" si="4"/>
        <v>109667.85</v>
      </c>
      <c r="J11" s="40">
        <f t="shared" si="4"/>
        <v>112500</v>
      </c>
      <c r="K11" s="40">
        <f t="shared" si="4"/>
        <v>0</v>
      </c>
      <c r="L11" s="40">
        <f t="shared" si="4"/>
        <v>0</v>
      </c>
      <c r="M11" s="88">
        <f t="shared" si="1"/>
        <v>412781.55000000005</v>
      </c>
      <c r="N11" s="88">
        <f>M16+M56</f>
        <v>412781.55000000005</v>
      </c>
      <c r="O11" s="88"/>
    </row>
    <row r="12" spans="1:15" s="33" customFormat="1" ht="24.75" customHeight="1" x14ac:dyDescent="0.2">
      <c r="A12" s="99"/>
      <c r="B12" s="99"/>
      <c r="C12" s="99"/>
      <c r="D12" s="99"/>
      <c r="E12" s="99"/>
      <c r="F12" s="79" t="s">
        <v>152</v>
      </c>
      <c r="G12" s="40">
        <f>G17+G57</f>
        <v>0</v>
      </c>
      <c r="H12" s="40">
        <f>H17+H57</f>
        <v>37500</v>
      </c>
      <c r="I12" s="40">
        <f t="shared" ref="I12:L12" si="5">I17+I57</f>
        <v>108587.15</v>
      </c>
      <c r="J12" s="40">
        <f t="shared" si="5"/>
        <v>112500</v>
      </c>
      <c r="K12" s="40">
        <f t="shared" si="5"/>
        <v>0</v>
      </c>
      <c r="L12" s="40">
        <f t="shared" si="5"/>
        <v>0</v>
      </c>
      <c r="M12" s="88">
        <f t="shared" si="1"/>
        <v>258587.15</v>
      </c>
      <c r="N12" s="88">
        <f>M17+M57</f>
        <v>258587.15</v>
      </c>
      <c r="O12" s="88"/>
    </row>
    <row r="13" spans="1:15" s="34" customFormat="1" ht="35.25" customHeight="1" x14ac:dyDescent="0.2">
      <c r="A13" s="133" t="s">
        <v>87</v>
      </c>
      <c r="B13" s="135" t="s">
        <v>150</v>
      </c>
      <c r="C13" s="132" t="s">
        <v>50</v>
      </c>
      <c r="D13" s="132" t="s">
        <v>42</v>
      </c>
      <c r="E13" s="24" t="s">
        <v>63</v>
      </c>
      <c r="F13" s="44"/>
      <c r="G13" s="30">
        <f>G14+G16+G15+G17</f>
        <v>24021.199999999997</v>
      </c>
      <c r="H13" s="30">
        <f>H14+H16+H15+H17</f>
        <v>83160.2</v>
      </c>
      <c r="I13" s="30">
        <f t="shared" ref="I13:L13" si="6">I14+I16+I15+I17</f>
        <v>228172.3</v>
      </c>
      <c r="J13" s="30">
        <f t="shared" si="6"/>
        <v>234917.3</v>
      </c>
      <c r="K13" s="30">
        <f t="shared" si="6"/>
        <v>9917.2999999999993</v>
      </c>
      <c r="L13" s="30">
        <f t="shared" si="6"/>
        <v>9917.2999999999993</v>
      </c>
      <c r="M13" s="88">
        <f t="shared" si="1"/>
        <v>590105.60000000009</v>
      </c>
      <c r="N13" s="88">
        <f>M14+M15+M16+M17</f>
        <v>590105.59999999998</v>
      </c>
      <c r="O13" s="88"/>
    </row>
    <row r="14" spans="1:15" s="34" customFormat="1" ht="23.25" customHeight="1" x14ac:dyDescent="0.2">
      <c r="A14" s="134"/>
      <c r="B14" s="136"/>
      <c r="C14" s="114"/>
      <c r="D14" s="114"/>
      <c r="E14" s="132" t="s">
        <v>64</v>
      </c>
      <c r="F14" s="76" t="s">
        <v>151</v>
      </c>
      <c r="G14" s="30">
        <f t="shared" ref="G14:L14" si="7">G18+G20+G48</f>
        <v>9917.2999999999993</v>
      </c>
      <c r="H14" s="30">
        <f t="shared" si="7"/>
        <v>9917.2999999999993</v>
      </c>
      <c r="I14" s="30">
        <f t="shared" si="7"/>
        <v>9917.2999999999993</v>
      </c>
      <c r="J14" s="30">
        <f t="shared" si="7"/>
        <v>9917.2999999999993</v>
      </c>
      <c r="K14" s="30">
        <f t="shared" si="7"/>
        <v>9917.2999999999993</v>
      </c>
      <c r="L14" s="30">
        <f t="shared" si="7"/>
        <v>9917.2999999999993</v>
      </c>
      <c r="M14" s="88">
        <f t="shared" si="1"/>
        <v>59503.8</v>
      </c>
      <c r="N14" s="88">
        <f>M14+M16</f>
        <v>331518.45</v>
      </c>
      <c r="O14" s="88"/>
    </row>
    <row r="15" spans="1:15" s="34" customFormat="1" ht="23.25" hidden="1" customHeight="1" x14ac:dyDescent="0.2">
      <c r="A15" s="134"/>
      <c r="B15" s="136"/>
      <c r="C15" s="114"/>
      <c r="D15" s="114"/>
      <c r="E15" s="99"/>
      <c r="F15" s="76" t="s">
        <v>152</v>
      </c>
      <c r="G15" s="30">
        <f t="shared" ref="G15:L15" si="8">G23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0</v>
      </c>
      <c r="L15" s="30">
        <f t="shared" si="8"/>
        <v>0</v>
      </c>
      <c r="M15" s="88">
        <f t="shared" si="1"/>
        <v>0</v>
      </c>
      <c r="N15" s="88">
        <f>M15+M17</f>
        <v>258587.15</v>
      </c>
      <c r="O15" s="88"/>
    </row>
    <row r="16" spans="1:15" s="34" customFormat="1" ht="23.25" customHeight="1" x14ac:dyDescent="0.2">
      <c r="A16" s="134"/>
      <c r="B16" s="136"/>
      <c r="C16" s="114"/>
      <c r="D16" s="114"/>
      <c r="E16" s="132" t="s">
        <v>65</v>
      </c>
      <c r="F16" s="76" t="s">
        <v>151</v>
      </c>
      <c r="G16" s="30">
        <f t="shared" ref="G16:L16" si="9">G31+G49</f>
        <v>14103.9</v>
      </c>
      <c r="H16" s="30">
        <f t="shared" si="9"/>
        <v>35742.9</v>
      </c>
      <c r="I16" s="30">
        <f t="shared" si="9"/>
        <v>109667.85</v>
      </c>
      <c r="J16" s="30">
        <f t="shared" si="9"/>
        <v>112500</v>
      </c>
      <c r="K16" s="30">
        <f t="shared" si="9"/>
        <v>0</v>
      </c>
      <c r="L16" s="30">
        <f t="shared" si="9"/>
        <v>0</v>
      </c>
      <c r="M16" s="88">
        <f t="shared" si="1"/>
        <v>272014.65000000002</v>
      </c>
      <c r="N16" s="88"/>
      <c r="O16" s="88"/>
    </row>
    <row r="17" spans="1:15" s="34" customFormat="1" ht="23.25" customHeight="1" x14ac:dyDescent="0.2">
      <c r="A17" s="99"/>
      <c r="B17" s="117"/>
      <c r="C17" s="99"/>
      <c r="D17" s="99"/>
      <c r="E17" s="99"/>
      <c r="F17" s="76" t="s">
        <v>152</v>
      </c>
      <c r="G17" s="30">
        <f t="shared" ref="G17:L17" si="10">G23+G32</f>
        <v>0</v>
      </c>
      <c r="H17" s="30">
        <f t="shared" si="10"/>
        <v>37500</v>
      </c>
      <c r="I17" s="30">
        <f t="shared" si="10"/>
        <v>108587.15</v>
      </c>
      <c r="J17" s="30">
        <f t="shared" si="10"/>
        <v>112500</v>
      </c>
      <c r="K17" s="30">
        <f t="shared" si="10"/>
        <v>0</v>
      </c>
      <c r="L17" s="30">
        <f t="shared" si="10"/>
        <v>0</v>
      </c>
      <c r="M17" s="88">
        <f t="shared" si="1"/>
        <v>258587.15</v>
      </c>
      <c r="N17" s="88"/>
      <c r="O17" s="88"/>
    </row>
    <row r="18" spans="1:15" s="27" customFormat="1" ht="44.25" customHeight="1" x14ac:dyDescent="0.2">
      <c r="A18" s="94" t="s">
        <v>88</v>
      </c>
      <c r="B18" s="62" t="s">
        <v>73</v>
      </c>
      <c r="C18" s="35" t="s">
        <v>4</v>
      </c>
      <c r="D18" s="35" t="s">
        <v>9</v>
      </c>
      <c r="E18" s="26" t="s">
        <v>64</v>
      </c>
      <c r="F18" s="45"/>
      <c r="G18" s="31">
        <f>G19</f>
        <v>4329</v>
      </c>
      <c r="H18" s="31">
        <f t="shared" ref="H18:L18" si="11">H19</f>
        <v>4329</v>
      </c>
      <c r="I18" s="31">
        <f t="shared" si="11"/>
        <v>4329</v>
      </c>
      <c r="J18" s="31">
        <f t="shared" si="11"/>
        <v>4329</v>
      </c>
      <c r="K18" s="31">
        <f t="shared" si="11"/>
        <v>4329</v>
      </c>
      <c r="L18" s="31">
        <f t="shared" si="11"/>
        <v>4329</v>
      </c>
      <c r="M18" s="88"/>
      <c r="N18" s="88"/>
      <c r="O18" s="88"/>
    </row>
    <row r="19" spans="1:15" s="9" customFormat="1" ht="39" customHeight="1" x14ac:dyDescent="0.2">
      <c r="A19" s="95" t="s">
        <v>89</v>
      </c>
      <c r="B19" s="64" t="s">
        <v>72</v>
      </c>
      <c r="C19" s="17"/>
      <c r="D19" s="17"/>
      <c r="E19" s="17" t="s">
        <v>64</v>
      </c>
      <c r="F19" s="46"/>
      <c r="G19" s="16">
        <f>4329</f>
        <v>4329</v>
      </c>
      <c r="H19" s="16">
        <f>4329</f>
        <v>4329</v>
      </c>
      <c r="I19" s="16">
        <f>4329</f>
        <v>4329</v>
      </c>
      <c r="J19" s="16">
        <f>4329</f>
        <v>4329</v>
      </c>
      <c r="K19" s="16">
        <f>4329</f>
        <v>4329</v>
      </c>
      <c r="L19" s="16">
        <f>4329</f>
        <v>4329</v>
      </c>
      <c r="M19" s="14"/>
      <c r="N19" s="14"/>
      <c r="O19" s="14"/>
    </row>
    <row r="20" spans="1:15" s="27" customFormat="1" ht="30.75" customHeight="1" x14ac:dyDescent="0.2">
      <c r="A20" s="94" t="s">
        <v>90</v>
      </c>
      <c r="B20" s="62" t="s">
        <v>34</v>
      </c>
      <c r="C20" s="35" t="s">
        <v>132</v>
      </c>
      <c r="D20" s="35" t="s">
        <v>10</v>
      </c>
      <c r="E20" s="35" t="s">
        <v>64</v>
      </c>
      <c r="F20" s="45"/>
      <c r="G20" s="31">
        <f>G21+G28+G29+G24+G25+G26+G27</f>
        <v>5588.2999999999993</v>
      </c>
      <c r="H20" s="31">
        <f t="shared" ref="H20:L20" si="12">H21+H28+H29+H24+H25+H26+H27</f>
        <v>5588.2999999999993</v>
      </c>
      <c r="I20" s="31">
        <f t="shared" si="12"/>
        <v>5588.2999999999993</v>
      </c>
      <c r="J20" s="31">
        <f t="shared" si="12"/>
        <v>5588.2999999999993</v>
      </c>
      <c r="K20" s="31">
        <f t="shared" si="12"/>
        <v>5588.2999999999993</v>
      </c>
      <c r="L20" s="31">
        <f t="shared" si="12"/>
        <v>5588.2999999999993</v>
      </c>
      <c r="M20" s="88"/>
      <c r="N20" s="88"/>
      <c r="O20" s="88"/>
    </row>
    <row r="21" spans="1:15" s="10" customFormat="1" ht="46.5" customHeight="1" x14ac:dyDescent="0.2">
      <c r="A21" s="98" t="s">
        <v>91</v>
      </c>
      <c r="B21" s="64" t="s">
        <v>35</v>
      </c>
      <c r="C21" s="19" t="s">
        <v>52</v>
      </c>
      <c r="D21" s="60" t="s">
        <v>131</v>
      </c>
      <c r="E21" s="7" t="s">
        <v>64</v>
      </c>
      <c r="F21" s="47"/>
      <c r="G21" s="28">
        <f>1459.4+396+262.5+565.5+429.6+1577.9-G24-G25-G26-G27</f>
        <v>3700.8999999999996</v>
      </c>
      <c r="H21" s="28">
        <f t="shared" ref="H21:L21" si="13">1459.4+396+262.5+565.5+429.6+1577.9-H24-H25-H26-H27</f>
        <v>3700.8999999999996</v>
      </c>
      <c r="I21" s="28">
        <f t="shared" si="13"/>
        <v>3700.8999999999996</v>
      </c>
      <c r="J21" s="28">
        <f t="shared" si="13"/>
        <v>3700.8999999999996</v>
      </c>
      <c r="K21" s="28">
        <f t="shared" si="13"/>
        <v>3700.8999999999996</v>
      </c>
      <c r="L21" s="28">
        <f t="shared" si="13"/>
        <v>3700.8999999999996</v>
      </c>
      <c r="M21" s="88"/>
      <c r="N21" s="88"/>
      <c r="O21" s="88"/>
    </row>
    <row r="22" spans="1:15" s="13" customFormat="1" ht="18.75" x14ac:dyDescent="0.2">
      <c r="A22" s="114"/>
      <c r="B22" s="130" t="s">
        <v>130</v>
      </c>
      <c r="C22" s="11" t="s">
        <v>4</v>
      </c>
      <c r="D22" s="93" t="s">
        <v>131</v>
      </c>
      <c r="E22" s="131" t="s">
        <v>64</v>
      </c>
      <c r="F22" s="72" t="s">
        <v>151</v>
      </c>
      <c r="G22" s="29">
        <v>3000</v>
      </c>
      <c r="H22" s="29">
        <v>3000</v>
      </c>
      <c r="I22" s="29">
        <v>3000</v>
      </c>
      <c r="J22" s="29">
        <v>3000</v>
      </c>
      <c r="K22" s="29">
        <v>3000</v>
      </c>
      <c r="L22" s="29">
        <v>3000</v>
      </c>
      <c r="M22" s="14"/>
      <c r="N22" s="14"/>
      <c r="O22" s="14"/>
    </row>
    <row r="23" spans="1:15" s="13" customFormat="1" ht="18.75" hidden="1" x14ac:dyDescent="0.2">
      <c r="A23" s="99"/>
      <c r="B23" s="117"/>
      <c r="C23" s="11"/>
      <c r="D23" s="12"/>
      <c r="E23" s="99"/>
      <c r="F23" s="72" t="s">
        <v>152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14"/>
      <c r="O23" s="14"/>
    </row>
    <row r="24" spans="1:15" s="14" customFormat="1" ht="38.25" customHeight="1" x14ac:dyDescent="0.2">
      <c r="A24" s="2" t="s">
        <v>92</v>
      </c>
      <c r="B24" s="64" t="s">
        <v>66</v>
      </c>
      <c r="C24" s="19" t="s">
        <v>52</v>
      </c>
      <c r="D24" s="60" t="s">
        <v>11</v>
      </c>
      <c r="E24" s="7" t="s">
        <v>64</v>
      </c>
      <c r="F24" s="48"/>
      <c r="G24" s="28">
        <v>120</v>
      </c>
      <c r="H24" s="28">
        <v>120</v>
      </c>
      <c r="I24" s="28">
        <v>120</v>
      </c>
      <c r="J24" s="28">
        <v>120</v>
      </c>
      <c r="K24" s="28">
        <v>120</v>
      </c>
      <c r="L24" s="28">
        <v>120</v>
      </c>
    </row>
    <row r="25" spans="1:15" s="14" customFormat="1" ht="56.25" x14ac:dyDescent="0.2">
      <c r="A25" s="95" t="s">
        <v>93</v>
      </c>
      <c r="B25" s="64" t="s">
        <v>74</v>
      </c>
      <c r="C25" s="2" t="s">
        <v>4</v>
      </c>
      <c r="D25" s="59" t="s">
        <v>11</v>
      </c>
      <c r="E25" s="7" t="s">
        <v>64</v>
      </c>
      <c r="F25" s="49"/>
      <c r="G25" s="16">
        <v>300</v>
      </c>
      <c r="H25" s="16">
        <v>300</v>
      </c>
      <c r="I25" s="16">
        <v>300</v>
      </c>
      <c r="J25" s="16">
        <v>300</v>
      </c>
      <c r="K25" s="16">
        <v>300</v>
      </c>
      <c r="L25" s="16">
        <v>300</v>
      </c>
    </row>
    <row r="26" spans="1:15" s="14" customFormat="1" ht="37.5" x14ac:dyDescent="0.2">
      <c r="A26" s="95" t="s">
        <v>94</v>
      </c>
      <c r="B26" s="64" t="s">
        <v>68</v>
      </c>
      <c r="C26" s="2" t="s">
        <v>4</v>
      </c>
      <c r="D26" s="59" t="s">
        <v>11</v>
      </c>
      <c r="E26" s="7" t="s">
        <v>64</v>
      </c>
      <c r="F26" s="49"/>
      <c r="G26" s="16">
        <v>150</v>
      </c>
      <c r="H26" s="16">
        <v>150</v>
      </c>
      <c r="I26" s="16">
        <v>150</v>
      </c>
      <c r="J26" s="16">
        <v>150</v>
      </c>
      <c r="K26" s="16">
        <v>150</v>
      </c>
      <c r="L26" s="16">
        <v>150</v>
      </c>
    </row>
    <row r="27" spans="1:15" s="14" customFormat="1" ht="56.25" x14ac:dyDescent="0.2">
      <c r="A27" s="95" t="s">
        <v>95</v>
      </c>
      <c r="B27" s="64" t="s">
        <v>67</v>
      </c>
      <c r="C27" s="2" t="s">
        <v>4</v>
      </c>
      <c r="D27" s="59" t="s">
        <v>11</v>
      </c>
      <c r="E27" s="7" t="s">
        <v>64</v>
      </c>
      <c r="F27" s="49"/>
      <c r="G27" s="16">
        <v>420</v>
      </c>
      <c r="H27" s="16">
        <v>420</v>
      </c>
      <c r="I27" s="16">
        <v>420</v>
      </c>
      <c r="J27" s="16">
        <v>420</v>
      </c>
      <c r="K27" s="16">
        <v>420</v>
      </c>
      <c r="L27" s="16">
        <v>420</v>
      </c>
    </row>
    <row r="28" spans="1:15" s="14" customFormat="1" ht="37.5" x14ac:dyDescent="0.2">
      <c r="A28" s="95" t="s">
        <v>96</v>
      </c>
      <c r="B28" s="64" t="s">
        <v>75</v>
      </c>
      <c r="C28" s="2" t="s">
        <v>4</v>
      </c>
      <c r="D28" s="59" t="s">
        <v>11</v>
      </c>
      <c r="E28" s="7" t="s">
        <v>64</v>
      </c>
      <c r="F28" s="49"/>
      <c r="G28" s="16">
        <v>197.4</v>
      </c>
      <c r="H28" s="16">
        <v>197.4</v>
      </c>
      <c r="I28" s="16">
        <v>197.4</v>
      </c>
      <c r="J28" s="16">
        <v>197.4</v>
      </c>
      <c r="K28" s="16">
        <v>197.4</v>
      </c>
      <c r="L28" s="16">
        <v>197.4</v>
      </c>
    </row>
    <row r="29" spans="1:15" s="15" customFormat="1" ht="37.5" x14ac:dyDescent="0.2">
      <c r="A29" s="95" t="s">
        <v>97</v>
      </c>
      <c r="B29" s="64" t="s">
        <v>69</v>
      </c>
      <c r="C29" s="19" t="s">
        <v>12</v>
      </c>
      <c r="D29" s="19" t="s">
        <v>13</v>
      </c>
      <c r="E29" s="7" t="s">
        <v>64</v>
      </c>
      <c r="F29" s="47"/>
      <c r="G29" s="16">
        <v>700</v>
      </c>
      <c r="H29" s="16">
        <v>700</v>
      </c>
      <c r="I29" s="16">
        <v>700</v>
      </c>
      <c r="J29" s="16">
        <v>700</v>
      </c>
      <c r="K29" s="16">
        <v>700</v>
      </c>
      <c r="L29" s="16">
        <v>700</v>
      </c>
      <c r="M29" s="89"/>
      <c r="N29" s="89"/>
      <c r="O29" s="89"/>
    </row>
    <row r="30" spans="1:15" s="15" customFormat="1" ht="18.75" x14ac:dyDescent="0.2">
      <c r="A30" s="113" t="s">
        <v>98</v>
      </c>
      <c r="B30" s="115" t="s">
        <v>80</v>
      </c>
      <c r="C30" s="118" t="s">
        <v>51</v>
      </c>
      <c r="D30" s="118" t="s">
        <v>14</v>
      </c>
      <c r="E30" s="137" t="s">
        <v>65</v>
      </c>
      <c r="F30" s="78" t="s">
        <v>157</v>
      </c>
      <c r="G30" s="31">
        <f t="shared" ref="G30:L30" si="14">G31+G32</f>
        <v>14103.9</v>
      </c>
      <c r="H30" s="31">
        <f t="shared" si="14"/>
        <v>73242.899999999994</v>
      </c>
      <c r="I30" s="31">
        <f t="shared" si="14"/>
        <v>218255</v>
      </c>
      <c r="J30" s="31">
        <f t="shared" si="14"/>
        <v>225000</v>
      </c>
      <c r="K30" s="31">
        <f t="shared" si="14"/>
        <v>0</v>
      </c>
      <c r="L30" s="31">
        <f t="shared" si="14"/>
        <v>0</v>
      </c>
      <c r="M30" s="89"/>
      <c r="N30" s="89"/>
      <c r="O30" s="89"/>
    </row>
    <row r="31" spans="1:15" s="27" customFormat="1" ht="18.75" customHeight="1" x14ac:dyDescent="0.2">
      <c r="A31" s="114"/>
      <c r="B31" s="116"/>
      <c r="C31" s="114"/>
      <c r="D31" s="114"/>
      <c r="E31" s="114"/>
      <c r="F31" s="75" t="s">
        <v>158</v>
      </c>
      <c r="G31" s="77">
        <f>G33+G34+G36+G37+G39+G41+G43+G45</f>
        <v>14103.9</v>
      </c>
      <c r="H31" s="77">
        <f>H33+H34+H36+H37+H39+H41+H43+H45</f>
        <v>35742.9</v>
      </c>
      <c r="I31" s="77">
        <f t="shared" ref="I31:L31" si="15">I33+I34+I36+I37+I39+I41+I43+I45</f>
        <v>109667.85</v>
      </c>
      <c r="J31" s="77">
        <f t="shared" si="15"/>
        <v>112500</v>
      </c>
      <c r="K31" s="77">
        <f t="shared" si="15"/>
        <v>0</v>
      </c>
      <c r="L31" s="77">
        <f t="shared" si="15"/>
        <v>0</v>
      </c>
      <c r="M31" s="88"/>
      <c r="N31" s="88"/>
      <c r="O31" s="88"/>
    </row>
    <row r="32" spans="1:15" s="27" customFormat="1" ht="18.75" x14ac:dyDescent="0.2">
      <c r="A32" s="99"/>
      <c r="B32" s="117"/>
      <c r="C32" s="99"/>
      <c r="D32" s="99"/>
      <c r="E32" s="99"/>
      <c r="F32" s="75" t="s">
        <v>159</v>
      </c>
      <c r="G32" s="77">
        <f t="shared" ref="G32:L32" si="16">G35+G38+G40+G42+G44+G46</f>
        <v>0</v>
      </c>
      <c r="H32" s="77">
        <f t="shared" si="16"/>
        <v>37500</v>
      </c>
      <c r="I32" s="77">
        <f t="shared" si="16"/>
        <v>108587.15</v>
      </c>
      <c r="J32" s="77">
        <f t="shared" si="16"/>
        <v>112500</v>
      </c>
      <c r="K32" s="77">
        <f t="shared" si="16"/>
        <v>0</v>
      </c>
      <c r="L32" s="77">
        <f t="shared" si="16"/>
        <v>0</v>
      </c>
      <c r="M32" s="88"/>
      <c r="N32" s="88"/>
      <c r="O32" s="88"/>
    </row>
    <row r="33" spans="1:15" s="14" customFormat="1" ht="37.5" hidden="1" x14ac:dyDescent="0.2">
      <c r="A33" s="95" t="s">
        <v>99</v>
      </c>
      <c r="B33" s="64" t="s">
        <v>36</v>
      </c>
      <c r="C33" s="2" t="s">
        <v>4</v>
      </c>
      <c r="D33" s="2" t="s">
        <v>15</v>
      </c>
      <c r="E33" s="7" t="s">
        <v>65</v>
      </c>
      <c r="F33" s="73" t="s">
        <v>151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</row>
    <row r="34" spans="1:15" s="14" customFormat="1" ht="18.75" hidden="1" x14ac:dyDescent="0.2">
      <c r="A34" s="98" t="s">
        <v>100</v>
      </c>
      <c r="B34" s="119" t="s">
        <v>47</v>
      </c>
      <c r="C34" s="106" t="s">
        <v>4</v>
      </c>
      <c r="D34" s="2" t="s">
        <v>14</v>
      </c>
      <c r="E34" s="108" t="s">
        <v>65</v>
      </c>
      <c r="F34" s="73" t="s">
        <v>151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1:15" s="14" customFormat="1" ht="18.75" hidden="1" x14ac:dyDescent="0.2">
      <c r="A35" s="99"/>
      <c r="B35" s="120"/>
      <c r="C35" s="107"/>
      <c r="D35" s="2" t="s">
        <v>53</v>
      </c>
      <c r="E35" s="107"/>
      <c r="F35" s="83" t="s">
        <v>152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</row>
    <row r="36" spans="1:15" s="14" customFormat="1" ht="18.75" x14ac:dyDescent="0.2">
      <c r="A36" s="95" t="s">
        <v>101</v>
      </c>
      <c r="B36" s="64" t="s">
        <v>70</v>
      </c>
      <c r="C36" s="2" t="s">
        <v>4</v>
      </c>
      <c r="D36" s="2" t="s">
        <v>57</v>
      </c>
      <c r="E36" s="7" t="s">
        <v>65</v>
      </c>
      <c r="F36" s="73" t="s">
        <v>151</v>
      </c>
      <c r="G36" s="16">
        <v>820</v>
      </c>
      <c r="H36" s="16">
        <v>2222.9</v>
      </c>
      <c r="I36" s="16">
        <v>0</v>
      </c>
      <c r="J36" s="16">
        <v>0</v>
      </c>
      <c r="K36" s="16">
        <v>0</v>
      </c>
      <c r="L36" s="16">
        <v>0</v>
      </c>
    </row>
    <row r="37" spans="1:15" s="14" customFormat="1" ht="29.25" customHeight="1" x14ac:dyDescent="0.2">
      <c r="A37" s="98" t="s">
        <v>153</v>
      </c>
      <c r="B37" s="119" t="s">
        <v>156</v>
      </c>
      <c r="C37" s="106" t="s">
        <v>4</v>
      </c>
      <c r="D37" s="2" t="s">
        <v>14</v>
      </c>
      <c r="E37" s="108" t="s">
        <v>65</v>
      </c>
      <c r="F37" s="73" t="s">
        <v>151</v>
      </c>
      <c r="G37" s="16">
        <v>12463.9</v>
      </c>
      <c r="H37" s="16">
        <v>0</v>
      </c>
      <c r="I37" s="16">
        <v>72127.5</v>
      </c>
      <c r="J37" s="16">
        <v>0</v>
      </c>
      <c r="K37" s="16">
        <v>0</v>
      </c>
      <c r="L37" s="16">
        <v>0</v>
      </c>
    </row>
    <row r="38" spans="1:15" s="14" customFormat="1" ht="24.75" customHeight="1" x14ac:dyDescent="0.2">
      <c r="A38" s="99"/>
      <c r="B38" s="117"/>
      <c r="C38" s="99"/>
      <c r="D38" s="2"/>
      <c r="E38" s="107"/>
      <c r="F38" s="83" t="s">
        <v>152</v>
      </c>
      <c r="G38" s="84">
        <v>0</v>
      </c>
      <c r="H38" s="84">
        <v>0</v>
      </c>
      <c r="I38" s="84">
        <v>72127.5</v>
      </c>
      <c r="J38" s="84">
        <v>0</v>
      </c>
      <c r="K38" s="84">
        <v>0</v>
      </c>
      <c r="L38" s="84">
        <v>0</v>
      </c>
    </row>
    <row r="39" spans="1:15" s="14" customFormat="1" ht="24.75" customHeight="1" x14ac:dyDescent="0.2">
      <c r="A39" s="141" t="s">
        <v>154</v>
      </c>
      <c r="B39" s="143" t="s">
        <v>155</v>
      </c>
      <c r="C39" s="106" t="s">
        <v>4</v>
      </c>
      <c r="D39" s="2" t="s">
        <v>14</v>
      </c>
      <c r="E39" s="108" t="s">
        <v>65</v>
      </c>
      <c r="F39" s="73" t="s">
        <v>151</v>
      </c>
      <c r="G39" s="16">
        <v>0</v>
      </c>
      <c r="H39" s="16">
        <v>15020</v>
      </c>
      <c r="I39" s="16">
        <v>0</v>
      </c>
      <c r="J39" s="16">
        <v>112500</v>
      </c>
      <c r="K39" s="16">
        <v>0</v>
      </c>
      <c r="L39" s="16">
        <v>0</v>
      </c>
    </row>
    <row r="40" spans="1:15" s="14" customFormat="1" ht="24.75" customHeight="1" x14ac:dyDescent="0.2">
      <c r="A40" s="99"/>
      <c r="B40" s="117"/>
      <c r="C40" s="107"/>
      <c r="D40" s="2"/>
      <c r="E40" s="107"/>
      <c r="F40" s="83" t="s">
        <v>152</v>
      </c>
      <c r="G40" s="84">
        <v>0</v>
      </c>
      <c r="H40" s="84">
        <v>0</v>
      </c>
      <c r="I40" s="84">
        <v>0</v>
      </c>
      <c r="J40" s="84">
        <v>112500</v>
      </c>
      <c r="K40" s="84">
        <v>0</v>
      </c>
      <c r="L40" s="84">
        <v>0</v>
      </c>
    </row>
    <row r="41" spans="1:15" s="14" customFormat="1" ht="24.75" customHeight="1" x14ac:dyDescent="0.2">
      <c r="A41" s="141" t="s">
        <v>161</v>
      </c>
      <c r="B41" s="143" t="s">
        <v>160</v>
      </c>
      <c r="C41" s="106" t="s">
        <v>4</v>
      </c>
      <c r="D41" s="2" t="s">
        <v>14</v>
      </c>
      <c r="E41" s="108" t="s">
        <v>65</v>
      </c>
      <c r="F41" s="73" t="s">
        <v>151</v>
      </c>
      <c r="G41" s="16">
        <v>0</v>
      </c>
      <c r="H41" s="16">
        <v>6000</v>
      </c>
      <c r="I41" s="16">
        <v>37540.35</v>
      </c>
      <c r="J41" s="16">
        <v>0</v>
      </c>
      <c r="K41" s="16">
        <v>0</v>
      </c>
      <c r="L41" s="16">
        <v>0</v>
      </c>
    </row>
    <row r="42" spans="1:15" s="14" customFormat="1" ht="24.75" customHeight="1" x14ac:dyDescent="0.2">
      <c r="A42" s="99"/>
      <c r="B42" s="120"/>
      <c r="C42" s="107"/>
      <c r="D42" s="2"/>
      <c r="E42" s="107"/>
      <c r="F42" s="83" t="s">
        <v>152</v>
      </c>
      <c r="G42" s="84">
        <v>0</v>
      </c>
      <c r="H42" s="84">
        <v>0</v>
      </c>
      <c r="I42" s="84">
        <v>36459.65</v>
      </c>
      <c r="J42" s="84">
        <v>0</v>
      </c>
      <c r="K42" s="84">
        <v>0</v>
      </c>
      <c r="L42" s="84">
        <v>0</v>
      </c>
    </row>
    <row r="43" spans="1:15" s="14" customFormat="1" ht="28.5" customHeight="1" x14ac:dyDescent="0.2">
      <c r="A43" s="141" t="s">
        <v>163</v>
      </c>
      <c r="B43" s="143" t="s">
        <v>162</v>
      </c>
      <c r="C43" s="106" t="s">
        <v>4</v>
      </c>
      <c r="D43" s="2" t="s">
        <v>14</v>
      </c>
      <c r="E43" s="108" t="s">
        <v>65</v>
      </c>
      <c r="F43" s="73" t="s">
        <v>151</v>
      </c>
      <c r="G43" s="16">
        <v>0</v>
      </c>
      <c r="H43" s="16">
        <v>7500</v>
      </c>
      <c r="I43" s="16">
        <v>0</v>
      </c>
      <c r="J43" s="16">
        <v>0</v>
      </c>
      <c r="K43" s="16">
        <v>0</v>
      </c>
      <c r="L43" s="16">
        <v>0</v>
      </c>
    </row>
    <row r="44" spans="1:15" s="14" customFormat="1" ht="24.75" customHeight="1" x14ac:dyDescent="0.2">
      <c r="A44" s="99"/>
      <c r="B44" s="120"/>
      <c r="C44" s="107"/>
      <c r="D44" s="2"/>
      <c r="E44" s="107"/>
      <c r="F44" s="83" t="s">
        <v>152</v>
      </c>
      <c r="G44" s="84">
        <v>0</v>
      </c>
      <c r="H44" s="84">
        <v>22500</v>
      </c>
      <c r="I44" s="84">
        <v>0</v>
      </c>
      <c r="J44" s="84">
        <v>0</v>
      </c>
      <c r="K44" s="84">
        <v>0</v>
      </c>
      <c r="L44" s="84">
        <v>0</v>
      </c>
    </row>
    <row r="45" spans="1:15" s="14" customFormat="1" ht="24.75" customHeight="1" x14ac:dyDescent="0.2">
      <c r="A45" s="141" t="s">
        <v>170</v>
      </c>
      <c r="B45" s="143" t="s">
        <v>164</v>
      </c>
      <c r="C45" s="106" t="s">
        <v>4</v>
      </c>
      <c r="D45" s="2" t="s">
        <v>14</v>
      </c>
      <c r="E45" s="108" t="s">
        <v>65</v>
      </c>
      <c r="F45" s="73" t="s">
        <v>151</v>
      </c>
      <c r="G45" s="16">
        <v>820</v>
      </c>
      <c r="H45" s="16">
        <v>5000</v>
      </c>
      <c r="I45" s="16">
        <v>0</v>
      </c>
      <c r="J45" s="16">
        <v>0</v>
      </c>
      <c r="K45" s="16">
        <v>0</v>
      </c>
      <c r="L45" s="16">
        <v>0</v>
      </c>
    </row>
    <row r="46" spans="1:15" s="14" customFormat="1" ht="24.75" customHeight="1" x14ac:dyDescent="0.2">
      <c r="A46" s="99"/>
      <c r="B46" s="120"/>
      <c r="C46" s="107"/>
      <c r="D46" s="2"/>
      <c r="E46" s="107"/>
      <c r="F46" s="83" t="s">
        <v>152</v>
      </c>
      <c r="G46" s="84">
        <v>0</v>
      </c>
      <c r="H46" s="84">
        <v>15000</v>
      </c>
      <c r="I46" s="84">
        <v>0</v>
      </c>
      <c r="J46" s="84">
        <v>0</v>
      </c>
      <c r="K46" s="84">
        <v>0</v>
      </c>
      <c r="L46" s="84">
        <v>0</v>
      </c>
    </row>
    <row r="47" spans="1:15" s="27" customFormat="1" ht="18.75" hidden="1" customHeight="1" x14ac:dyDescent="0.2">
      <c r="A47" s="125" t="s">
        <v>102</v>
      </c>
      <c r="B47" s="103" t="s">
        <v>55</v>
      </c>
      <c r="C47" s="36" t="s">
        <v>4</v>
      </c>
      <c r="D47" s="36" t="s">
        <v>54</v>
      </c>
      <c r="E47" s="26" t="s">
        <v>63</v>
      </c>
      <c r="F47" s="50"/>
      <c r="G47" s="31">
        <f>G48+G49</f>
        <v>0</v>
      </c>
      <c r="H47" s="31">
        <f t="shared" ref="H47:L47" si="17">H48+H49</f>
        <v>0</v>
      </c>
      <c r="I47" s="31">
        <f t="shared" si="17"/>
        <v>0</v>
      </c>
      <c r="J47" s="31">
        <f t="shared" si="17"/>
        <v>0</v>
      </c>
      <c r="K47" s="31">
        <f t="shared" si="17"/>
        <v>0</v>
      </c>
      <c r="L47" s="31">
        <f t="shared" si="17"/>
        <v>0</v>
      </c>
      <c r="M47" s="88"/>
      <c r="N47" s="88"/>
      <c r="O47" s="88"/>
    </row>
    <row r="48" spans="1:15" s="27" customFormat="1" ht="19.5" hidden="1" customHeight="1" x14ac:dyDescent="0.2">
      <c r="A48" s="126"/>
      <c r="B48" s="104"/>
      <c r="C48" s="36"/>
      <c r="D48" s="36"/>
      <c r="E48" s="26" t="s">
        <v>64</v>
      </c>
      <c r="F48" s="50"/>
      <c r="G48" s="31">
        <f>G51</f>
        <v>0</v>
      </c>
      <c r="H48" s="31">
        <f t="shared" ref="H48:L48" si="18">H51</f>
        <v>0</v>
      </c>
      <c r="I48" s="31">
        <f t="shared" si="18"/>
        <v>0</v>
      </c>
      <c r="J48" s="31">
        <f t="shared" si="18"/>
        <v>0</v>
      </c>
      <c r="K48" s="31">
        <f t="shared" si="18"/>
        <v>0</v>
      </c>
      <c r="L48" s="31">
        <f t="shared" si="18"/>
        <v>0</v>
      </c>
      <c r="M48" s="88"/>
      <c r="N48" s="88"/>
      <c r="O48" s="88"/>
    </row>
    <row r="49" spans="1:15" s="27" customFormat="1" ht="21" hidden="1" customHeight="1" x14ac:dyDescent="0.2">
      <c r="A49" s="126"/>
      <c r="B49" s="104"/>
      <c r="C49" s="36"/>
      <c r="D49" s="36"/>
      <c r="E49" s="26" t="s">
        <v>65</v>
      </c>
      <c r="F49" s="50"/>
      <c r="G49" s="31">
        <f>G52</f>
        <v>0</v>
      </c>
      <c r="H49" s="31">
        <f t="shared" ref="H49:L49" si="19">H52</f>
        <v>0</v>
      </c>
      <c r="I49" s="31">
        <f t="shared" si="19"/>
        <v>0</v>
      </c>
      <c r="J49" s="31">
        <f t="shared" si="19"/>
        <v>0</v>
      </c>
      <c r="K49" s="31">
        <f t="shared" si="19"/>
        <v>0</v>
      </c>
      <c r="L49" s="31">
        <f t="shared" si="19"/>
        <v>0</v>
      </c>
      <c r="M49" s="88"/>
      <c r="N49" s="88"/>
      <c r="O49" s="88"/>
    </row>
    <row r="50" spans="1:15" s="14" customFormat="1" ht="26.25" hidden="1" customHeight="1" x14ac:dyDescent="0.2">
      <c r="A50" s="127" t="s">
        <v>103</v>
      </c>
      <c r="B50" s="102" t="s">
        <v>37</v>
      </c>
      <c r="C50" s="17" t="s">
        <v>4</v>
      </c>
      <c r="D50" s="17" t="s">
        <v>16</v>
      </c>
      <c r="E50" s="7" t="s">
        <v>63</v>
      </c>
      <c r="F50" s="52"/>
      <c r="G50" s="16">
        <f>G51+G52</f>
        <v>0</v>
      </c>
      <c r="H50" s="16">
        <f t="shared" ref="H50:L50" si="20">H51+H52</f>
        <v>0</v>
      </c>
      <c r="I50" s="16">
        <f t="shared" si="20"/>
        <v>0</v>
      </c>
      <c r="J50" s="16">
        <f t="shared" si="20"/>
        <v>0</v>
      </c>
      <c r="K50" s="16">
        <f t="shared" si="20"/>
        <v>0</v>
      </c>
      <c r="L50" s="16">
        <f t="shared" si="20"/>
        <v>0</v>
      </c>
    </row>
    <row r="51" spans="1:15" s="14" customFormat="1" ht="18.75" hidden="1" customHeight="1" x14ac:dyDescent="0.2">
      <c r="A51" s="128"/>
      <c r="B51" s="105"/>
      <c r="C51" s="17"/>
      <c r="D51" s="17"/>
      <c r="E51" s="7" t="s">
        <v>64</v>
      </c>
      <c r="F51" s="52"/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</row>
    <row r="52" spans="1:15" s="14" customFormat="1" ht="17.25" hidden="1" customHeight="1" x14ac:dyDescent="0.2">
      <c r="A52" s="128"/>
      <c r="B52" s="105"/>
      <c r="C52" s="17"/>
      <c r="D52" s="17"/>
      <c r="E52" s="7" t="s">
        <v>65</v>
      </c>
      <c r="F52" s="52"/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1:15" s="37" customFormat="1" ht="36" customHeight="1" x14ac:dyDescent="0.2">
      <c r="A53" s="133" t="s">
        <v>104</v>
      </c>
      <c r="B53" s="135" t="s">
        <v>149</v>
      </c>
      <c r="C53" s="132" t="s">
        <v>49</v>
      </c>
      <c r="D53" s="132" t="s">
        <v>43</v>
      </c>
      <c r="E53" s="24" t="s">
        <v>63</v>
      </c>
      <c r="F53" s="53"/>
      <c r="G53" s="30">
        <f>G54+G56+G55+G57</f>
        <v>222383.89999999997</v>
      </c>
      <c r="H53" s="30">
        <f>H54+H56+H55+H57</f>
        <v>245427.39999999997</v>
      </c>
      <c r="I53" s="30">
        <f t="shared" ref="I53:L53" si="21">I54+I56+I55+I57</f>
        <v>163522.19999999998</v>
      </c>
      <c r="J53" s="30">
        <f t="shared" si="21"/>
        <v>163522.19999999998</v>
      </c>
      <c r="K53" s="30">
        <f t="shared" si="21"/>
        <v>163522.19999999998</v>
      </c>
      <c r="L53" s="30">
        <f t="shared" si="21"/>
        <v>163522.19999999998</v>
      </c>
      <c r="M53" s="88">
        <f>SUM(G53:L53)</f>
        <v>1121900.0999999999</v>
      </c>
      <c r="N53" s="88">
        <f>M54+M55+M56+M57</f>
        <v>1121900.0999999999</v>
      </c>
      <c r="O53" s="88"/>
    </row>
    <row r="54" spans="1:15" s="37" customFormat="1" ht="17.25" customHeight="1" x14ac:dyDescent="0.2">
      <c r="A54" s="134"/>
      <c r="B54" s="136"/>
      <c r="C54" s="114"/>
      <c r="D54" s="114"/>
      <c r="E54" s="132" t="s">
        <v>64</v>
      </c>
      <c r="F54" s="76" t="s">
        <v>158</v>
      </c>
      <c r="G54" s="30">
        <f>G58+G60+G64+G66+G71+G75+G78</f>
        <v>163522.19999999998</v>
      </c>
      <c r="H54" s="30">
        <f>H58+H60+H64+H66+H71+H75+H78</f>
        <v>163522.19999999998</v>
      </c>
      <c r="I54" s="30">
        <f t="shared" ref="I54:L54" si="22">I58+I60+I64+I66+I71+I75+I78</f>
        <v>163522.19999999998</v>
      </c>
      <c r="J54" s="30">
        <f t="shared" si="22"/>
        <v>163522.19999999998</v>
      </c>
      <c r="K54" s="30">
        <f t="shared" si="22"/>
        <v>163522.19999999998</v>
      </c>
      <c r="L54" s="30">
        <f t="shared" si="22"/>
        <v>163522.19999999998</v>
      </c>
      <c r="M54" s="88">
        <f>SUM(G54:L54)</f>
        <v>981133.19999999984</v>
      </c>
      <c r="N54" s="88"/>
      <c r="O54" s="88"/>
    </row>
    <row r="55" spans="1:15" s="37" customFormat="1" ht="17.25" customHeight="1" x14ac:dyDescent="0.2">
      <c r="A55" s="134"/>
      <c r="B55" s="136"/>
      <c r="C55" s="114"/>
      <c r="D55" s="114"/>
      <c r="E55" s="99"/>
      <c r="F55" s="76" t="s">
        <v>159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88">
        <f>SUM(G55:L55)</f>
        <v>0</v>
      </c>
      <c r="N55" s="88"/>
      <c r="O55" s="88"/>
    </row>
    <row r="56" spans="1:15" s="37" customFormat="1" ht="19.5" customHeight="1" x14ac:dyDescent="0.2">
      <c r="A56" s="134"/>
      <c r="B56" s="136"/>
      <c r="C56" s="114"/>
      <c r="D56" s="114"/>
      <c r="E56" s="132" t="s">
        <v>65</v>
      </c>
      <c r="F56" s="76" t="s">
        <v>158</v>
      </c>
      <c r="G56" s="30">
        <f>G65+G81</f>
        <v>58861.7</v>
      </c>
      <c r="H56" s="30">
        <f>H65+H81</f>
        <v>81905.2</v>
      </c>
      <c r="I56" s="30">
        <f t="shared" ref="I56:L56" si="23">I65+I81</f>
        <v>0</v>
      </c>
      <c r="J56" s="30">
        <f t="shared" si="23"/>
        <v>0</v>
      </c>
      <c r="K56" s="30">
        <f t="shared" si="23"/>
        <v>0</v>
      </c>
      <c r="L56" s="30">
        <f t="shared" si="23"/>
        <v>0</v>
      </c>
      <c r="M56" s="88">
        <f>SUM(G56:L56)</f>
        <v>140766.9</v>
      </c>
      <c r="N56" s="88"/>
      <c r="O56" s="88"/>
    </row>
    <row r="57" spans="1:15" s="37" customFormat="1" ht="19.5" customHeight="1" x14ac:dyDescent="0.2">
      <c r="A57" s="99"/>
      <c r="B57" s="117"/>
      <c r="C57" s="99"/>
      <c r="D57" s="99"/>
      <c r="E57" s="99"/>
      <c r="F57" s="76" t="s">
        <v>159</v>
      </c>
      <c r="G57" s="30">
        <f>G82</f>
        <v>0</v>
      </c>
      <c r="H57" s="30">
        <f>H82</f>
        <v>0</v>
      </c>
      <c r="I57" s="30">
        <f t="shared" ref="I57:L57" si="24">I82</f>
        <v>0</v>
      </c>
      <c r="J57" s="30">
        <f t="shared" si="24"/>
        <v>0</v>
      </c>
      <c r="K57" s="30">
        <f t="shared" si="24"/>
        <v>0</v>
      </c>
      <c r="L57" s="30">
        <f t="shared" si="24"/>
        <v>0</v>
      </c>
      <c r="M57" s="88">
        <f>SUM(G57:L57)</f>
        <v>0</v>
      </c>
      <c r="N57" s="88"/>
      <c r="O57" s="88"/>
    </row>
    <row r="58" spans="1:15" s="27" customFormat="1" ht="37.5" x14ac:dyDescent="0.2">
      <c r="A58" s="94" t="s">
        <v>105</v>
      </c>
      <c r="B58" s="63" t="s">
        <v>79</v>
      </c>
      <c r="C58" s="36" t="s">
        <v>12</v>
      </c>
      <c r="D58" s="36" t="s">
        <v>17</v>
      </c>
      <c r="E58" s="26" t="s">
        <v>2</v>
      </c>
      <c r="F58" s="50"/>
      <c r="G58" s="31">
        <f>G59</f>
        <v>139587.4</v>
      </c>
      <c r="H58" s="31">
        <f t="shared" ref="H58:L58" si="25">H59</f>
        <v>139587.4</v>
      </c>
      <c r="I58" s="31">
        <f t="shared" si="25"/>
        <v>139587.4</v>
      </c>
      <c r="J58" s="31">
        <f t="shared" si="25"/>
        <v>139587.4</v>
      </c>
      <c r="K58" s="31">
        <f t="shared" si="25"/>
        <v>139587.4</v>
      </c>
      <c r="L58" s="31">
        <f t="shared" si="25"/>
        <v>139587.4</v>
      </c>
      <c r="M58" s="88"/>
      <c r="N58" s="88"/>
      <c r="O58" s="88"/>
    </row>
    <row r="59" spans="1:15" s="8" customFormat="1" ht="37.5" x14ac:dyDescent="0.2">
      <c r="A59" s="95" t="s">
        <v>106</v>
      </c>
      <c r="B59" s="64" t="s">
        <v>76</v>
      </c>
      <c r="C59" s="19"/>
      <c r="D59" s="19"/>
      <c r="E59" s="17" t="s">
        <v>2</v>
      </c>
      <c r="F59" s="54"/>
      <c r="G59" s="28">
        <f>130600.8+8986.6</f>
        <v>139587.4</v>
      </c>
      <c r="H59" s="28">
        <f t="shared" ref="H59:L59" si="26">130600.8+8986.6</f>
        <v>139587.4</v>
      </c>
      <c r="I59" s="28">
        <f t="shared" si="26"/>
        <v>139587.4</v>
      </c>
      <c r="J59" s="28">
        <f t="shared" si="26"/>
        <v>139587.4</v>
      </c>
      <c r="K59" s="28">
        <f t="shared" si="26"/>
        <v>139587.4</v>
      </c>
      <c r="L59" s="28">
        <f t="shared" si="26"/>
        <v>139587.4</v>
      </c>
      <c r="M59" s="88"/>
      <c r="N59" s="88"/>
      <c r="O59" s="88"/>
    </row>
    <row r="60" spans="1:15" s="27" customFormat="1" ht="37.5" x14ac:dyDescent="0.2">
      <c r="A60" s="94" t="s">
        <v>107</v>
      </c>
      <c r="B60" s="63" t="s">
        <v>38</v>
      </c>
      <c r="C60" s="26" t="s">
        <v>12</v>
      </c>
      <c r="D60" s="26" t="s">
        <v>19</v>
      </c>
      <c r="E60" s="26" t="s">
        <v>2</v>
      </c>
      <c r="F60" s="50"/>
      <c r="G60" s="31">
        <f>G61</f>
        <v>9638.9</v>
      </c>
      <c r="H60" s="31">
        <f t="shared" ref="H60:L60" si="27">H61</f>
        <v>9638.9</v>
      </c>
      <c r="I60" s="31">
        <f t="shared" si="27"/>
        <v>9638.9</v>
      </c>
      <c r="J60" s="31">
        <f t="shared" si="27"/>
        <v>9638.9</v>
      </c>
      <c r="K60" s="31">
        <f t="shared" si="27"/>
        <v>9638.9</v>
      </c>
      <c r="L60" s="31">
        <f t="shared" si="27"/>
        <v>9638.9</v>
      </c>
      <c r="M60" s="88"/>
      <c r="N60" s="88"/>
      <c r="O60" s="88"/>
    </row>
    <row r="61" spans="1:15" s="10" customFormat="1" ht="37.5" x14ac:dyDescent="0.2">
      <c r="A61" s="95" t="s">
        <v>108</v>
      </c>
      <c r="B61" s="64" t="s">
        <v>81</v>
      </c>
      <c r="C61" s="17" t="s">
        <v>12</v>
      </c>
      <c r="D61" s="17" t="s">
        <v>18</v>
      </c>
      <c r="E61" s="17" t="s">
        <v>2</v>
      </c>
      <c r="F61" s="52"/>
      <c r="G61" s="16">
        <f>7168.7+348+2069.7+17.5+35</f>
        <v>9638.9</v>
      </c>
      <c r="H61" s="16">
        <f t="shared" ref="H61:L61" si="28">7168.7+348+2069.7+17.5+35</f>
        <v>9638.9</v>
      </c>
      <c r="I61" s="16">
        <f t="shared" si="28"/>
        <v>9638.9</v>
      </c>
      <c r="J61" s="16">
        <f t="shared" si="28"/>
        <v>9638.9</v>
      </c>
      <c r="K61" s="16">
        <f t="shared" si="28"/>
        <v>9638.9</v>
      </c>
      <c r="L61" s="16">
        <f t="shared" si="28"/>
        <v>9638.9</v>
      </c>
      <c r="M61" s="88"/>
      <c r="N61" s="88"/>
      <c r="O61" s="88"/>
    </row>
    <row r="62" spans="1:15" s="14" customFormat="1" ht="75" x14ac:dyDescent="0.2">
      <c r="A62" s="95" t="s">
        <v>109</v>
      </c>
      <c r="B62" s="64" t="s">
        <v>77</v>
      </c>
      <c r="C62" s="17" t="s">
        <v>12</v>
      </c>
      <c r="D62" s="17" t="s">
        <v>18</v>
      </c>
      <c r="E62" s="17" t="s">
        <v>2</v>
      </c>
      <c r="F62" s="51"/>
      <c r="G62" s="16">
        <f>G61</f>
        <v>9638.9</v>
      </c>
      <c r="H62" s="16">
        <f>H61</f>
        <v>9638.9</v>
      </c>
      <c r="I62" s="16">
        <f t="shared" ref="I62:L62" si="29">I61</f>
        <v>9638.9</v>
      </c>
      <c r="J62" s="16">
        <f t="shared" si="29"/>
        <v>9638.9</v>
      </c>
      <c r="K62" s="16">
        <f t="shared" si="29"/>
        <v>9638.9</v>
      </c>
      <c r="L62" s="16">
        <f t="shared" si="29"/>
        <v>9638.9</v>
      </c>
    </row>
    <row r="63" spans="1:15" s="38" customFormat="1" ht="22.5" hidden="1" customHeight="1" x14ac:dyDescent="0.2">
      <c r="A63" s="129" t="s">
        <v>110</v>
      </c>
      <c r="B63" s="103" t="s">
        <v>78</v>
      </c>
      <c r="C63" s="26" t="s">
        <v>46</v>
      </c>
      <c r="D63" s="26" t="s">
        <v>29</v>
      </c>
      <c r="E63" s="26" t="s">
        <v>63</v>
      </c>
      <c r="F63" s="50"/>
      <c r="G63" s="31">
        <f>G64+G65</f>
        <v>0</v>
      </c>
      <c r="H63" s="31">
        <f t="shared" ref="H63:L63" si="30">H64+H65</f>
        <v>0</v>
      </c>
      <c r="I63" s="31">
        <f t="shared" si="30"/>
        <v>0</v>
      </c>
      <c r="J63" s="31">
        <f t="shared" si="30"/>
        <v>0</v>
      </c>
      <c r="K63" s="31">
        <f t="shared" si="30"/>
        <v>0</v>
      </c>
      <c r="L63" s="31">
        <f t="shared" si="30"/>
        <v>0</v>
      </c>
      <c r="M63" s="91"/>
      <c r="N63" s="91"/>
      <c r="O63" s="91"/>
    </row>
    <row r="64" spans="1:15" s="38" customFormat="1" ht="18.75" hidden="1" customHeight="1" x14ac:dyDescent="0.2">
      <c r="A64" s="126"/>
      <c r="B64" s="104"/>
      <c r="C64" s="26"/>
      <c r="D64" s="26"/>
      <c r="E64" s="26" t="s">
        <v>64</v>
      </c>
      <c r="F64" s="50"/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91"/>
      <c r="N64" s="91"/>
      <c r="O64" s="91"/>
    </row>
    <row r="65" spans="1:15" s="38" customFormat="1" ht="18.75" hidden="1" customHeight="1" x14ac:dyDescent="0.2">
      <c r="A65" s="126"/>
      <c r="B65" s="104"/>
      <c r="C65" s="26"/>
      <c r="D65" s="26"/>
      <c r="E65" s="26" t="s">
        <v>65</v>
      </c>
      <c r="F65" s="50"/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91"/>
      <c r="N65" s="91"/>
      <c r="O65" s="91"/>
    </row>
    <row r="66" spans="1:15" s="27" customFormat="1" ht="43.5" customHeight="1" x14ac:dyDescent="0.2">
      <c r="A66" s="94" t="s">
        <v>111</v>
      </c>
      <c r="B66" s="63" t="s">
        <v>82</v>
      </c>
      <c r="C66" s="26" t="s">
        <v>12</v>
      </c>
      <c r="D66" s="26" t="s">
        <v>21</v>
      </c>
      <c r="E66" s="26" t="s">
        <v>2</v>
      </c>
      <c r="F66" s="50"/>
      <c r="G66" s="31">
        <f>G67+G68+G69+G70</f>
        <v>5174.3999999999996</v>
      </c>
      <c r="H66" s="31">
        <f t="shared" ref="H66:L66" si="31">H67+H68+H69+H70</f>
        <v>5174.3999999999996</v>
      </c>
      <c r="I66" s="31">
        <f t="shared" si="31"/>
        <v>5174.3999999999996</v>
      </c>
      <c r="J66" s="31">
        <f t="shared" si="31"/>
        <v>5174.3999999999996</v>
      </c>
      <c r="K66" s="31">
        <f t="shared" si="31"/>
        <v>5174.3999999999996</v>
      </c>
      <c r="L66" s="31">
        <f t="shared" si="31"/>
        <v>5174.3999999999996</v>
      </c>
      <c r="M66" s="88"/>
      <c r="N66" s="88"/>
      <c r="O66" s="88"/>
    </row>
    <row r="67" spans="1:15" s="18" customFormat="1" ht="24.75" customHeight="1" x14ac:dyDescent="0.2">
      <c r="A67" s="95" t="s">
        <v>112</v>
      </c>
      <c r="B67" s="64" t="s">
        <v>148</v>
      </c>
      <c r="C67" s="17" t="s">
        <v>12</v>
      </c>
      <c r="D67" s="17" t="s">
        <v>22</v>
      </c>
      <c r="E67" s="17" t="s">
        <v>2</v>
      </c>
      <c r="F67" s="52"/>
      <c r="G67" s="16">
        <v>250</v>
      </c>
      <c r="H67" s="16">
        <v>250</v>
      </c>
      <c r="I67" s="16">
        <v>250</v>
      </c>
      <c r="J67" s="16">
        <v>250</v>
      </c>
      <c r="K67" s="16">
        <v>250</v>
      </c>
      <c r="L67" s="16">
        <v>250</v>
      </c>
      <c r="M67" s="14"/>
      <c r="N67" s="14"/>
      <c r="O67" s="14"/>
    </row>
    <row r="68" spans="1:15" s="18" customFormat="1" ht="37.5" customHeight="1" x14ac:dyDescent="0.2">
      <c r="A68" s="95" t="s">
        <v>113</v>
      </c>
      <c r="B68" s="64" t="s">
        <v>71</v>
      </c>
      <c r="C68" s="17" t="s">
        <v>12</v>
      </c>
      <c r="D68" s="17" t="s">
        <v>23</v>
      </c>
      <c r="E68" s="17" t="s">
        <v>2</v>
      </c>
      <c r="F68" s="52"/>
      <c r="G68" s="16">
        <v>250</v>
      </c>
      <c r="H68" s="16">
        <v>250</v>
      </c>
      <c r="I68" s="16">
        <v>250</v>
      </c>
      <c r="J68" s="16">
        <v>250</v>
      </c>
      <c r="K68" s="16">
        <v>250</v>
      </c>
      <c r="L68" s="16">
        <v>250</v>
      </c>
      <c r="M68" s="14"/>
      <c r="N68" s="14"/>
      <c r="O68" s="14"/>
    </row>
    <row r="69" spans="1:15" s="18" customFormat="1" ht="78.75" customHeight="1" x14ac:dyDescent="0.2">
      <c r="A69" s="95" t="s">
        <v>114</v>
      </c>
      <c r="B69" s="64" t="s">
        <v>83</v>
      </c>
      <c r="C69" s="17" t="s">
        <v>12</v>
      </c>
      <c r="D69" s="17" t="s">
        <v>20</v>
      </c>
      <c r="E69" s="17" t="s">
        <v>2</v>
      </c>
      <c r="F69" s="52"/>
      <c r="G69" s="16">
        <f>543+5531.4-650-30-600-150</f>
        <v>4644.3999999999996</v>
      </c>
      <c r="H69" s="16">
        <f t="shared" ref="H69:L69" si="32">543+5531.4-650-30-600-150</f>
        <v>4644.3999999999996</v>
      </c>
      <c r="I69" s="16">
        <f t="shared" si="32"/>
        <v>4644.3999999999996</v>
      </c>
      <c r="J69" s="16">
        <f t="shared" si="32"/>
        <v>4644.3999999999996</v>
      </c>
      <c r="K69" s="16">
        <f t="shared" si="32"/>
        <v>4644.3999999999996</v>
      </c>
      <c r="L69" s="16">
        <f t="shared" si="32"/>
        <v>4644.3999999999996</v>
      </c>
      <c r="M69" s="14"/>
      <c r="N69" s="14"/>
      <c r="O69" s="14"/>
    </row>
    <row r="70" spans="1:15" s="10" customFormat="1" ht="22.5" customHeight="1" x14ac:dyDescent="0.2">
      <c r="A70" s="95" t="s">
        <v>115</v>
      </c>
      <c r="B70" s="64" t="s">
        <v>84</v>
      </c>
      <c r="C70" s="17" t="s">
        <v>12</v>
      </c>
      <c r="D70" s="17" t="s">
        <v>20</v>
      </c>
      <c r="E70" s="17" t="s">
        <v>3</v>
      </c>
      <c r="F70" s="47"/>
      <c r="G70" s="16">
        <v>30</v>
      </c>
      <c r="H70" s="16">
        <v>30</v>
      </c>
      <c r="I70" s="16">
        <v>30</v>
      </c>
      <c r="J70" s="16">
        <v>30</v>
      </c>
      <c r="K70" s="16">
        <v>30</v>
      </c>
      <c r="L70" s="16">
        <v>30</v>
      </c>
      <c r="M70" s="88"/>
      <c r="N70" s="88"/>
      <c r="O70" s="88"/>
    </row>
    <row r="71" spans="1:15" s="39" customFormat="1" ht="43.5" customHeight="1" x14ac:dyDescent="0.2">
      <c r="A71" s="94" t="s">
        <v>117</v>
      </c>
      <c r="B71" s="63" t="s">
        <v>116</v>
      </c>
      <c r="C71" s="26" t="s">
        <v>12</v>
      </c>
      <c r="D71" s="26" t="s">
        <v>20</v>
      </c>
      <c r="E71" s="26" t="s">
        <v>2</v>
      </c>
      <c r="F71" s="55"/>
      <c r="G71" s="31">
        <f>G72+G73+G74</f>
        <v>1400</v>
      </c>
      <c r="H71" s="31">
        <f t="shared" ref="H71:L71" si="33">H72+H73+H74</f>
        <v>1400</v>
      </c>
      <c r="I71" s="31">
        <f t="shared" si="33"/>
        <v>1400</v>
      </c>
      <c r="J71" s="31">
        <f t="shared" si="33"/>
        <v>1400</v>
      </c>
      <c r="K71" s="31">
        <f t="shared" si="33"/>
        <v>1400</v>
      </c>
      <c r="L71" s="31">
        <f t="shared" si="33"/>
        <v>1400</v>
      </c>
      <c r="M71" s="88"/>
      <c r="N71" s="88"/>
      <c r="O71" s="88"/>
    </row>
    <row r="72" spans="1:15" s="10" customFormat="1" ht="56.25" x14ac:dyDescent="0.2">
      <c r="A72" s="95" t="s">
        <v>118</v>
      </c>
      <c r="B72" s="64" t="s">
        <v>119</v>
      </c>
      <c r="C72" s="17" t="s">
        <v>12</v>
      </c>
      <c r="D72" s="17" t="s">
        <v>20</v>
      </c>
      <c r="E72" s="17" t="s">
        <v>3</v>
      </c>
      <c r="F72" s="47"/>
      <c r="G72" s="16">
        <v>600</v>
      </c>
      <c r="H72" s="16">
        <v>600</v>
      </c>
      <c r="I72" s="16">
        <v>600</v>
      </c>
      <c r="J72" s="16">
        <v>600</v>
      </c>
      <c r="K72" s="16">
        <v>600</v>
      </c>
      <c r="L72" s="16">
        <v>600</v>
      </c>
      <c r="M72" s="88"/>
      <c r="N72" s="88"/>
      <c r="O72" s="88"/>
    </row>
    <row r="73" spans="1:15" s="10" customFormat="1" ht="58.5" customHeight="1" x14ac:dyDescent="0.2">
      <c r="A73" s="95" t="s">
        <v>122</v>
      </c>
      <c r="B73" s="64" t="s">
        <v>120</v>
      </c>
      <c r="C73" s="17" t="s">
        <v>12</v>
      </c>
      <c r="D73" s="17" t="s">
        <v>20</v>
      </c>
      <c r="E73" s="17" t="s">
        <v>3</v>
      </c>
      <c r="F73" s="47"/>
      <c r="G73" s="16">
        <v>650</v>
      </c>
      <c r="H73" s="16">
        <v>650</v>
      </c>
      <c r="I73" s="16">
        <v>650</v>
      </c>
      <c r="J73" s="16">
        <v>650</v>
      </c>
      <c r="K73" s="16">
        <v>650</v>
      </c>
      <c r="L73" s="16">
        <v>650</v>
      </c>
      <c r="M73" s="88"/>
      <c r="N73" s="88"/>
      <c r="O73" s="88"/>
    </row>
    <row r="74" spans="1:15" s="10" customFormat="1" ht="45" customHeight="1" x14ac:dyDescent="0.2">
      <c r="A74" s="95" t="s">
        <v>123</v>
      </c>
      <c r="B74" s="64" t="s">
        <v>121</v>
      </c>
      <c r="C74" s="17" t="s">
        <v>12</v>
      </c>
      <c r="D74" s="17" t="s">
        <v>20</v>
      </c>
      <c r="E74" s="17" t="s">
        <v>3</v>
      </c>
      <c r="F74" s="47"/>
      <c r="G74" s="16">
        <v>150</v>
      </c>
      <c r="H74" s="16">
        <v>150</v>
      </c>
      <c r="I74" s="16">
        <v>150</v>
      </c>
      <c r="J74" s="16">
        <v>150</v>
      </c>
      <c r="K74" s="16">
        <v>150</v>
      </c>
      <c r="L74" s="16">
        <v>150</v>
      </c>
      <c r="M74" s="88"/>
      <c r="N74" s="88"/>
      <c r="O74" s="88"/>
    </row>
    <row r="75" spans="1:15" s="27" customFormat="1" ht="39" customHeight="1" x14ac:dyDescent="0.2">
      <c r="A75" s="94" t="s">
        <v>124</v>
      </c>
      <c r="B75" s="65" t="s">
        <v>125</v>
      </c>
      <c r="C75" s="36" t="s">
        <v>26</v>
      </c>
      <c r="D75" s="36" t="s">
        <v>27</v>
      </c>
      <c r="E75" s="36" t="s">
        <v>2</v>
      </c>
      <c r="F75" s="56"/>
      <c r="G75" s="31">
        <f>G76+G77</f>
        <v>5862.3</v>
      </c>
      <c r="H75" s="31">
        <f t="shared" ref="H75:L75" si="34">H76+H77</f>
        <v>5862.3</v>
      </c>
      <c r="I75" s="31">
        <f t="shared" si="34"/>
        <v>5862.3</v>
      </c>
      <c r="J75" s="31">
        <f t="shared" si="34"/>
        <v>5862.3</v>
      </c>
      <c r="K75" s="31">
        <f t="shared" si="34"/>
        <v>5862.3</v>
      </c>
      <c r="L75" s="31">
        <f t="shared" si="34"/>
        <v>5862.3</v>
      </c>
      <c r="M75" s="88"/>
      <c r="N75" s="88"/>
      <c r="O75" s="88"/>
    </row>
    <row r="76" spans="1:15" s="18" customFormat="1" ht="37.5" x14ac:dyDescent="0.2">
      <c r="A76" s="95" t="s">
        <v>128</v>
      </c>
      <c r="B76" s="71" t="s">
        <v>126</v>
      </c>
      <c r="C76" s="2" t="s">
        <v>5</v>
      </c>
      <c r="D76" s="2" t="s">
        <v>28</v>
      </c>
      <c r="E76" s="2" t="s">
        <v>2</v>
      </c>
      <c r="F76" s="57"/>
      <c r="G76" s="16">
        <v>5429.6</v>
      </c>
      <c r="H76" s="16">
        <v>5429.6</v>
      </c>
      <c r="I76" s="16">
        <v>5429.6</v>
      </c>
      <c r="J76" s="16">
        <v>5429.6</v>
      </c>
      <c r="K76" s="16">
        <v>5429.6</v>
      </c>
      <c r="L76" s="16">
        <v>5429.6</v>
      </c>
      <c r="M76" s="14"/>
      <c r="N76" s="14"/>
      <c r="O76" s="14"/>
    </row>
    <row r="77" spans="1:15" s="18" customFormat="1" ht="75" x14ac:dyDescent="0.2">
      <c r="A77" s="95" t="s">
        <v>129</v>
      </c>
      <c r="B77" s="64" t="s">
        <v>127</v>
      </c>
      <c r="C77" s="2" t="s">
        <v>5</v>
      </c>
      <c r="D77" s="2" t="s">
        <v>28</v>
      </c>
      <c r="E77" s="2" t="s">
        <v>2</v>
      </c>
      <c r="F77" s="57"/>
      <c r="G77" s="16">
        <v>432.7</v>
      </c>
      <c r="H77" s="16">
        <v>432.7</v>
      </c>
      <c r="I77" s="16">
        <v>432.7</v>
      </c>
      <c r="J77" s="16">
        <v>432.7</v>
      </c>
      <c r="K77" s="16">
        <v>432.7</v>
      </c>
      <c r="L77" s="16">
        <v>432.7</v>
      </c>
      <c r="M77" s="14"/>
      <c r="N77" s="14"/>
      <c r="O77" s="14"/>
    </row>
    <row r="78" spans="1:15" s="27" customFormat="1" ht="37.5" x14ac:dyDescent="0.2">
      <c r="A78" s="94" t="s">
        <v>138</v>
      </c>
      <c r="B78" s="65" t="s">
        <v>133</v>
      </c>
      <c r="C78" s="36" t="s">
        <v>5</v>
      </c>
      <c r="D78" s="36" t="s">
        <v>24</v>
      </c>
      <c r="E78" s="36" t="s">
        <v>2</v>
      </c>
      <c r="F78" s="56"/>
      <c r="G78" s="31">
        <f>G79</f>
        <v>1859.2</v>
      </c>
      <c r="H78" s="31">
        <f t="shared" ref="H78:L78" si="35">H79</f>
        <v>1859.2</v>
      </c>
      <c r="I78" s="31">
        <f t="shared" si="35"/>
        <v>1859.2</v>
      </c>
      <c r="J78" s="31">
        <f t="shared" si="35"/>
        <v>1859.2</v>
      </c>
      <c r="K78" s="31">
        <f t="shared" si="35"/>
        <v>1859.2</v>
      </c>
      <c r="L78" s="31">
        <f t="shared" si="35"/>
        <v>1859.2</v>
      </c>
      <c r="M78" s="88"/>
      <c r="N78" s="88"/>
      <c r="O78" s="88"/>
    </row>
    <row r="79" spans="1:15" s="10" customFormat="1" ht="51" customHeight="1" x14ac:dyDescent="0.2">
      <c r="A79" s="95" t="s">
        <v>139</v>
      </c>
      <c r="B79" s="66" t="s">
        <v>134</v>
      </c>
      <c r="C79" s="7" t="s">
        <v>5</v>
      </c>
      <c r="D79" s="19" t="s">
        <v>25</v>
      </c>
      <c r="E79" s="19" t="s">
        <v>2</v>
      </c>
      <c r="F79" s="58"/>
      <c r="G79" s="28">
        <v>1859.2</v>
      </c>
      <c r="H79" s="28">
        <v>1859.2</v>
      </c>
      <c r="I79" s="28">
        <v>1859.2</v>
      </c>
      <c r="J79" s="28">
        <v>1859.2</v>
      </c>
      <c r="K79" s="28">
        <v>1859.2</v>
      </c>
      <c r="L79" s="28">
        <v>1859.2</v>
      </c>
      <c r="M79" s="121"/>
      <c r="N79" s="121"/>
      <c r="O79" s="121"/>
    </row>
    <row r="80" spans="1:15" s="27" customFormat="1" ht="18.75" x14ac:dyDescent="0.2">
      <c r="A80" s="100"/>
      <c r="B80" s="144" t="s">
        <v>135</v>
      </c>
      <c r="C80" s="137" t="s">
        <v>5</v>
      </c>
      <c r="D80" s="36" t="s">
        <v>29</v>
      </c>
      <c r="E80" s="137" t="s">
        <v>65</v>
      </c>
      <c r="F80" s="78" t="s">
        <v>157</v>
      </c>
      <c r="G80" s="31">
        <f>G81+G82</f>
        <v>58861.7</v>
      </c>
      <c r="H80" s="31">
        <f>H81+H82</f>
        <v>81905.2</v>
      </c>
      <c r="I80" s="31">
        <f t="shared" ref="I80:L80" si="36">I81+I82</f>
        <v>0</v>
      </c>
      <c r="J80" s="31">
        <f t="shared" si="36"/>
        <v>0</v>
      </c>
      <c r="K80" s="31">
        <f t="shared" si="36"/>
        <v>0</v>
      </c>
      <c r="L80" s="31">
        <f t="shared" si="36"/>
        <v>0</v>
      </c>
      <c r="M80" s="88"/>
      <c r="N80" s="88"/>
      <c r="O80" s="88"/>
    </row>
    <row r="81" spans="1:15" s="86" customFormat="1" ht="18.75" customHeight="1" x14ac:dyDescent="0.2">
      <c r="A81" s="100"/>
      <c r="B81" s="145"/>
      <c r="C81" s="147"/>
      <c r="D81" s="85"/>
      <c r="E81" s="147"/>
      <c r="F81" s="75" t="s">
        <v>158</v>
      </c>
      <c r="G81" s="77">
        <f>G83</f>
        <v>58861.7</v>
      </c>
      <c r="H81" s="77">
        <f>H83</f>
        <v>81905.2</v>
      </c>
      <c r="I81" s="77">
        <f t="shared" ref="I81:L81" si="37">I83</f>
        <v>0</v>
      </c>
      <c r="J81" s="77">
        <f t="shared" si="37"/>
        <v>0</v>
      </c>
      <c r="K81" s="77">
        <f t="shared" si="37"/>
        <v>0</v>
      </c>
      <c r="L81" s="77">
        <f t="shared" si="37"/>
        <v>0</v>
      </c>
      <c r="M81" s="14"/>
      <c r="N81" s="14"/>
      <c r="O81" s="14"/>
    </row>
    <row r="82" spans="1:15" s="86" customFormat="1" ht="18.75" x14ac:dyDescent="0.2">
      <c r="A82" s="101"/>
      <c r="B82" s="146"/>
      <c r="C82" s="148"/>
      <c r="D82" s="87"/>
      <c r="E82" s="148"/>
      <c r="F82" s="75" t="s">
        <v>159</v>
      </c>
      <c r="G82" s="77">
        <f>G84</f>
        <v>0</v>
      </c>
      <c r="H82" s="77">
        <f>H84</f>
        <v>0</v>
      </c>
      <c r="I82" s="77">
        <f t="shared" ref="I82:L82" si="38">I84</f>
        <v>0</v>
      </c>
      <c r="J82" s="77">
        <f t="shared" si="38"/>
        <v>0</v>
      </c>
      <c r="K82" s="77">
        <f t="shared" si="38"/>
        <v>0</v>
      </c>
      <c r="L82" s="77">
        <f t="shared" si="38"/>
        <v>0</v>
      </c>
      <c r="M82" s="14"/>
      <c r="N82" s="14"/>
      <c r="O82" s="14"/>
    </row>
    <row r="83" spans="1:15" s="18" customFormat="1" ht="39.75" customHeight="1" x14ac:dyDescent="0.2">
      <c r="A83" s="95" t="s">
        <v>140</v>
      </c>
      <c r="B83" s="64" t="s">
        <v>136</v>
      </c>
      <c r="C83" s="2" t="s">
        <v>5</v>
      </c>
      <c r="D83" s="2" t="s">
        <v>48</v>
      </c>
      <c r="E83" s="17" t="s">
        <v>65</v>
      </c>
      <c r="F83" s="73" t="s">
        <v>151</v>
      </c>
      <c r="G83" s="16">
        <v>58861.7</v>
      </c>
      <c r="H83" s="16">
        <v>81905.2</v>
      </c>
      <c r="I83" s="16">
        <v>0</v>
      </c>
      <c r="J83" s="16">
        <v>0</v>
      </c>
      <c r="K83" s="16">
        <v>0</v>
      </c>
      <c r="L83" s="16">
        <v>0</v>
      </c>
      <c r="M83" s="14"/>
      <c r="N83" s="14"/>
      <c r="O83" s="14"/>
    </row>
    <row r="84" spans="1:15" s="18" customFormat="1" ht="74.25" hidden="1" customHeight="1" x14ac:dyDescent="0.2">
      <c r="A84" s="95" t="s">
        <v>141</v>
      </c>
      <c r="B84" s="64" t="s">
        <v>137</v>
      </c>
      <c r="C84" s="2" t="s">
        <v>5</v>
      </c>
      <c r="D84" s="2" t="s">
        <v>30</v>
      </c>
      <c r="E84" s="17" t="s">
        <v>65</v>
      </c>
      <c r="F84" s="73" t="s">
        <v>152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4"/>
      <c r="N84" s="14"/>
      <c r="O84" s="14"/>
    </row>
    <row r="85" spans="1:15" s="25" customFormat="1" ht="18.75" x14ac:dyDescent="0.2">
      <c r="A85" s="133" t="s">
        <v>142</v>
      </c>
      <c r="B85" s="135" t="s">
        <v>147</v>
      </c>
      <c r="C85" s="132" t="s">
        <v>44</v>
      </c>
      <c r="D85" s="132" t="s">
        <v>45</v>
      </c>
      <c r="E85" s="132" t="s">
        <v>2</v>
      </c>
      <c r="F85" s="80" t="s">
        <v>157</v>
      </c>
      <c r="G85" s="30">
        <f>G86+G87</f>
        <v>6566.6</v>
      </c>
      <c r="H85" s="30">
        <f>H86+H87</f>
        <v>6566.6</v>
      </c>
      <c r="I85" s="30">
        <f t="shared" ref="I85:L85" si="39">I86+I87</f>
        <v>6566.6</v>
      </c>
      <c r="J85" s="30">
        <f t="shared" si="39"/>
        <v>6566.6</v>
      </c>
      <c r="K85" s="30">
        <f t="shared" si="39"/>
        <v>6566.6</v>
      </c>
      <c r="L85" s="30">
        <f t="shared" si="39"/>
        <v>6566.6</v>
      </c>
      <c r="M85" s="88">
        <f>SUM(G85:L85)</f>
        <v>39399.599999999999</v>
      </c>
      <c r="N85" s="88">
        <f>M86+M87</f>
        <v>39399.599999999999</v>
      </c>
      <c r="O85" s="88"/>
    </row>
    <row r="86" spans="1:15" s="25" customFormat="1" ht="37.5" x14ac:dyDescent="0.2">
      <c r="A86" s="142"/>
      <c r="B86" s="116"/>
      <c r="C86" s="114"/>
      <c r="D86" s="114"/>
      <c r="E86" s="114"/>
      <c r="F86" s="76" t="s">
        <v>158</v>
      </c>
      <c r="G86" s="30">
        <f>G88+G91</f>
        <v>6566.6</v>
      </c>
      <c r="H86" s="30">
        <f>H88+H91</f>
        <v>6566.6</v>
      </c>
      <c r="I86" s="30">
        <f t="shared" ref="I86:L86" si="40">I88+I91</f>
        <v>6566.6</v>
      </c>
      <c r="J86" s="30">
        <f t="shared" si="40"/>
        <v>6566.6</v>
      </c>
      <c r="K86" s="30">
        <f t="shared" si="40"/>
        <v>6566.6</v>
      </c>
      <c r="L86" s="30">
        <f t="shared" si="40"/>
        <v>6566.6</v>
      </c>
      <c r="M86" s="88">
        <f>SUM(G86:L86)</f>
        <v>39399.599999999999</v>
      </c>
      <c r="N86" s="88"/>
      <c r="O86" s="88"/>
    </row>
    <row r="87" spans="1:15" s="25" customFormat="1" ht="18.75" x14ac:dyDescent="0.2">
      <c r="A87" s="99"/>
      <c r="B87" s="117"/>
      <c r="C87" s="99"/>
      <c r="D87" s="99"/>
      <c r="E87" s="99"/>
      <c r="F87" s="76" t="s">
        <v>159</v>
      </c>
      <c r="G87" s="30">
        <f>G92</f>
        <v>0</v>
      </c>
      <c r="H87" s="30">
        <f>H92</f>
        <v>0</v>
      </c>
      <c r="I87" s="30">
        <f t="shared" ref="I87:L87" si="41">I92</f>
        <v>0</v>
      </c>
      <c r="J87" s="30">
        <f t="shared" si="41"/>
        <v>0</v>
      </c>
      <c r="K87" s="30">
        <f t="shared" si="41"/>
        <v>0</v>
      </c>
      <c r="L87" s="30">
        <f t="shared" si="41"/>
        <v>0</v>
      </c>
      <c r="M87" s="88">
        <f>SUM(G87:L87)</f>
        <v>0</v>
      </c>
      <c r="N87" s="88"/>
      <c r="O87" s="88"/>
    </row>
    <row r="88" spans="1:15" s="27" customFormat="1" ht="37.5" x14ac:dyDescent="0.2">
      <c r="A88" s="94" t="s">
        <v>143</v>
      </c>
      <c r="B88" s="63" t="s">
        <v>41</v>
      </c>
      <c r="C88" s="26" t="s">
        <v>6</v>
      </c>
      <c r="D88" s="26" t="s">
        <v>40</v>
      </c>
      <c r="E88" s="26" t="s">
        <v>2</v>
      </c>
      <c r="F88" s="50"/>
      <c r="G88" s="31">
        <f>G89</f>
        <v>6531</v>
      </c>
      <c r="H88" s="31">
        <f t="shared" ref="H88:L88" si="42">H89</f>
        <v>6531</v>
      </c>
      <c r="I88" s="31">
        <f t="shared" si="42"/>
        <v>6531</v>
      </c>
      <c r="J88" s="31">
        <f t="shared" si="42"/>
        <v>6531</v>
      </c>
      <c r="K88" s="31">
        <f t="shared" si="42"/>
        <v>6531</v>
      </c>
      <c r="L88" s="31">
        <f t="shared" si="42"/>
        <v>6531</v>
      </c>
      <c r="M88" s="88"/>
      <c r="N88" s="88"/>
      <c r="O88" s="88"/>
    </row>
    <row r="89" spans="1:15" s="14" customFormat="1" ht="18.75" x14ac:dyDescent="0.2">
      <c r="A89" s="95" t="s">
        <v>144</v>
      </c>
      <c r="B89" s="64" t="s">
        <v>86</v>
      </c>
      <c r="C89" s="17" t="s">
        <v>6</v>
      </c>
      <c r="D89" s="17" t="s">
        <v>31</v>
      </c>
      <c r="E89" s="17" t="s">
        <v>2</v>
      </c>
      <c r="F89" s="51"/>
      <c r="G89" s="16">
        <v>6531</v>
      </c>
      <c r="H89" s="16">
        <v>6531</v>
      </c>
      <c r="I89" s="16">
        <v>6531</v>
      </c>
      <c r="J89" s="16">
        <v>6531</v>
      </c>
      <c r="K89" s="16">
        <v>6531</v>
      </c>
      <c r="L89" s="16">
        <v>6531</v>
      </c>
    </row>
    <row r="90" spans="1:15" s="27" customFormat="1" ht="50.25" customHeight="1" x14ac:dyDescent="0.2">
      <c r="A90" s="94" t="s">
        <v>145</v>
      </c>
      <c r="B90" s="63" t="s">
        <v>32</v>
      </c>
      <c r="C90" s="26" t="s">
        <v>8</v>
      </c>
      <c r="D90" s="26" t="s">
        <v>33</v>
      </c>
      <c r="E90" s="26" t="s">
        <v>2</v>
      </c>
      <c r="F90" s="50"/>
      <c r="G90" s="31">
        <f>G91</f>
        <v>35.6</v>
      </c>
      <c r="H90" s="31">
        <f t="shared" ref="H90:L90" si="43">H91</f>
        <v>35.6</v>
      </c>
      <c r="I90" s="31">
        <f t="shared" si="43"/>
        <v>35.6</v>
      </c>
      <c r="J90" s="31">
        <f t="shared" si="43"/>
        <v>35.6</v>
      </c>
      <c r="K90" s="31">
        <f t="shared" si="43"/>
        <v>35.6</v>
      </c>
      <c r="L90" s="31">
        <f t="shared" si="43"/>
        <v>35.6</v>
      </c>
      <c r="M90" s="88"/>
      <c r="N90" s="88"/>
      <c r="O90" s="88"/>
    </row>
    <row r="91" spans="1:15" s="21" customFormat="1" ht="51" customHeight="1" x14ac:dyDescent="0.2">
      <c r="A91" s="98" t="s">
        <v>146</v>
      </c>
      <c r="B91" s="68" t="s">
        <v>85</v>
      </c>
      <c r="C91" s="69" t="s">
        <v>8</v>
      </c>
      <c r="D91" s="69" t="s">
        <v>56</v>
      </c>
      <c r="E91" s="69" t="s">
        <v>2</v>
      </c>
      <c r="F91" s="73" t="s">
        <v>158</v>
      </c>
      <c r="G91" s="70">
        <v>35.6</v>
      </c>
      <c r="H91" s="70">
        <v>35.6</v>
      </c>
      <c r="I91" s="70">
        <v>35.6</v>
      </c>
      <c r="J91" s="70">
        <v>35.6</v>
      </c>
      <c r="K91" s="70">
        <v>35.6</v>
      </c>
      <c r="L91" s="70">
        <v>35.6</v>
      </c>
      <c r="M91" s="14"/>
      <c r="N91" s="14"/>
      <c r="O91" s="14"/>
    </row>
    <row r="92" spans="1:15" s="20" customFormat="1" ht="18.75" hidden="1" x14ac:dyDescent="0.2">
      <c r="A92" s="99"/>
      <c r="B92" s="102" t="s">
        <v>7</v>
      </c>
      <c r="C92" s="102"/>
      <c r="D92" s="102"/>
      <c r="E92" s="102"/>
      <c r="F92" s="73" t="s">
        <v>159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90"/>
      <c r="N92" s="90"/>
      <c r="O92" s="90"/>
    </row>
    <row r="93" spans="1:15" s="22" customFormat="1" ht="18.75" x14ac:dyDescent="0.2">
      <c r="A93" s="1"/>
      <c r="B93" s="67"/>
      <c r="C93" s="1"/>
      <c r="D93" s="1"/>
      <c r="E93" s="1"/>
      <c r="F93" s="81"/>
      <c r="G93" s="14"/>
      <c r="H93" s="14"/>
      <c r="I93" s="14"/>
      <c r="J93" s="14"/>
      <c r="K93" s="14"/>
      <c r="L93" s="14"/>
    </row>
    <row r="94" spans="1:15" s="22" customFormat="1" ht="18.75" x14ac:dyDescent="0.2">
      <c r="A94" s="1"/>
      <c r="B94" s="74"/>
      <c r="C94" s="1"/>
      <c r="D94" s="1"/>
      <c r="E94" s="1"/>
      <c r="F94" s="81"/>
      <c r="G94" s="14"/>
      <c r="H94" s="14"/>
      <c r="I94" s="14"/>
      <c r="J94" s="14"/>
      <c r="K94" s="14"/>
      <c r="L94" s="14"/>
    </row>
    <row r="95" spans="1:15" s="22" customFormat="1" ht="99" customHeight="1" x14ac:dyDescent="0.2">
      <c r="A95" s="1"/>
      <c r="B95" s="74"/>
      <c r="C95" s="1"/>
      <c r="D95" s="1"/>
      <c r="E95" s="1"/>
      <c r="F95" s="81"/>
      <c r="G95" s="14"/>
      <c r="H95" s="14"/>
      <c r="I95" s="14"/>
      <c r="J95" s="14"/>
      <c r="K95" s="14"/>
      <c r="L95" s="14"/>
    </row>
    <row r="96" spans="1:15" s="22" customFormat="1" ht="132" customHeight="1" x14ac:dyDescent="0.2">
      <c r="A96" s="1"/>
      <c r="B96" s="74"/>
      <c r="C96" s="1"/>
      <c r="D96" s="1"/>
      <c r="E96" s="1"/>
      <c r="F96" s="81"/>
      <c r="G96" s="14"/>
      <c r="H96" s="14"/>
      <c r="I96" s="14"/>
      <c r="J96" s="14"/>
      <c r="K96" s="14"/>
      <c r="L96" s="14"/>
    </row>
    <row r="97" spans="1:12" s="22" customFormat="1" ht="66" customHeight="1" x14ac:dyDescent="0.2">
      <c r="A97" s="1"/>
      <c r="B97" s="74"/>
      <c r="C97" s="1"/>
      <c r="D97" s="1"/>
      <c r="E97" s="1"/>
      <c r="F97" s="81"/>
      <c r="G97" s="14"/>
      <c r="H97" s="14"/>
      <c r="I97" s="14"/>
      <c r="J97" s="14"/>
      <c r="K97" s="14"/>
      <c r="L97" s="14"/>
    </row>
    <row r="98" spans="1:12" s="22" customFormat="1" ht="112.5" customHeight="1" x14ac:dyDescent="0.2">
      <c r="A98" s="1"/>
      <c r="B98" s="74"/>
      <c r="C98" s="1"/>
      <c r="D98" s="1"/>
      <c r="E98" s="1"/>
      <c r="F98" s="81"/>
      <c r="G98" s="14"/>
      <c r="H98" s="14"/>
      <c r="I98" s="14"/>
      <c r="J98" s="14"/>
      <c r="K98" s="14"/>
      <c r="L98" s="14"/>
    </row>
    <row r="99" spans="1:12" s="22" customFormat="1" ht="203.25" customHeight="1" x14ac:dyDescent="0.2">
      <c r="A99" s="1"/>
      <c r="B99" s="74"/>
      <c r="C99" s="1"/>
      <c r="D99" s="1"/>
      <c r="E99" s="1"/>
      <c r="F99" s="81"/>
      <c r="G99" s="14"/>
      <c r="H99" s="14"/>
      <c r="I99" s="14"/>
      <c r="J99" s="14"/>
      <c r="K99" s="14"/>
      <c r="L99" s="14"/>
    </row>
    <row r="100" spans="1:12" s="22" customFormat="1" ht="172.5" customHeight="1" x14ac:dyDescent="0.2">
      <c r="A100" s="1"/>
      <c r="B100" s="74"/>
      <c r="C100" s="1"/>
      <c r="D100" s="1"/>
      <c r="E100" s="1"/>
      <c r="F100" s="81"/>
      <c r="G100" s="14"/>
      <c r="H100" s="14"/>
      <c r="I100" s="14"/>
      <c r="J100" s="14"/>
      <c r="K100" s="14"/>
      <c r="L100" s="14"/>
    </row>
    <row r="101" spans="1:12" s="22" customFormat="1" ht="198" customHeight="1" x14ac:dyDescent="0.2">
      <c r="A101" s="1"/>
      <c r="B101" s="74"/>
      <c r="C101" s="1"/>
      <c r="D101" s="1"/>
      <c r="E101" s="1"/>
      <c r="F101" s="81"/>
      <c r="G101" s="14"/>
      <c r="H101" s="14"/>
      <c r="I101" s="14"/>
      <c r="J101" s="14"/>
      <c r="K101" s="14"/>
      <c r="L101" s="14"/>
    </row>
    <row r="102" spans="1:12" s="22" customFormat="1" ht="198" customHeight="1" x14ac:dyDescent="0.2">
      <c r="A102" s="1"/>
      <c r="B102" s="74"/>
      <c r="C102" s="1"/>
      <c r="D102" s="1"/>
      <c r="E102" s="1"/>
      <c r="F102" s="81"/>
      <c r="G102" s="14"/>
      <c r="H102" s="14"/>
      <c r="I102" s="14"/>
      <c r="J102" s="14"/>
      <c r="K102" s="14"/>
      <c r="L102" s="14"/>
    </row>
    <row r="103" spans="1:12" s="22" customFormat="1" ht="198" customHeight="1" x14ac:dyDescent="0.2">
      <c r="A103" s="1"/>
      <c r="B103" s="74"/>
      <c r="C103" s="1"/>
      <c r="D103" s="1"/>
      <c r="E103" s="1"/>
      <c r="F103" s="81"/>
      <c r="G103" s="14"/>
      <c r="H103" s="14"/>
      <c r="I103" s="14"/>
      <c r="J103" s="14"/>
      <c r="K103" s="14"/>
      <c r="L103" s="14"/>
    </row>
    <row r="104" spans="1:12" s="22" customFormat="1" ht="171.75" customHeight="1" x14ac:dyDescent="0.2">
      <c r="A104" s="1"/>
      <c r="B104" s="74"/>
      <c r="C104" s="1"/>
      <c r="D104" s="1"/>
      <c r="E104" s="1"/>
      <c r="F104" s="81"/>
      <c r="G104" s="14"/>
      <c r="H104" s="14"/>
      <c r="I104" s="14"/>
      <c r="J104" s="14"/>
      <c r="K104" s="14"/>
      <c r="L104" s="14"/>
    </row>
    <row r="105" spans="1:12" s="22" customFormat="1" ht="198" customHeight="1" x14ac:dyDescent="0.2">
      <c r="A105" s="1"/>
      <c r="B105" s="74"/>
      <c r="C105" s="1"/>
      <c r="D105" s="1"/>
      <c r="E105" s="1"/>
      <c r="F105" s="81"/>
      <c r="G105" s="14"/>
      <c r="H105" s="14"/>
      <c r="I105" s="14"/>
      <c r="J105" s="14"/>
      <c r="K105" s="14"/>
      <c r="L105" s="14"/>
    </row>
    <row r="106" spans="1:12" s="22" customFormat="1" ht="98.25" customHeight="1" x14ac:dyDescent="0.2">
      <c r="A106" s="1"/>
      <c r="B106" s="74"/>
      <c r="C106" s="1"/>
      <c r="D106" s="1"/>
      <c r="E106" s="1"/>
      <c r="F106" s="81"/>
      <c r="G106" s="14"/>
      <c r="H106" s="14"/>
      <c r="I106" s="14"/>
      <c r="J106" s="14"/>
      <c r="K106" s="14"/>
      <c r="L106" s="14"/>
    </row>
    <row r="107" spans="1:12" s="22" customFormat="1" ht="99" customHeight="1" x14ac:dyDescent="0.2">
      <c r="A107" s="1"/>
      <c r="B107" s="74"/>
      <c r="C107" s="1"/>
      <c r="D107" s="1"/>
      <c r="E107" s="1"/>
      <c r="F107" s="81"/>
      <c r="G107" s="14"/>
      <c r="H107" s="14"/>
      <c r="I107" s="14"/>
      <c r="J107" s="14"/>
      <c r="K107" s="14"/>
      <c r="L107" s="14"/>
    </row>
    <row r="108" spans="1:12" s="22" customFormat="1" ht="75" customHeight="1" x14ac:dyDescent="0.2">
      <c r="A108" s="1"/>
      <c r="B108" s="74"/>
      <c r="C108" s="1"/>
      <c r="D108" s="1"/>
      <c r="E108" s="1"/>
      <c r="F108" s="81"/>
      <c r="G108" s="14"/>
      <c r="H108" s="14"/>
      <c r="I108" s="14"/>
      <c r="J108" s="14"/>
      <c r="K108" s="14"/>
      <c r="L108" s="14"/>
    </row>
    <row r="109" spans="1:12" s="22" customFormat="1" ht="69" customHeight="1" x14ac:dyDescent="0.2">
      <c r="A109" s="1"/>
      <c r="B109" s="74"/>
      <c r="C109" s="1"/>
      <c r="D109" s="1"/>
      <c r="E109" s="1"/>
      <c r="F109" s="81"/>
      <c r="G109" s="14"/>
      <c r="H109" s="14"/>
      <c r="I109" s="14"/>
      <c r="J109" s="14"/>
      <c r="K109" s="14"/>
      <c r="L109" s="14"/>
    </row>
    <row r="110" spans="1:12" s="22" customFormat="1" ht="97.5" customHeight="1" x14ac:dyDescent="0.2">
      <c r="A110" s="1"/>
      <c r="B110" s="74"/>
      <c r="C110" s="1"/>
      <c r="D110" s="1"/>
      <c r="E110" s="1"/>
      <c r="F110" s="81"/>
      <c r="G110" s="14"/>
      <c r="H110" s="14"/>
      <c r="I110" s="14"/>
      <c r="J110" s="14"/>
      <c r="K110" s="14"/>
      <c r="L110" s="14"/>
    </row>
    <row r="111" spans="1:12" s="22" customFormat="1" ht="186" customHeight="1" x14ac:dyDescent="0.2">
      <c r="A111" s="1"/>
      <c r="B111" s="74"/>
      <c r="C111" s="1"/>
      <c r="D111" s="1"/>
      <c r="E111" s="1"/>
      <c r="F111" s="81"/>
      <c r="G111" s="14"/>
      <c r="H111" s="14"/>
      <c r="I111" s="14"/>
      <c r="J111" s="14"/>
      <c r="K111" s="14"/>
      <c r="L111" s="14"/>
    </row>
    <row r="112" spans="1:12" s="22" customFormat="1" ht="114.75" customHeight="1" x14ac:dyDescent="0.2">
      <c r="A112" s="1"/>
      <c r="B112" s="74"/>
      <c r="C112" s="1"/>
      <c r="D112" s="1"/>
      <c r="E112" s="1"/>
      <c r="F112" s="81"/>
      <c r="G112" s="14"/>
      <c r="H112" s="14"/>
      <c r="I112" s="14"/>
      <c r="J112" s="14"/>
      <c r="K112" s="14"/>
      <c r="L112" s="14"/>
    </row>
    <row r="113" spans="1:12" s="22" customFormat="1" ht="114.75" customHeight="1" x14ac:dyDescent="0.2">
      <c r="A113" s="1"/>
      <c r="B113" s="74"/>
      <c r="C113" s="1"/>
      <c r="D113" s="1"/>
      <c r="E113" s="1"/>
      <c r="F113" s="81"/>
      <c r="G113" s="14"/>
      <c r="H113" s="14"/>
      <c r="I113" s="14"/>
      <c r="J113" s="14"/>
      <c r="K113" s="14"/>
      <c r="L113" s="14"/>
    </row>
    <row r="114" spans="1:12" s="22" customFormat="1" ht="99.75" customHeight="1" x14ac:dyDescent="0.2">
      <c r="A114" s="1"/>
      <c r="B114" s="74"/>
      <c r="C114" s="1"/>
      <c r="D114" s="1"/>
      <c r="E114" s="1"/>
      <c r="F114" s="81"/>
      <c r="G114" s="14"/>
      <c r="H114" s="14"/>
      <c r="I114" s="14"/>
      <c r="J114" s="14"/>
      <c r="K114" s="14"/>
      <c r="L114" s="14"/>
    </row>
    <row r="115" spans="1:12" s="22" customFormat="1" ht="99.75" customHeight="1" x14ac:dyDescent="0.2">
      <c r="A115" s="1"/>
      <c r="B115" s="74"/>
      <c r="C115" s="1"/>
      <c r="D115" s="1"/>
      <c r="E115" s="1"/>
      <c r="F115" s="81"/>
      <c r="G115" s="14"/>
      <c r="H115" s="14"/>
      <c r="I115" s="14"/>
      <c r="J115" s="14"/>
      <c r="K115" s="14"/>
      <c r="L115" s="14"/>
    </row>
    <row r="116" spans="1:12" s="22" customFormat="1" ht="132.75" customHeight="1" x14ac:dyDescent="0.2">
      <c r="A116" s="1"/>
      <c r="B116" s="74"/>
      <c r="C116" s="1"/>
      <c r="D116" s="1"/>
      <c r="E116" s="1"/>
      <c r="F116" s="81"/>
      <c r="G116" s="14"/>
      <c r="H116" s="14"/>
      <c r="I116" s="14"/>
      <c r="J116" s="14"/>
      <c r="K116" s="14"/>
      <c r="L116" s="14"/>
    </row>
    <row r="117" spans="1:12" s="22" customFormat="1" ht="99.75" customHeight="1" x14ac:dyDescent="0.2">
      <c r="A117" s="1"/>
      <c r="B117" s="74"/>
      <c r="C117" s="1"/>
      <c r="D117" s="1"/>
      <c r="E117" s="1"/>
      <c r="F117" s="81"/>
      <c r="G117" s="14"/>
      <c r="H117" s="14"/>
      <c r="I117" s="14"/>
      <c r="J117" s="14"/>
      <c r="K117" s="14"/>
      <c r="L117" s="14"/>
    </row>
    <row r="118" spans="1:12" s="22" customFormat="1" ht="33" customHeight="1" x14ac:dyDescent="0.2">
      <c r="A118" s="1"/>
      <c r="B118" s="74"/>
      <c r="C118" s="1"/>
      <c r="D118" s="1"/>
      <c r="E118" s="1"/>
      <c r="F118" s="81"/>
      <c r="G118" s="14"/>
      <c r="H118" s="14"/>
      <c r="I118" s="14"/>
      <c r="J118" s="14"/>
      <c r="K118" s="14"/>
      <c r="L118" s="14"/>
    </row>
    <row r="119" spans="1:12" s="22" customFormat="1" ht="33" customHeight="1" x14ac:dyDescent="0.2">
      <c r="A119" s="1"/>
      <c r="B119" s="74"/>
      <c r="C119" s="1"/>
      <c r="D119" s="1"/>
      <c r="E119" s="1"/>
      <c r="F119" s="81"/>
      <c r="G119" s="14"/>
      <c r="H119" s="14"/>
      <c r="I119" s="14"/>
      <c r="J119" s="14"/>
      <c r="K119" s="14"/>
      <c r="L119" s="14"/>
    </row>
    <row r="120" spans="1:12" s="22" customFormat="1" ht="29.25" customHeight="1" x14ac:dyDescent="0.2">
      <c r="A120" s="1"/>
      <c r="B120" s="74"/>
      <c r="C120" s="1"/>
      <c r="D120" s="1"/>
      <c r="E120" s="1"/>
      <c r="F120" s="81"/>
      <c r="G120" s="14"/>
      <c r="H120" s="14"/>
      <c r="I120" s="14"/>
      <c r="J120" s="14"/>
      <c r="K120" s="14"/>
      <c r="L120" s="14"/>
    </row>
    <row r="121" spans="1:12" s="22" customFormat="1" ht="18.75" x14ac:dyDescent="0.2">
      <c r="A121" s="1"/>
      <c r="B121" s="74"/>
      <c r="C121" s="1"/>
      <c r="D121" s="1"/>
      <c r="E121" s="1"/>
      <c r="F121" s="81"/>
      <c r="G121" s="14"/>
      <c r="H121" s="14"/>
      <c r="I121" s="14"/>
      <c r="J121" s="14"/>
      <c r="K121" s="14"/>
      <c r="L121" s="14"/>
    </row>
    <row r="122" spans="1:12" s="22" customFormat="1" ht="18.75" x14ac:dyDescent="0.2">
      <c r="A122" s="1"/>
      <c r="B122" s="74"/>
      <c r="C122" s="1"/>
      <c r="D122" s="1"/>
      <c r="E122" s="1"/>
      <c r="F122" s="81"/>
      <c r="G122" s="14"/>
      <c r="H122" s="14"/>
      <c r="I122" s="14"/>
      <c r="J122" s="14"/>
      <c r="K122" s="14"/>
      <c r="L122" s="14"/>
    </row>
    <row r="123" spans="1:12" s="22" customFormat="1" ht="18.75" x14ac:dyDescent="0.2">
      <c r="A123" s="1"/>
      <c r="B123" s="74"/>
      <c r="C123" s="1"/>
      <c r="D123" s="1"/>
      <c r="E123" s="1"/>
      <c r="F123" s="81"/>
      <c r="G123" s="14"/>
      <c r="H123" s="14"/>
      <c r="I123" s="14"/>
      <c r="J123" s="14"/>
      <c r="K123" s="14"/>
      <c r="L123" s="14"/>
    </row>
    <row r="124" spans="1:12" s="22" customFormat="1" ht="18.75" x14ac:dyDescent="0.2">
      <c r="A124" s="1"/>
      <c r="B124" s="74"/>
      <c r="C124" s="1"/>
      <c r="D124" s="1"/>
      <c r="E124" s="1"/>
      <c r="F124" s="81"/>
      <c r="G124" s="14"/>
      <c r="H124" s="14"/>
      <c r="I124" s="14"/>
      <c r="J124" s="14"/>
      <c r="K124" s="14"/>
      <c r="L124" s="14"/>
    </row>
    <row r="125" spans="1:12" s="22" customFormat="1" ht="18.75" x14ac:dyDescent="0.2">
      <c r="A125" s="1"/>
      <c r="B125" s="74"/>
      <c r="C125" s="1"/>
      <c r="D125" s="1"/>
      <c r="E125" s="1"/>
      <c r="F125" s="81"/>
      <c r="G125" s="14"/>
      <c r="H125" s="14"/>
      <c r="I125" s="14"/>
      <c r="J125" s="14"/>
      <c r="K125" s="14"/>
      <c r="L125" s="14"/>
    </row>
    <row r="126" spans="1:12" s="22" customFormat="1" ht="18.75" x14ac:dyDescent="0.2">
      <c r="A126" s="1"/>
      <c r="B126" s="74"/>
      <c r="C126" s="1"/>
      <c r="D126" s="1"/>
      <c r="E126" s="1"/>
      <c r="F126" s="81"/>
      <c r="G126" s="14"/>
      <c r="H126" s="14"/>
      <c r="I126" s="14"/>
      <c r="J126" s="14"/>
      <c r="K126" s="14"/>
      <c r="L126" s="14"/>
    </row>
    <row r="127" spans="1:12" s="22" customFormat="1" ht="18.75" x14ac:dyDescent="0.2">
      <c r="A127" s="1"/>
      <c r="B127" s="74"/>
      <c r="C127" s="1"/>
      <c r="D127" s="1"/>
      <c r="E127" s="1"/>
      <c r="F127" s="81"/>
      <c r="G127" s="14"/>
      <c r="H127" s="14"/>
      <c r="I127" s="14"/>
      <c r="J127" s="14"/>
      <c r="K127" s="14"/>
      <c r="L127" s="14"/>
    </row>
    <row r="128" spans="1:12" s="22" customFormat="1" ht="18.75" x14ac:dyDescent="0.2">
      <c r="A128" s="1"/>
      <c r="B128" s="74"/>
      <c r="C128" s="1"/>
      <c r="D128" s="1"/>
      <c r="E128" s="1"/>
      <c r="F128" s="81"/>
      <c r="G128" s="14"/>
      <c r="H128" s="14"/>
      <c r="I128" s="14"/>
      <c r="J128" s="14"/>
      <c r="K128" s="14"/>
      <c r="L128" s="14"/>
    </row>
    <row r="129" spans="1:12" s="22" customFormat="1" ht="18.75" x14ac:dyDescent="0.2">
      <c r="A129" s="1"/>
      <c r="B129" s="74"/>
      <c r="C129" s="1"/>
      <c r="D129" s="1"/>
      <c r="E129" s="1"/>
      <c r="F129" s="81"/>
      <c r="G129" s="14"/>
      <c r="H129" s="14"/>
      <c r="I129" s="14"/>
      <c r="J129" s="14"/>
      <c r="K129" s="14"/>
      <c r="L129" s="14"/>
    </row>
    <row r="130" spans="1:12" s="22" customFormat="1" ht="18.75" x14ac:dyDescent="0.2">
      <c r="A130" s="1"/>
      <c r="B130" s="74"/>
      <c r="C130" s="1"/>
      <c r="D130" s="1"/>
      <c r="E130" s="1"/>
      <c r="F130" s="81"/>
      <c r="G130" s="14"/>
      <c r="H130" s="14"/>
      <c r="I130" s="14"/>
      <c r="J130" s="14"/>
      <c r="K130" s="14"/>
      <c r="L130" s="14"/>
    </row>
    <row r="131" spans="1:12" s="22" customFormat="1" ht="297" customHeight="1" x14ac:dyDescent="0.2">
      <c r="A131" s="1"/>
      <c r="B131" s="74"/>
      <c r="C131" s="1"/>
      <c r="D131" s="1"/>
      <c r="E131" s="1"/>
      <c r="F131" s="81"/>
      <c r="G131" s="14"/>
      <c r="H131" s="14"/>
      <c r="I131" s="14"/>
      <c r="J131" s="14"/>
      <c r="K131" s="14"/>
      <c r="L131" s="14"/>
    </row>
    <row r="132" spans="1:12" s="22" customFormat="1" ht="17.25" customHeight="1" x14ac:dyDescent="0.2">
      <c r="A132" s="1"/>
      <c r="B132" s="74"/>
      <c r="C132" s="1"/>
      <c r="D132" s="1"/>
      <c r="E132" s="1"/>
      <c r="F132" s="81"/>
      <c r="G132" s="14"/>
      <c r="H132" s="14"/>
      <c r="I132" s="14"/>
      <c r="J132" s="14"/>
      <c r="K132" s="14"/>
      <c r="L132" s="14"/>
    </row>
    <row r="133" spans="1:12" s="22" customFormat="1" ht="36" customHeight="1" x14ac:dyDescent="0.2">
      <c r="A133" s="1"/>
      <c r="B133" s="74"/>
      <c r="C133" s="1"/>
      <c r="D133" s="1"/>
      <c r="E133" s="1"/>
      <c r="F133" s="81"/>
      <c r="G133" s="14"/>
      <c r="H133" s="14"/>
      <c r="I133" s="14"/>
      <c r="J133" s="14"/>
      <c r="K133" s="14"/>
      <c r="L133" s="14"/>
    </row>
    <row r="134" spans="1:12" s="22" customFormat="1" ht="35.25" customHeight="1" x14ac:dyDescent="0.2">
      <c r="A134" s="1"/>
      <c r="B134" s="74"/>
      <c r="C134" s="1"/>
      <c r="D134" s="1"/>
      <c r="E134" s="1"/>
      <c r="F134" s="81"/>
      <c r="G134" s="14"/>
      <c r="H134" s="14"/>
      <c r="I134" s="14"/>
      <c r="J134" s="14"/>
      <c r="K134" s="14"/>
      <c r="L134" s="14"/>
    </row>
    <row r="135" spans="1:12" s="22" customFormat="1" ht="35.25" customHeight="1" x14ac:dyDescent="0.2">
      <c r="A135" s="1"/>
      <c r="B135" s="74"/>
      <c r="C135" s="1"/>
      <c r="D135" s="1"/>
      <c r="E135" s="1"/>
      <c r="F135" s="81"/>
      <c r="G135" s="14"/>
      <c r="H135" s="14"/>
      <c r="I135" s="14"/>
      <c r="J135" s="14"/>
      <c r="K135" s="14"/>
      <c r="L135" s="14"/>
    </row>
    <row r="136" spans="1:12" s="22" customFormat="1" ht="106.5" customHeight="1" x14ac:dyDescent="0.2">
      <c r="A136" s="1"/>
      <c r="B136" s="74"/>
      <c r="C136" s="1"/>
      <c r="D136" s="1"/>
      <c r="E136" s="1"/>
      <c r="F136" s="81"/>
      <c r="G136" s="14"/>
      <c r="H136" s="14"/>
      <c r="I136" s="14"/>
      <c r="J136" s="14"/>
      <c r="K136" s="14"/>
      <c r="L136" s="14"/>
    </row>
    <row r="137" spans="1:12" s="22" customFormat="1" ht="34.5" customHeight="1" x14ac:dyDescent="0.2">
      <c r="A137" s="1"/>
      <c r="B137" s="74"/>
      <c r="C137" s="1"/>
      <c r="D137" s="1"/>
      <c r="E137" s="1"/>
      <c r="F137" s="81"/>
      <c r="G137" s="14"/>
      <c r="H137" s="14"/>
      <c r="I137" s="14"/>
      <c r="J137" s="14"/>
      <c r="K137" s="14"/>
      <c r="L137" s="14"/>
    </row>
    <row r="138" spans="1:12" s="22" customFormat="1" ht="37.5" customHeight="1" x14ac:dyDescent="0.2">
      <c r="A138" s="1"/>
      <c r="B138" s="74"/>
      <c r="C138" s="1"/>
      <c r="D138" s="1"/>
      <c r="E138" s="1"/>
      <c r="F138" s="81"/>
      <c r="G138" s="14"/>
      <c r="H138" s="14"/>
      <c r="I138" s="14"/>
      <c r="J138" s="14"/>
      <c r="K138" s="14"/>
      <c r="L138" s="14"/>
    </row>
    <row r="139" spans="1:12" s="22" customFormat="1" ht="136.5" customHeight="1" x14ac:dyDescent="0.2">
      <c r="A139" s="1"/>
      <c r="B139" s="74"/>
      <c r="C139" s="1"/>
      <c r="D139" s="1"/>
      <c r="E139" s="1"/>
      <c r="F139" s="81"/>
      <c r="G139" s="14"/>
      <c r="H139" s="14"/>
      <c r="I139" s="14"/>
      <c r="J139" s="14"/>
      <c r="K139" s="14"/>
      <c r="L139" s="14"/>
    </row>
    <row r="140" spans="1:12" s="22" customFormat="1" ht="18.75" x14ac:dyDescent="0.2">
      <c r="A140" s="1"/>
      <c r="B140" s="74"/>
      <c r="C140" s="1"/>
      <c r="D140" s="1"/>
      <c r="E140" s="1"/>
      <c r="F140" s="81"/>
      <c r="G140" s="14"/>
      <c r="H140" s="14"/>
      <c r="I140" s="14"/>
      <c r="J140" s="14"/>
      <c r="K140" s="14"/>
      <c r="L140" s="14"/>
    </row>
    <row r="141" spans="1:12" s="22" customFormat="1" ht="18.75" x14ac:dyDescent="0.2">
      <c r="A141" s="1"/>
      <c r="B141" s="74"/>
      <c r="C141" s="1"/>
      <c r="D141" s="1"/>
      <c r="E141" s="1"/>
      <c r="F141" s="81"/>
      <c r="G141" s="14"/>
      <c r="H141" s="14"/>
      <c r="I141" s="14"/>
      <c r="J141" s="14"/>
      <c r="K141" s="14"/>
      <c r="L141" s="14"/>
    </row>
    <row r="142" spans="1:12" s="22" customFormat="1" ht="165" customHeight="1" x14ac:dyDescent="0.2">
      <c r="A142" s="1"/>
      <c r="B142" s="74"/>
      <c r="C142" s="1"/>
      <c r="D142" s="1"/>
      <c r="E142" s="1"/>
      <c r="F142" s="81"/>
      <c r="G142" s="14"/>
      <c r="H142" s="14"/>
      <c r="I142" s="14"/>
      <c r="J142" s="14"/>
      <c r="K142" s="14"/>
      <c r="L142" s="14"/>
    </row>
    <row r="143" spans="1:12" s="22" customFormat="1" ht="18.75" x14ac:dyDescent="0.2">
      <c r="A143" s="1"/>
      <c r="B143" s="74"/>
      <c r="C143" s="1"/>
      <c r="D143" s="1"/>
      <c r="E143" s="1"/>
      <c r="F143" s="81"/>
      <c r="G143" s="14"/>
      <c r="H143" s="14"/>
      <c r="I143" s="14"/>
      <c r="J143" s="14"/>
      <c r="K143" s="14"/>
      <c r="L143" s="14"/>
    </row>
    <row r="144" spans="1:12" s="22" customFormat="1" ht="32.25" customHeight="1" x14ac:dyDescent="0.2">
      <c r="A144" s="1"/>
      <c r="B144" s="74"/>
      <c r="C144" s="1"/>
      <c r="D144" s="1"/>
      <c r="E144" s="1"/>
      <c r="F144" s="81"/>
      <c r="G144" s="14"/>
      <c r="H144" s="14"/>
      <c r="I144" s="14"/>
      <c r="J144" s="14"/>
      <c r="K144" s="14"/>
      <c r="L144" s="14"/>
    </row>
    <row r="145" spans="1:12" s="22" customFormat="1" ht="32.25" customHeight="1" x14ac:dyDescent="0.2">
      <c r="A145" s="1"/>
      <c r="B145" s="74"/>
      <c r="C145" s="1"/>
      <c r="D145" s="1"/>
      <c r="E145" s="1"/>
      <c r="F145" s="81"/>
      <c r="G145" s="14"/>
      <c r="H145" s="14"/>
      <c r="I145" s="14"/>
      <c r="J145" s="14"/>
      <c r="K145" s="14"/>
      <c r="L145" s="14"/>
    </row>
    <row r="146" spans="1:12" s="22" customFormat="1" ht="66.75" customHeight="1" x14ac:dyDescent="0.2">
      <c r="A146" s="1"/>
      <c r="B146" s="74"/>
      <c r="C146" s="1"/>
      <c r="D146" s="1"/>
      <c r="E146" s="1"/>
      <c r="F146" s="81"/>
      <c r="G146" s="14"/>
      <c r="H146" s="14"/>
      <c r="I146" s="14"/>
      <c r="J146" s="14"/>
      <c r="K146" s="14"/>
      <c r="L146" s="14"/>
    </row>
    <row r="147" spans="1:12" s="22" customFormat="1" ht="35.25" customHeight="1" x14ac:dyDescent="0.2">
      <c r="A147" s="1"/>
      <c r="B147" s="74"/>
      <c r="C147" s="1"/>
      <c r="D147" s="1"/>
      <c r="E147" s="1"/>
      <c r="F147" s="81"/>
      <c r="G147" s="14"/>
      <c r="H147" s="14"/>
      <c r="I147" s="14"/>
      <c r="J147" s="14"/>
      <c r="K147" s="14"/>
      <c r="L147" s="14"/>
    </row>
    <row r="148" spans="1:12" s="22" customFormat="1" ht="44.25" customHeight="1" x14ac:dyDescent="0.2">
      <c r="A148" s="1"/>
      <c r="B148" s="74"/>
      <c r="C148" s="1"/>
      <c r="D148" s="1"/>
      <c r="E148" s="1"/>
      <c r="F148" s="81"/>
      <c r="G148" s="14"/>
      <c r="H148" s="14"/>
      <c r="I148" s="14"/>
      <c r="J148" s="14"/>
      <c r="K148" s="14"/>
      <c r="L148" s="14"/>
    </row>
  </sheetData>
  <mergeCells count="79">
    <mergeCell ref="B80:B82"/>
    <mergeCell ref="C80:C82"/>
    <mergeCell ref="E80:E82"/>
    <mergeCell ref="A2:L2"/>
    <mergeCell ref="A3:L3"/>
    <mergeCell ref="A4:L4"/>
    <mergeCell ref="A43:A44"/>
    <mergeCell ref="B43:B44"/>
    <mergeCell ref="C43:C44"/>
    <mergeCell ref="E43:E44"/>
    <mergeCell ref="A45:A46"/>
    <mergeCell ref="B45:B46"/>
    <mergeCell ref="C45:C46"/>
    <mergeCell ref="E45:E46"/>
    <mergeCell ref="C41:C42"/>
    <mergeCell ref="E39:E40"/>
    <mergeCell ref="E37:E38"/>
    <mergeCell ref="B41:B42"/>
    <mergeCell ref="A41:A42"/>
    <mergeCell ref="E41:E42"/>
    <mergeCell ref="A53:A57"/>
    <mergeCell ref="B53:B57"/>
    <mergeCell ref="C53:C57"/>
    <mergeCell ref="D53:D57"/>
    <mergeCell ref="E54:E55"/>
    <mergeCell ref="E56:E57"/>
    <mergeCell ref="C37:C38"/>
    <mergeCell ref="A37:A38"/>
    <mergeCell ref="B37:B38"/>
    <mergeCell ref="A39:A40"/>
    <mergeCell ref="B39:B40"/>
    <mergeCell ref="A85:A87"/>
    <mergeCell ref="B85:B87"/>
    <mergeCell ref="C85:C87"/>
    <mergeCell ref="D85:D87"/>
    <mergeCell ref="E85:E87"/>
    <mergeCell ref="C34:C35"/>
    <mergeCell ref="A34:A35"/>
    <mergeCell ref="E14:E15"/>
    <mergeCell ref="E9:E10"/>
    <mergeCell ref="E11:E12"/>
    <mergeCell ref="B8:B12"/>
    <mergeCell ref="A8:A12"/>
    <mergeCell ref="C8:C12"/>
    <mergeCell ref="D8:D12"/>
    <mergeCell ref="C13:C17"/>
    <mergeCell ref="D13:D17"/>
    <mergeCell ref="M79:O79"/>
    <mergeCell ref="A5:A6"/>
    <mergeCell ref="B5:B6"/>
    <mergeCell ref="C5:C6"/>
    <mergeCell ref="D5:D6"/>
    <mergeCell ref="E5:E6"/>
    <mergeCell ref="A47:A49"/>
    <mergeCell ref="A50:A52"/>
    <mergeCell ref="A63:A65"/>
    <mergeCell ref="A21:A23"/>
    <mergeCell ref="B22:B23"/>
    <mergeCell ref="E22:E23"/>
    <mergeCell ref="E16:E17"/>
    <mergeCell ref="A13:A17"/>
    <mergeCell ref="B13:B17"/>
    <mergeCell ref="E30:E32"/>
    <mergeCell ref="F1:L1"/>
    <mergeCell ref="A91:A92"/>
    <mergeCell ref="A80:A82"/>
    <mergeCell ref="B92:E92"/>
    <mergeCell ref="B47:B49"/>
    <mergeCell ref="B50:B52"/>
    <mergeCell ref="B63:B65"/>
    <mergeCell ref="C39:C40"/>
    <mergeCell ref="E34:E35"/>
    <mergeCell ref="F5:F6"/>
    <mergeCell ref="G5:L5"/>
    <mergeCell ref="A30:A32"/>
    <mergeCell ref="B30:B32"/>
    <mergeCell ref="C30:C32"/>
    <mergeCell ref="D30:D32"/>
    <mergeCell ref="B34:B35"/>
  </mergeCells>
  <phoneticPr fontId="2" type="noConversion"/>
  <pageMargins left="0.35433070866141736" right="0.35433070866141736" top="0.39370078740157483" bottom="0.39370078740157483" header="0.51181102362204722" footer="0.51181102362204722"/>
  <pageSetup paperSize="9"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2019-2024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2018-09-25T05:55:57Z</cp:lastPrinted>
  <dcterms:created xsi:type="dcterms:W3CDTF">2013-11-17T10:34:16Z</dcterms:created>
  <dcterms:modified xsi:type="dcterms:W3CDTF">2018-10-02T06:15:59Z</dcterms:modified>
</cp:coreProperties>
</file>