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2120" windowHeight="8355" activeTab="0"/>
  </bookViews>
  <sheets>
    <sheet name="Лист2" sheetId="1" r:id="rId1"/>
  </sheets>
  <definedNames>
    <definedName name="_xlnm._FilterDatabase" localSheetId="0" hidden="1">'Лист2'!$A$12:$I$78</definedName>
    <definedName name="_xlnm.Print_Titles" localSheetId="0">'Лист2'!$11:$13</definedName>
    <definedName name="_xlnm.Print_Area" localSheetId="0">'Лист2'!$A$1:$C$87</definedName>
  </definedNames>
  <calcPr fullCalcOnLoad="1"/>
</workbook>
</file>

<file path=xl/sharedStrings.xml><?xml version="1.0" encoding="utf-8"?>
<sst xmlns="http://schemas.openxmlformats.org/spreadsheetml/2006/main" count="151" uniqueCount="131">
  <si>
    <t>Наименование</t>
  </si>
  <si>
    <t>тыс. руб.</t>
  </si>
  <si>
    <t xml:space="preserve">к решению Березниковкой городской Думы </t>
  </si>
  <si>
    <t>Составление протоколов об административных правонарушениях</t>
  </si>
  <si>
    <t>Мероприятия по организации оздоровления и отдыха детей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</si>
  <si>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</si>
  <si>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</si>
  <si>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"Развитие физической культуры, спорта города Березники"</t>
  </si>
  <si>
    <t>Муниципальная программа "Комплексное благоустройство территории города Березники"</t>
  </si>
  <si>
    <t>Муниципальная программа "Управление муниципальными финансами города Березники"</t>
  </si>
  <si>
    <t>Муниципальная программа "Развитие муниципального управления в администрации города Березники"</t>
  </si>
  <si>
    <t>Муниципальная программа "Имущественно-земельная политика в городе Березники"</t>
  </si>
  <si>
    <t>Муниципальная программа "Обеспечение безопасности жизнедеятельности населения города Березники"</t>
  </si>
  <si>
    <t>Осуществление полномочий по страхованию граждан Российской Федерации, участвующих в деятельности дружин охраны общественного порядка на территории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</si>
  <si>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</si>
  <si>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</si>
  <si>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</si>
  <si>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</si>
  <si>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Межбюджетные трансферты, передаваемые из краевого бюджета </t>
  </si>
  <si>
    <t>№ п/п</t>
  </si>
  <si>
    <t>1.</t>
  </si>
  <si>
    <t>1.1</t>
  </si>
  <si>
    <t>1.2</t>
  </si>
  <si>
    <t>1.3</t>
  </si>
  <si>
    <t>1.4</t>
  </si>
  <si>
    <t>2.</t>
  </si>
  <si>
    <t>2.1</t>
  </si>
  <si>
    <t>3.</t>
  </si>
  <si>
    <t>5.</t>
  </si>
  <si>
    <t>5.1</t>
  </si>
  <si>
    <t>6.</t>
  </si>
  <si>
    <t>6.1</t>
  </si>
  <si>
    <t>7.</t>
  </si>
  <si>
    <t>7.2</t>
  </si>
  <si>
    <t>8.</t>
  </si>
  <si>
    <t>8.1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</si>
  <si>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</si>
  <si>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</si>
  <si>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7.1</t>
  </si>
  <si>
    <t>3.1</t>
  </si>
  <si>
    <t>Обслуживание лицевых счетов органов государственной власти Пермского края, государственных краевых учреждений органами местного самоуправления Пермского края</t>
  </si>
  <si>
    <t>Приложение 7</t>
  </si>
  <si>
    <t>на 2018 год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</si>
  <si>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Российской Федерации</t>
  </si>
  <si>
    <t>Образование комиссий по делам несовершеннолетних и защите их прав и организацию их деятельности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</si>
  <si>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</si>
  <si>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8.2</t>
  </si>
  <si>
    <t>3.2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</si>
  <si>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ПАО "Уралкалий"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</si>
  <si>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</si>
  <si>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4.</t>
  </si>
  <si>
    <t>4.1</t>
  </si>
  <si>
    <t>4.2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</si>
  <si>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</si>
  <si>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"Уралкалий", г. Березники, Пермский край, за счет средств краевого бюджета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</si>
  <si>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</si>
  <si>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1.5</t>
  </si>
  <si>
    <t>Единая субвенция на выполнение отдельных государственных полномочий в сфере образования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</si>
  <si>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</si>
  <si>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</si>
  <si>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Выплата материального стимулирования народным дружинникам за участие в охране общественного порядка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</si>
  <si>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</si>
  <si>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Реконструкция здания ГБУЗ ПК "Детская городская больница" по адресу: Пермский край, г.Березники, Советский проспект, 67</t>
  </si>
  <si>
    <t>Обеспечение хранения, комплектования, учета и использования документов государственной части документов архивного фонда Пермского края</t>
  </si>
  <si>
    <t>Государственная регистрация актов гражданского состояния</t>
  </si>
  <si>
    <t>Муниципальная программа "Жилище и транспорт"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</si>
  <si>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</si>
  <si>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ИТОГО</t>
  </si>
  <si>
    <t>Средства краевого бюджета (остатки 2017 года)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</si>
  <si>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</t>
  </si>
  <si>
    <t>Реализация иных мероприятий, по ликвидации последствий техногенной аварии на руднике БКПРУ-1 ПАО "Уралкалий", г.Березники, Пермский край, за счет средств ПАО "Уралкалий"</t>
  </si>
  <si>
    <t>2.2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</si>
  <si>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</si>
  <si>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2.3</t>
  </si>
  <si>
    <t>Организация и проведение мероприятий в сфере культуры на территории Пермского края</t>
  </si>
  <si>
    <t>Обеспечение жильем молодых семей</t>
  </si>
  <si>
    <t>Субсидии на реализацию мероприятий по обеспечению жильем молодых семей</t>
  </si>
  <si>
    <t>1.6</t>
  </si>
  <si>
    <t>Обеспечение жильем отдельных категорий граждан, установленных Федеральным законом от 12 января 1995 г. N 5-ФЗ "О ветеранах"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</si>
  <si>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</si>
  <si>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</si>
  <si>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Реализация иных мероприятий по ликвидации последствий техногенной аварии на руднике БКПРУ-1 ПАО "Уралкалий", г.Березники, Пермский край, за счет средств ПАО "Уралкалий"</t>
  </si>
  <si>
    <t>к решению Березниковской городской Думы</t>
  </si>
  <si>
    <t>от 14 декабря 2017 г. № 333</t>
  </si>
  <si>
    <t>5.2</t>
  </si>
  <si>
    <t>5.3</t>
  </si>
  <si>
    <t>5.4</t>
  </si>
  <si>
    <t>7.3</t>
  </si>
  <si>
    <t>7.4</t>
  </si>
  <si>
    <t>7.5</t>
  </si>
  <si>
    <t>7.6</t>
  </si>
  <si>
    <t>9.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</si>
  <si>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</si>
  <si>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</si>
  <si>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</si>
  <si>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</si>
  <si>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</si>
  <si>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</si>
  <si>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</si>
  <si>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</si>
  <si>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</si>
  <si>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</si>
  <si>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</si>
  <si>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</t>
  </si>
  <si>
    <t>Муниципальная программа "Формирование современной городской среды на территории муниципального образования "Город Березники" на 2018-2022 годы"</t>
  </si>
  <si>
    <t>10.1</t>
  </si>
  <si>
    <t>Поддержка муниципальных программ формирования современной городской среды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</si>
  <si>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</si>
  <si>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10.2</t>
  </si>
  <si>
    <t>1.8</t>
  </si>
  <si>
    <t>3.3</t>
  </si>
  <si>
    <t>4.3</t>
  </si>
  <si>
    <t>Проведение проектно-изыскательских работ на строительство распределительных газопроводов на территории Пермского края</t>
  </si>
  <si>
    <t>2.4</t>
  </si>
  <si>
    <t>Оценка деятельности глав муниципальных районов и городских округов Пермского края (проведение конкурса муниципальных районов и городских округов Пермского края по достижению наиболее результативных значений показателей управленческой деятельности)</t>
  </si>
  <si>
    <t>1.9</t>
  </si>
  <si>
    <t>6.2</t>
  </si>
  <si>
    <t>9.12</t>
  </si>
  <si>
    <t>3.4</t>
  </si>
  <si>
    <t>7.7</t>
  </si>
  <si>
    <t>11.</t>
  </si>
  <si>
    <t>Непрограммные мероприятия</t>
  </si>
  <si>
    <t>11.1</t>
  </si>
  <si>
    <t>5.5</t>
  </si>
  <si>
    <t>Обеспечение условий для развития физической культуры и массового спорта</t>
  </si>
  <si>
    <t>5.6</t>
  </si>
  <si>
    <t>Поддержка обустройства мест массового отдыха населения (городских парков)</t>
  </si>
  <si>
    <t>5.7</t>
  </si>
  <si>
    <t>Поддержка обустройства мест массового отдыха населения (городских парков) (расходы, не софинансируемые из федерального бюджета)</t>
  </si>
  <si>
    <t>1.7</t>
  </si>
  <si>
    <t>от 29 августа 2018 г. № 428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</si>
</sst>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</numFmts>
  <fonts count="54">
    <font>
      <sz val="10"/>
      <name val="Arial Cyr"/>
      <family val="0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name val="Times New Roman Cyr"/>
      <family val="0"/>
    </font>
    <font>
      <sz val="11"/>
      <name val="Times New Roman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Times New Roman Cyr"/>
      <family val="1"/>
    </font>
    <font>
      <i/>
      <sz val="11"/>
      <color indexed="10"/>
      <name val="Times New Roman"/>
      <family val="1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1"/>
      <color rgb="FFFF0000"/>
      <name val="Times New Roman Cyr"/>
      <family val="1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9" fillId="0" borderId="12" xfId="0" applyFont="1" applyFill="1" applyBorder="1" applyAlignment="1">
      <alignment vertical="top" wrapText="1"/>
    </xf>
    <xf numFmtId="177" fontId="9" fillId="0" borderId="10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177" fontId="10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177" fontId="9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7" fontId="5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/>
    </xf>
    <xf numFmtId="177" fontId="10" fillId="0" borderId="10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wrapText="1"/>
    </xf>
    <xf numFmtId="177" fontId="9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77" fontId="10" fillId="0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/>
    </xf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 vertical="top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77" fontId="12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52" fillId="0" borderId="12" xfId="0" applyFont="1" applyFill="1" applyBorder="1" applyAlignment="1">
      <alignment wrapText="1"/>
    </xf>
    <xf numFmtId="177" fontId="53" fillId="0" borderId="12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49" fontId="9" fillId="33" borderId="10" xfId="0" applyNumberFormat="1" applyFont="1" applyFill="1" applyBorder="1" applyAlignment="1">
      <alignment horizontal="center" vertical="top"/>
    </xf>
    <xf numFmtId="0" fontId="9" fillId="33" borderId="11" xfId="0" applyFont="1" applyFill="1" applyBorder="1" applyAlignment="1">
      <alignment vertical="top" wrapText="1"/>
    </xf>
    <xf numFmtId="177" fontId="9" fillId="33" borderId="10" xfId="0" applyNumberFormat="1" applyFont="1" applyFill="1" applyBorder="1" applyAlignment="1">
      <alignment horizontal="center" vertical="top"/>
    </xf>
    <xf numFmtId="0" fontId="5" fillId="33" borderId="0" xfId="0" applyFont="1" applyFill="1" applyAlignment="1">
      <alignment/>
    </xf>
    <xf numFmtId="0" fontId="9" fillId="33" borderId="12" xfId="0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center" vertical="top"/>
    </xf>
    <xf numFmtId="0" fontId="10" fillId="33" borderId="12" xfId="0" applyFont="1" applyFill="1" applyBorder="1" applyAlignment="1">
      <alignment vertical="top" wrapText="1"/>
    </xf>
    <xf numFmtId="177" fontId="10" fillId="33" borderId="10" xfId="0" applyNumberFormat="1" applyFont="1" applyFill="1" applyBorder="1" applyAlignment="1">
      <alignment horizontal="center" vertical="top"/>
    </xf>
    <xf numFmtId="0" fontId="12" fillId="33" borderId="0" xfId="0" applyFont="1" applyFill="1" applyAlignment="1">
      <alignment/>
    </xf>
    <xf numFmtId="0" fontId="10" fillId="0" borderId="11" xfId="0" applyFont="1" applyFill="1" applyBorder="1" applyAlignment="1">
      <alignment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2" fontId="1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="90" zoomScaleSheetLayoutView="90" zoomScalePageLayoutView="0" workbookViewId="0" topLeftCell="A1">
      <selection activeCell="K16" sqref="K16"/>
    </sheetView>
  </sheetViews>
  <sheetFormatPr defaultColWidth="9.00390625" defaultRowHeight="12.75"/>
  <cols>
    <col min="1" max="1" width="6.00390625" style="0" customWidth="1"/>
    <col min="2" max="2" width="74.625" style="0" customWidth="1"/>
    <col min="3" max="3" width="14.875" style="0" customWidth="1"/>
    <col min="5" max="5" width="10.75390625" style="0" bestFit="1" customWidth="1"/>
    <col min="7" max="7" width="10.75390625" style="0" bestFit="1" customWidth="1"/>
    <col min="9" max="9" width="10.75390625" style="0" bestFit="1" customWidth="1"/>
  </cols>
  <sheetData>
    <row r="1" spans="2:3" ht="12.75">
      <c r="B1" s="61" t="s">
        <v>41</v>
      </c>
      <c r="C1" s="61"/>
    </row>
    <row r="2" spans="2:3" ht="12.75">
      <c r="B2" s="61" t="s">
        <v>2</v>
      </c>
      <c r="C2" s="61"/>
    </row>
    <row r="3" spans="2:3" ht="12.75">
      <c r="B3" s="61" t="s">
        <v>130</v>
      </c>
      <c r="C3" s="60"/>
    </row>
    <row r="4" spans="2:3" ht="12.75">
      <c r="B4" s="35"/>
      <c r="C4" s="34"/>
    </row>
    <row r="5" spans="1:3" s="38" customFormat="1" ht="12.75">
      <c r="A5" s="36"/>
      <c r="B5" s="36"/>
      <c r="C5" s="37" t="s">
        <v>41</v>
      </c>
    </row>
    <row r="6" spans="1:3" s="38" customFormat="1" ht="12.75">
      <c r="A6" s="36"/>
      <c r="B6" s="36"/>
      <c r="C6" s="37" t="s">
        <v>82</v>
      </c>
    </row>
    <row r="7" spans="1:3" s="38" customFormat="1" ht="12.75">
      <c r="A7" s="36"/>
      <c r="B7" s="36"/>
      <c r="C7" s="37" t="s">
        <v>83</v>
      </c>
    </row>
    <row r="8" spans="2:3" ht="6" customHeight="1">
      <c r="B8" s="60"/>
      <c r="C8" s="60"/>
    </row>
    <row r="9" spans="1:3" ht="15.75">
      <c r="A9" s="62" t="s">
        <v>18</v>
      </c>
      <c r="B9" s="62"/>
      <c r="C9" s="62"/>
    </row>
    <row r="10" spans="1:3" ht="15.75">
      <c r="A10" s="63" t="s">
        <v>42</v>
      </c>
      <c r="B10" s="63"/>
      <c r="C10" s="63"/>
    </row>
    <row r="11" ht="12.75" customHeight="1">
      <c r="C11" s="1" t="s">
        <v>1</v>
      </c>
    </row>
    <row r="12" spans="1:3" s="2" customFormat="1" ht="21.75" customHeight="1">
      <c r="A12" s="3" t="s">
        <v>19</v>
      </c>
      <c r="B12" s="4" t="s">
        <v>0</v>
      </c>
      <c r="C12" s="5">
        <v>2018</v>
      </c>
    </row>
    <row r="13" spans="1:3" ht="12.75">
      <c r="A13" s="6">
        <v>1</v>
      </c>
      <c r="B13" s="7">
        <v>2</v>
      </c>
      <c r="C13" s="8">
        <v>3</v>
      </c>
    </row>
    <row r="14" spans="1:3" s="39" customFormat="1" ht="18" customHeight="1">
      <c r="A14" s="14" t="s">
        <v>20</v>
      </c>
      <c r="B14" s="15" t="s">
        <v>5</v>
      </c>
      <c r="C14" s="16">
        <f>SUM(C15:C23)</f>
        <v>1667905.5999999999</v>
      </c>
    </row>
    <row r="15" spans="1:3" s="20" customFormat="1" ht="30">
      <c r="A15" s="13" t="s">
        <v>21</v>
      </c>
      <c r="B15" s="9" t="s">
        <v>57</v>
      </c>
      <c r="C15" s="10">
        <f>1487528.3-1145.2</f>
        <v>1486383.1</v>
      </c>
    </row>
    <row r="16" spans="1:7" s="20" customFormat="1" ht="136.5" customHeight="1">
      <c r="A16" s="13" t="s">
        <v>22</v>
      </c>
      <c r="B16" s="9" t="s">
        <v>53</v>
      </c>
      <c r="C16" s="10">
        <v>19311.9</v>
      </c>
      <c r="G16" s="25"/>
    </row>
    <row r="17" spans="1:3" s="20" customFormat="1" ht="15">
      <c r="A17" s="13" t="s">
        <v>23</v>
      </c>
      <c r="B17" s="9" t="s">
        <v>4</v>
      </c>
      <c r="C17" s="10">
        <v>24141.2</v>
      </c>
    </row>
    <row r="18" spans="1:3" s="20" customFormat="1" ht="30">
      <c r="A18" s="13" t="s">
        <v>24</v>
      </c>
      <c r="B18" s="11" t="s">
        <v>58</v>
      </c>
      <c r="C18" s="10">
        <v>770</v>
      </c>
    </row>
    <row r="19" spans="1:3" s="20" customFormat="1" ht="45">
      <c r="A19" s="13" t="s">
        <v>56</v>
      </c>
      <c r="B19" s="12" t="s">
        <v>49</v>
      </c>
      <c r="C19" s="10">
        <v>72686.9</v>
      </c>
    </row>
    <row r="20" spans="1:3" s="20" customFormat="1" ht="60.75" customHeight="1">
      <c r="A20" s="13" t="s">
        <v>77</v>
      </c>
      <c r="B20" s="12" t="s">
        <v>80</v>
      </c>
      <c r="C20" s="10">
        <f>13749.3+47245.2</f>
        <v>60994.5</v>
      </c>
    </row>
    <row r="21" spans="1:3" s="20" customFormat="1" ht="45" customHeight="1">
      <c r="A21" s="13" t="s">
        <v>129</v>
      </c>
      <c r="B21" s="9" t="s">
        <v>59</v>
      </c>
      <c r="C21" s="10">
        <v>3000</v>
      </c>
    </row>
    <row r="22" spans="1:3" s="20" customFormat="1" ht="60">
      <c r="A22" s="13" t="s">
        <v>109</v>
      </c>
      <c r="B22" s="11" t="s">
        <v>114</v>
      </c>
      <c r="C22" s="10">
        <v>94.9</v>
      </c>
    </row>
    <row r="23" spans="1:3" s="20" customFormat="1" ht="15">
      <c r="A23" s="13" t="s">
        <v>115</v>
      </c>
      <c r="B23" s="11" t="s">
        <v>124</v>
      </c>
      <c r="C23" s="10">
        <v>523.1</v>
      </c>
    </row>
    <row r="24" spans="1:3" s="40" customFormat="1" ht="15.75">
      <c r="A24" s="17" t="s">
        <v>25</v>
      </c>
      <c r="B24" s="18" t="s">
        <v>6</v>
      </c>
      <c r="C24" s="19">
        <f>SUM(C25:C28)</f>
        <v>20306.3</v>
      </c>
    </row>
    <row r="25" spans="1:3" s="20" customFormat="1" ht="30">
      <c r="A25" s="13" t="s">
        <v>26</v>
      </c>
      <c r="B25" s="11" t="s">
        <v>58</v>
      </c>
      <c r="C25" s="10">
        <v>56.7</v>
      </c>
    </row>
    <row r="26" spans="1:3" s="20" customFormat="1" ht="45">
      <c r="A26" s="13" t="s">
        <v>71</v>
      </c>
      <c r="B26" s="11" t="s">
        <v>72</v>
      </c>
      <c r="C26" s="10">
        <f>3563.1+9633.4</f>
        <v>13196.5</v>
      </c>
    </row>
    <row r="27" spans="1:3" s="20" customFormat="1" ht="30">
      <c r="A27" s="13" t="s">
        <v>73</v>
      </c>
      <c r="B27" s="11" t="s">
        <v>74</v>
      </c>
      <c r="C27" s="10">
        <v>7000</v>
      </c>
    </row>
    <row r="28" spans="1:3" s="20" customFormat="1" ht="60">
      <c r="A28" s="13" t="s">
        <v>113</v>
      </c>
      <c r="B28" s="11" t="s">
        <v>114</v>
      </c>
      <c r="C28" s="10">
        <v>53.1</v>
      </c>
    </row>
    <row r="29" spans="1:3" s="40" customFormat="1" ht="31.5">
      <c r="A29" s="17" t="s">
        <v>27</v>
      </c>
      <c r="B29" s="18" t="s">
        <v>7</v>
      </c>
      <c r="C29" s="19">
        <f>SUM(C30:C33)</f>
        <v>67525.90000000001</v>
      </c>
    </row>
    <row r="30" spans="1:3" s="53" customFormat="1" ht="30">
      <c r="A30" s="50" t="s">
        <v>39</v>
      </c>
      <c r="B30" s="51" t="s">
        <v>58</v>
      </c>
      <c r="C30" s="52">
        <v>59.4</v>
      </c>
    </row>
    <row r="31" spans="1:3" s="20" customFormat="1" ht="45">
      <c r="A31" s="13" t="s">
        <v>47</v>
      </c>
      <c r="B31" s="9" t="s">
        <v>59</v>
      </c>
      <c r="C31" s="10">
        <v>42467.9</v>
      </c>
    </row>
    <row r="32" spans="1:3" s="20" customFormat="1" ht="45">
      <c r="A32" s="13" t="s">
        <v>110</v>
      </c>
      <c r="B32" s="9" t="s">
        <v>49</v>
      </c>
      <c r="C32" s="10">
        <v>24945.5</v>
      </c>
    </row>
    <row r="33" spans="1:3" s="20" customFormat="1" ht="60">
      <c r="A33" s="13" t="s">
        <v>118</v>
      </c>
      <c r="B33" s="11" t="s">
        <v>114</v>
      </c>
      <c r="C33" s="10">
        <v>53.1</v>
      </c>
    </row>
    <row r="34" spans="1:3" s="40" customFormat="1" ht="15.75">
      <c r="A34" s="17" t="s">
        <v>50</v>
      </c>
      <c r="B34" s="18" t="s">
        <v>65</v>
      </c>
      <c r="C34" s="19">
        <f>SUM(C35:C37)</f>
        <v>91782.5</v>
      </c>
    </row>
    <row r="35" spans="1:3" s="20" customFormat="1" ht="45">
      <c r="A35" s="13" t="s">
        <v>51</v>
      </c>
      <c r="B35" s="9" t="s">
        <v>81</v>
      </c>
      <c r="C35" s="10">
        <f>129121.1-57413.8</f>
        <v>71707.3</v>
      </c>
    </row>
    <row r="36" spans="1:3" s="53" customFormat="1" ht="34.5" customHeight="1">
      <c r="A36" s="50" t="s">
        <v>52</v>
      </c>
      <c r="B36" s="54" t="s">
        <v>66</v>
      </c>
      <c r="C36" s="52">
        <v>11575.2</v>
      </c>
    </row>
    <row r="37" spans="1:3" s="20" customFormat="1" ht="34.5" customHeight="1">
      <c r="A37" s="13" t="s">
        <v>111</v>
      </c>
      <c r="B37" s="9" t="s">
        <v>112</v>
      </c>
      <c r="C37" s="10">
        <v>8500</v>
      </c>
    </row>
    <row r="38" spans="1:3" s="40" customFormat="1" ht="31.5">
      <c r="A38" s="17" t="s">
        <v>28</v>
      </c>
      <c r="B38" s="18" t="s">
        <v>8</v>
      </c>
      <c r="C38" s="19">
        <f>SUM(C39:C45)</f>
        <v>368732.9</v>
      </c>
    </row>
    <row r="39" spans="1:3" s="20" customFormat="1" ht="15">
      <c r="A39" s="13" t="s">
        <v>29</v>
      </c>
      <c r="B39" s="9" t="s">
        <v>3</v>
      </c>
      <c r="C39" s="10">
        <v>87.1</v>
      </c>
    </row>
    <row r="40" spans="1:3" s="20" customFormat="1" ht="45">
      <c r="A40" s="13" t="s">
        <v>84</v>
      </c>
      <c r="B40" s="11" t="s">
        <v>17</v>
      </c>
      <c r="C40" s="10">
        <v>1166.3</v>
      </c>
    </row>
    <row r="41" spans="1:3" s="20" customFormat="1" ht="60">
      <c r="A41" s="13" t="s">
        <v>85</v>
      </c>
      <c r="B41" s="11" t="s">
        <v>16</v>
      </c>
      <c r="C41" s="10">
        <v>109.8</v>
      </c>
    </row>
    <row r="42" spans="1:3" s="20" customFormat="1" ht="45">
      <c r="A42" s="13" t="s">
        <v>86</v>
      </c>
      <c r="B42" s="11" t="s">
        <v>69</v>
      </c>
      <c r="C42" s="10">
        <f>275310.3+50000+37477.3</f>
        <v>362787.6</v>
      </c>
    </row>
    <row r="43" spans="1:3" s="20" customFormat="1" ht="60">
      <c r="A43" s="13" t="s">
        <v>123</v>
      </c>
      <c r="B43" s="11" t="s">
        <v>114</v>
      </c>
      <c r="C43" s="10">
        <v>94.9</v>
      </c>
    </row>
    <row r="44" spans="1:3" s="20" customFormat="1" ht="15" customHeight="1">
      <c r="A44" s="13" t="s">
        <v>125</v>
      </c>
      <c r="B44" s="11" t="s">
        <v>126</v>
      </c>
      <c r="C44" s="10">
        <v>3672.2</v>
      </c>
    </row>
    <row r="45" spans="1:3" s="20" customFormat="1" ht="30">
      <c r="A45" s="13" t="s">
        <v>127</v>
      </c>
      <c r="B45" s="11" t="s">
        <v>128</v>
      </c>
      <c r="C45" s="10">
        <v>815</v>
      </c>
    </row>
    <row r="46" spans="1:3" s="40" customFormat="1" ht="31.5">
      <c r="A46" s="17" t="s">
        <v>30</v>
      </c>
      <c r="B46" s="18" t="s">
        <v>9</v>
      </c>
      <c r="C46" s="19">
        <f>SUM(C47:C48)</f>
        <v>110.9</v>
      </c>
    </row>
    <row r="47" spans="1:3" s="20" customFormat="1" ht="45">
      <c r="A47" s="13" t="s">
        <v>31</v>
      </c>
      <c r="B47" s="9" t="s">
        <v>40</v>
      </c>
      <c r="C47" s="10">
        <v>16</v>
      </c>
    </row>
    <row r="48" spans="1:3" s="20" customFormat="1" ht="60">
      <c r="A48" s="13" t="s">
        <v>116</v>
      </c>
      <c r="B48" s="11" t="s">
        <v>114</v>
      </c>
      <c r="C48" s="10">
        <v>94.9</v>
      </c>
    </row>
    <row r="49" spans="1:3" s="58" customFormat="1" ht="31.5">
      <c r="A49" s="55" t="s">
        <v>32</v>
      </c>
      <c r="B49" s="56" t="s">
        <v>10</v>
      </c>
      <c r="C49" s="57">
        <f>SUM(C50:C56)</f>
        <v>12168.099999999999</v>
      </c>
    </row>
    <row r="50" spans="1:3" s="53" customFormat="1" ht="30">
      <c r="A50" s="50" t="s">
        <v>38</v>
      </c>
      <c r="B50" s="54" t="s">
        <v>14</v>
      </c>
      <c r="C50" s="52">
        <v>291.3</v>
      </c>
    </row>
    <row r="51" spans="1:3" s="20" customFormat="1" ht="30">
      <c r="A51" s="13" t="s">
        <v>33</v>
      </c>
      <c r="B51" s="9" t="s">
        <v>63</v>
      </c>
      <c r="C51" s="10">
        <v>331.3</v>
      </c>
    </row>
    <row r="52" spans="1:3" s="53" customFormat="1" ht="30">
      <c r="A52" s="50" t="s">
        <v>87</v>
      </c>
      <c r="B52" s="54" t="s">
        <v>44</v>
      </c>
      <c r="C52" s="52">
        <v>4315.7</v>
      </c>
    </row>
    <row r="53" spans="1:3" s="53" customFormat="1" ht="45">
      <c r="A53" s="50" t="s">
        <v>88</v>
      </c>
      <c r="B53" s="54" t="s">
        <v>37</v>
      </c>
      <c r="C53" s="52">
        <v>33.9</v>
      </c>
    </row>
    <row r="54" spans="1:3" s="20" customFormat="1" ht="45">
      <c r="A54" s="13" t="s">
        <v>89</v>
      </c>
      <c r="B54" s="9" t="s">
        <v>43</v>
      </c>
      <c r="C54" s="10">
        <v>960.5</v>
      </c>
    </row>
    <row r="55" spans="1:3" s="20" customFormat="1" ht="15">
      <c r="A55" s="13" t="s">
        <v>90</v>
      </c>
      <c r="B55" s="9" t="s">
        <v>64</v>
      </c>
      <c r="C55" s="10">
        <v>5456.4</v>
      </c>
    </row>
    <row r="56" spans="1:3" s="20" customFormat="1" ht="60">
      <c r="A56" s="13" t="s">
        <v>119</v>
      </c>
      <c r="B56" s="11" t="s">
        <v>114</v>
      </c>
      <c r="C56" s="10">
        <v>779</v>
      </c>
    </row>
    <row r="57" spans="1:3" s="58" customFormat="1" ht="31.5">
      <c r="A57" s="55" t="s">
        <v>34</v>
      </c>
      <c r="B57" s="56" t="s">
        <v>12</v>
      </c>
      <c r="C57" s="57">
        <f>C58+C59</f>
        <v>1018.2</v>
      </c>
    </row>
    <row r="58" spans="1:3" s="53" customFormat="1" ht="45">
      <c r="A58" s="50" t="s">
        <v>35</v>
      </c>
      <c r="B58" s="51" t="s">
        <v>13</v>
      </c>
      <c r="C58" s="52">
        <v>18</v>
      </c>
    </row>
    <row r="59" spans="1:3" s="53" customFormat="1" ht="30">
      <c r="A59" s="50" t="s">
        <v>46</v>
      </c>
      <c r="B59" s="54" t="s">
        <v>60</v>
      </c>
      <c r="C59" s="52">
        <v>1000.2</v>
      </c>
    </row>
    <row r="60" spans="1:3" s="40" customFormat="1" ht="31.5">
      <c r="A60" s="17" t="s">
        <v>91</v>
      </c>
      <c r="B60" s="18" t="s">
        <v>11</v>
      </c>
      <c r="C60" s="19">
        <f>SUM(C61:C72)</f>
        <v>2722560.9999999995</v>
      </c>
    </row>
    <row r="61" spans="1:3" s="20" customFormat="1" ht="48" customHeight="1">
      <c r="A61" s="13" t="s">
        <v>92</v>
      </c>
      <c r="B61" s="9" t="s">
        <v>54</v>
      </c>
      <c r="C61" s="10">
        <f>274406.1+220932.7</f>
        <v>495338.8</v>
      </c>
    </row>
    <row r="62" spans="1:3" s="20" customFormat="1" ht="47.25" customHeight="1">
      <c r="A62" s="13" t="s">
        <v>93</v>
      </c>
      <c r="B62" s="9" t="s">
        <v>48</v>
      </c>
      <c r="C62" s="10">
        <f>1563146.5+481821</f>
        <v>2044967.5</v>
      </c>
    </row>
    <row r="63" spans="1:3" s="20" customFormat="1" ht="45">
      <c r="A63" s="13" t="s">
        <v>94</v>
      </c>
      <c r="B63" s="9" t="s">
        <v>15</v>
      </c>
      <c r="C63" s="10">
        <v>8.1</v>
      </c>
    </row>
    <row r="64" spans="1:3" s="20" customFormat="1" ht="47.25" customHeight="1">
      <c r="A64" s="13" t="s">
        <v>95</v>
      </c>
      <c r="B64" s="12" t="s">
        <v>55</v>
      </c>
      <c r="C64" s="10">
        <v>273.6</v>
      </c>
    </row>
    <row r="65" spans="1:3" s="20" customFormat="1" ht="30">
      <c r="A65" s="13" t="s">
        <v>96</v>
      </c>
      <c r="B65" s="12" t="s">
        <v>45</v>
      </c>
      <c r="C65" s="10">
        <v>637</v>
      </c>
    </row>
    <row r="66" spans="1:3" s="20" customFormat="1" ht="75">
      <c r="A66" s="13" t="s">
        <v>97</v>
      </c>
      <c r="B66" s="12" t="s">
        <v>61</v>
      </c>
      <c r="C66" s="10">
        <v>23748</v>
      </c>
    </row>
    <row r="67" spans="1:9" s="20" customFormat="1" ht="30">
      <c r="A67" s="13" t="s">
        <v>98</v>
      </c>
      <c r="B67" s="12" t="s">
        <v>78</v>
      </c>
      <c r="C67" s="10">
        <v>689.8</v>
      </c>
      <c r="I67" s="25"/>
    </row>
    <row r="68" spans="1:9" s="20" customFormat="1" ht="45">
      <c r="A68" s="13" t="s">
        <v>99</v>
      </c>
      <c r="B68" s="12" t="s">
        <v>79</v>
      </c>
      <c r="C68" s="10">
        <v>689.8</v>
      </c>
      <c r="I68" s="25"/>
    </row>
    <row r="69" spans="1:3" s="20" customFormat="1" ht="15">
      <c r="A69" s="13" t="s">
        <v>100</v>
      </c>
      <c r="B69" s="12" t="s">
        <v>75</v>
      </c>
      <c r="C69" s="10">
        <v>6201.5</v>
      </c>
    </row>
    <row r="70" spans="1:3" s="20" customFormat="1" ht="15">
      <c r="A70" s="13" t="s">
        <v>101</v>
      </c>
      <c r="B70" s="12" t="s">
        <v>76</v>
      </c>
      <c r="C70" s="10">
        <f>8359.6+4839+0.1</f>
        <v>13198.7</v>
      </c>
    </row>
    <row r="71" spans="1:3" s="20" customFormat="1" ht="30">
      <c r="A71" s="13" t="s">
        <v>102</v>
      </c>
      <c r="B71" s="12" t="s">
        <v>62</v>
      </c>
      <c r="C71" s="10">
        <v>136713.3</v>
      </c>
    </row>
    <row r="72" spans="1:3" s="20" customFormat="1" ht="60">
      <c r="A72" s="13" t="s">
        <v>117</v>
      </c>
      <c r="B72" s="11" t="s">
        <v>114</v>
      </c>
      <c r="C72" s="10">
        <v>94.9</v>
      </c>
    </row>
    <row r="73" spans="1:3" s="40" customFormat="1" ht="47.25">
      <c r="A73" s="17" t="s">
        <v>103</v>
      </c>
      <c r="B73" s="59" t="s">
        <v>104</v>
      </c>
      <c r="C73" s="19">
        <f>SUM(C74:C75)</f>
        <v>40995.4</v>
      </c>
    </row>
    <row r="74" spans="1:3" s="20" customFormat="1" ht="30">
      <c r="A74" s="13" t="s">
        <v>105</v>
      </c>
      <c r="B74" s="11" t="s">
        <v>106</v>
      </c>
      <c r="C74" s="10">
        <v>32214.2</v>
      </c>
    </row>
    <row r="75" spans="1:3" s="20" customFormat="1" ht="30">
      <c r="A75" s="13" t="s">
        <v>108</v>
      </c>
      <c r="B75" s="11" t="s">
        <v>107</v>
      </c>
      <c r="C75" s="10">
        <v>8781.2</v>
      </c>
    </row>
    <row r="76" spans="1:3" s="40" customFormat="1" ht="15.75">
      <c r="A76" s="17" t="s">
        <v>120</v>
      </c>
      <c r="B76" s="59" t="s">
        <v>121</v>
      </c>
      <c r="C76" s="19">
        <f>SUM(C77)</f>
        <v>95.2</v>
      </c>
    </row>
    <row r="77" spans="1:3" s="20" customFormat="1" ht="60">
      <c r="A77" s="13" t="s">
        <v>122</v>
      </c>
      <c r="B77" s="11" t="s">
        <v>114</v>
      </c>
      <c r="C77" s="10">
        <v>95.2</v>
      </c>
    </row>
    <row r="78" spans="1:3" s="49" customFormat="1" ht="15.75" customHeight="1">
      <c r="A78" s="47"/>
      <c r="B78" s="48" t="s">
        <v>67</v>
      </c>
      <c r="C78" s="33">
        <f>C14+C24+C29+C38+C46+C49+C57+C60+C34+C73+C76</f>
        <v>4993202</v>
      </c>
    </row>
    <row r="79" spans="1:3" s="32" customFormat="1" ht="6" customHeight="1">
      <c r="A79" s="29"/>
      <c r="B79" s="30"/>
      <c r="C79" s="31"/>
    </row>
    <row r="80" spans="1:3" s="24" customFormat="1" ht="21" customHeight="1">
      <c r="A80" s="21"/>
      <c r="B80" s="22" t="s">
        <v>68</v>
      </c>
      <c r="C80" s="23"/>
    </row>
    <row r="81" spans="1:6" s="39" customFormat="1" ht="15.75">
      <c r="A81" s="17" t="s">
        <v>20</v>
      </c>
      <c r="B81" s="18" t="s">
        <v>65</v>
      </c>
      <c r="C81" s="19">
        <f>C82</f>
        <v>12433.3</v>
      </c>
      <c r="F81" s="41"/>
    </row>
    <row r="82" spans="1:6" s="24" customFormat="1" ht="45">
      <c r="A82" s="13" t="s">
        <v>21</v>
      </c>
      <c r="B82" s="11" t="s">
        <v>81</v>
      </c>
      <c r="C82" s="10">
        <v>12433.3</v>
      </c>
      <c r="F82" s="25"/>
    </row>
    <row r="83" spans="1:6" s="39" customFormat="1" ht="31.5">
      <c r="A83" s="17" t="s">
        <v>25</v>
      </c>
      <c r="B83" s="18" t="s">
        <v>8</v>
      </c>
      <c r="C83" s="19">
        <f>C84</f>
        <v>9375.2</v>
      </c>
      <c r="F83" s="41"/>
    </row>
    <row r="84" spans="1:6" s="24" customFormat="1" ht="45">
      <c r="A84" s="13" t="s">
        <v>26</v>
      </c>
      <c r="B84" s="11" t="s">
        <v>70</v>
      </c>
      <c r="C84" s="10">
        <v>9375.2</v>
      </c>
      <c r="F84" s="25"/>
    </row>
    <row r="85" spans="1:6" s="24" customFormat="1" ht="15.75" customHeight="1">
      <c r="A85" s="26"/>
      <c r="B85" s="27" t="s">
        <v>67</v>
      </c>
      <c r="C85" s="28">
        <f>C81+C83</f>
        <v>21808.5</v>
      </c>
      <c r="F85" s="25"/>
    </row>
    <row r="86" spans="1:3" s="20" customFormat="1" ht="6" customHeight="1">
      <c r="A86" s="44"/>
      <c r="B86" s="45"/>
      <c r="C86" s="46"/>
    </row>
    <row r="87" spans="1:5" s="40" customFormat="1" ht="15.75">
      <c r="A87" s="42"/>
      <c r="B87" s="43" t="s">
        <v>36</v>
      </c>
      <c r="C87" s="33">
        <f>C78+C85</f>
        <v>5015010.5</v>
      </c>
      <c r="E87" s="41"/>
    </row>
    <row r="88" s="24" customFormat="1" ht="12.75"/>
  </sheetData>
  <sheetProtection/>
  <autoFilter ref="A12:I78"/>
  <mergeCells count="6">
    <mergeCell ref="B8:C8"/>
    <mergeCell ref="B1:C1"/>
    <mergeCell ref="B2:C2"/>
    <mergeCell ref="B3:C3"/>
    <mergeCell ref="A9:C9"/>
    <mergeCell ref="A10:C1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300</cp:lastModifiedBy>
  <cp:lastPrinted>2018-08-13T10:13:27Z</cp:lastPrinted>
  <dcterms:created xsi:type="dcterms:W3CDTF">2005-09-28T02:53:50Z</dcterms:created>
  <dcterms:modified xsi:type="dcterms:W3CDTF">2018-08-29T10:22:09Z</dcterms:modified>
  <cp:category/>
  <cp:version/>
  <cp:contentType/>
  <cp:contentStatus/>
</cp:coreProperties>
</file>