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30" yWindow="2775" windowWidth="15450" windowHeight="7800" activeTab="0"/>
  </bookViews>
  <sheets>
    <sheet name="Форма Г-1" sheetId="1" r:id="rId1"/>
  </sheets>
  <externalReferences>
    <externalReference r:id="rId4"/>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Г-1'!$A$9:$B$218</definedName>
    <definedName name="_xlnm.Print_Titles" localSheetId="0">'Форма Г-1'!$8:$10</definedName>
  </definedNames>
  <calcPr fullCalcOnLoad="1"/>
</workbook>
</file>

<file path=xl/sharedStrings.xml><?xml version="1.0" encoding="utf-8"?>
<sst xmlns="http://schemas.openxmlformats.org/spreadsheetml/2006/main" count="637" uniqueCount="315">
  <si>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</si>
  <si>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2 07 04010 04 0000 180</t>
  </si>
  <si>
    <t>1 16 90040 04 0000 140</t>
  </si>
  <si>
    <t>1 17 01040 04 0000 180</t>
  </si>
  <si>
    <t>1 17 05040 04 0000 180</t>
  </si>
  <si>
    <t>Прочие неналоговые доходы  бюджетов городских округов</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</si>
  <si>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</si>
  <si>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</si>
  <si>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</si>
  <si>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</si>
  <si>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</si>
  <si>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</si>
  <si>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</si>
  <si>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</si>
  <si>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субвенции бюджетам городских округов</t>
  </si>
  <si>
    <t>Прочие безвозмездные поступления в бюджеты городских округов</t>
  </si>
  <si>
    <t>2 18 04020 04 0000 180</t>
  </si>
  <si>
    <t>ВСЕГО ДОХОДОВ: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</si>
  <si>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</si>
  <si>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</si>
  <si>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1 14 02042 04 0000 410</t>
  </si>
  <si>
    <t>1 11 05074 04 0000 120</t>
  </si>
  <si>
    <t>Доходы от сдачи в аренду имущества, составляющего казну городских округов (за исключением земельных участков)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</si>
  <si>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</si>
  <si>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1 16 46000 04 0000 140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</si>
  <si>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</si>
  <si>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</si>
  <si>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1 11 01040 04 0000 120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</si>
  <si>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</si>
  <si>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</si>
  <si>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</si>
  <si>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1 16 33040 04 0000 140</t>
  </si>
  <si>
    <t>2 07 04050 04 0000 180</t>
  </si>
  <si>
    <t>Утверждено по бюджету первоначально</t>
  </si>
  <si>
    <t>1 13 02064 04 0000 130</t>
  </si>
  <si>
    <t>2 18 04010 04 0000 180</t>
  </si>
  <si>
    <t>Доходы бюджетов городских округов от возврата бюджетными учреждениями остатков субсидий прошлых лет</t>
  </si>
  <si>
    <t>Плата за пользование водными объектами, находящимися в собственности городских округов</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</si>
  <si>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</si>
  <si>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</si>
  <si>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</si>
  <si>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</si>
  <si>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</si>
  <si>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</si>
  <si>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</si>
  <si>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</si>
  <si>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</si>
  <si>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</si>
  <si>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</si>
  <si>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Факт</t>
  </si>
  <si>
    <t>Уточненный план</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</si>
  <si>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</si>
  <si>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</si>
  <si>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1 11 05024 04 0000 120</t>
  </si>
  <si>
    <t>1 11 05034 04 0000 120</t>
  </si>
  <si>
    <t>1 11 07014 04 0000 120</t>
  </si>
  <si>
    <t>1 11 09044 04 0000 120</t>
  </si>
  <si>
    <t>1 13 01994 04 0000 130</t>
  </si>
  <si>
    <t>1 13 02994 04 0000 130</t>
  </si>
  <si>
    <t>1 14 01040 04 0000 410</t>
  </si>
  <si>
    <t>1 14 02042 04 0000 440</t>
  </si>
  <si>
    <t>1 14 06012 04 0000 430</t>
  </si>
  <si>
    <t>1 15 02040 04 0000 140</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</si>
  <si>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</si>
  <si>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</si>
  <si>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</si>
  <si>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</si>
  <si>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</si>
  <si>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</si>
  <si>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1 01 02010 01 1000 110</t>
  </si>
  <si>
    <t>1 01 02010 01 3000 110</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</si>
  <si>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</si>
  <si>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</si>
  <si>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</si>
  <si>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</si>
  <si>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</si>
  <si>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1 01 02020 01 2100 110</t>
  </si>
  <si>
    <t>1 01 02020 01 3000 110</t>
  </si>
  <si>
    <t>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</si>
  <si>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</si>
  <si>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</si>
  <si>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</si>
  <si>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</si>
  <si>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</si>
  <si>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</si>
  <si>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</si>
  <si>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</si>
  <si>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</si>
  <si>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</si>
  <si>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</si>
  <si>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</si>
  <si>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</si>
  <si>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1 05 02010 02 1000 110</t>
  </si>
  <si>
    <t>1 05 02010 02 2100 110</t>
  </si>
  <si>
    <t>1 05 02010 02 3000 110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</si>
  <si>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</si>
  <si>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</si>
  <si>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1 05 02020 02 1000 110</t>
  </si>
  <si>
    <t>1 05 02020 02 2100 110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</si>
  <si>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</si>
  <si>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</si>
  <si>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</si>
  <si>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</si>
  <si>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</si>
  <si>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</si>
  <si>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</si>
  <si>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</si>
  <si>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</si>
  <si>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1 06 01020 04 4000 110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</si>
  <si>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</si>
  <si>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</si>
  <si>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</si>
  <si>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1 06 04011 02 1000 110</t>
  </si>
  <si>
    <t>1 06 04011 02 2100 110</t>
  </si>
  <si>
    <t>1 06 04011 02 3000 110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</si>
  <si>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</si>
  <si>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</si>
  <si>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</si>
  <si>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</si>
  <si>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1 06 04012 02 1000 110</t>
  </si>
  <si>
    <t>1 06 04012 02 2100 110</t>
  </si>
  <si>
    <t>1 06 04012 02 3000 110</t>
  </si>
  <si>
    <t>1 06 04012 02 4000 110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</si>
  <si>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</si>
  <si>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</si>
  <si>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</si>
  <si>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1 06 06032 04 1000 110</t>
  </si>
  <si>
    <t>1 06 06032 04 2100 110</t>
  </si>
  <si>
    <t>1 06 06032 04 3000 110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</si>
  <si>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</si>
  <si>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</si>
  <si>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</si>
  <si>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</si>
  <si>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1 06 06042 04 2100 110</t>
  </si>
  <si>
    <t>1 06 06042 04 3000 110</t>
  </si>
  <si>
    <t>1 08 03010 01 1000 110</t>
  </si>
  <si>
    <t>1 08 07150 01 1000 110</t>
  </si>
  <si>
    <t>1 08 07173 01 1000 110</t>
  </si>
  <si>
    <t>1 12 01010 01 6000 120</t>
  </si>
  <si>
    <t>1 12 01030 01 6000 120</t>
  </si>
  <si>
    <t>1 12 01040 01 6000 120</t>
  </si>
  <si>
    <t>1 12 01070 01 6000 120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</si>
  <si>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</si>
  <si>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</si>
  <si>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</si>
  <si>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1 14 02043 04 1000 410</t>
  </si>
  <si>
    <t>1 14 02043 04 2000 410</t>
  </si>
  <si>
    <t>1 14 02043 04 3000 410</t>
  </si>
  <si>
    <t>1 16 03010 01 6000 140</t>
  </si>
  <si>
    <t>1 16 06000 01 6000 140</t>
  </si>
  <si>
    <t>1 16 08010 01 6000 140</t>
  </si>
  <si>
    <t>1 16 25030 01 6000 140</t>
  </si>
  <si>
    <t>1 16 25060 01 6000 140</t>
  </si>
  <si>
    <t>1 16 28000 01 6000 140</t>
  </si>
  <si>
    <t>1 16 30030 01 6000 140</t>
  </si>
  <si>
    <t>1 16 33040 04 6000 140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</si>
  <si>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</si>
  <si>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</si>
  <si>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</si>
  <si>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</si>
  <si>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</si>
  <si>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</si>
  <si>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</si>
  <si>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</si>
  <si>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</si>
  <si>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1 16 45000 01 6000 140</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</si>
  <si>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</si>
  <si>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Субвенции бюджетам городских округов на ежемесячное денежное вознаграждение за классное руководство</t>
  </si>
  <si>
    <t>Субсидии бюджетам городских округов на софинансирование капитальных вложений в объекты муниципальной собственности</t>
  </si>
  <si>
    <t>Дотации бюджетам городских округов на выравнивание бюджетной обеспеченности</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</si>
  <si>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</si>
  <si>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</si>
  <si>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</si>
  <si>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</si>
  <si>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</si>
  <si>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</si>
  <si>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</si>
  <si>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</si>
  <si>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</si>
  <si>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</si>
  <si>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</si>
  <si>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</si>
  <si>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</si>
  <si>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</si>
  <si>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</si>
  <si>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квартир, находящихся в собственности городских округов</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</si>
  <si>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</si>
  <si>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</si>
  <si>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</si>
  <si>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</si>
  <si>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</si>
  <si>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</si>
  <si>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Финансовое управление администрации города Березники</t>
  </si>
  <si>
    <t>1 08 07130 01 1000 110</t>
  </si>
  <si>
    <t>1 11 05324 04 0000 120</t>
  </si>
  <si>
    <t>1 14 06024 04 0000 430</t>
  </si>
  <si>
    <t>1 14 06312 04 0000 430</t>
  </si>
  <si>
    <t>1 16 25030 01 0000 140</t>
  </si>
  <si>
    <t>1 16 35020 04 0000 140</t>
  </si>
  <si>
    <t>1 16 35020 04 6000 140</t>
  </si>
  <si>
    <t/>
  </si>
  <si>
    <t>948</t>
  </si>
  <si>
    <t>Управление благоустройства администрации города Березники</t>
  </si>
  <si>
    <t>936</t>
  </si>
  <si>
    <t>Контрольно-счетная палата муниципального  образования 
"Город Березники"</t>
  </si>
  <si>
    <t>935</t>
  </si>
  <si>
    <t>Березниковская городская Дума</t>
  </si>
  <si>
    <t>934</t>
  </si>
  <si>
    <t>Доходы, поступающие в порядке возмещения  расходов, понесенных  в связи  эксплуатацией  имущества городских округов</t>
  </si>
  <si>
    <t>1 12 05040 04 0000 120</t>
  </si>
  <si>
    <t>Администрация города Березники</t>
  </si>
  <si>
    <t>929</t>
  </si>
  <si>
    <t>Комитет по физической культуре и спорту администрации города Березники</t>
  </si>
  <si>
    <t>928</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</si>
  <si>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</si>
  <si>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</si>
  <si>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</si>
  <si>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Управление имущественных и земельных отношений
администрации города Березники</t>
  </si>
  <si>
    <t>924</t>
  </si>
  <si>
    <t>923</t>
  </si>
  <si>
    <t>921</t>
  </si>
  <si>
    <t>844</t>
  </si>
  <si>
    <t>Инспекция государственного технического надзора Пермского края</t>
  </si>
  <si>
    <t>843</t>
  </si>
  <si>
    <t>Инспекция государственного жилищного надзора Пермского края</t>
  </si>
  <si>
    <t>816</t>
  </si>
  <si>
    <t>Министерство природных ресурсов, лесного хозяйства и экологии Пермского края</t>
  </si>
  <si>
    <t>815</t>
  </si>
  <si>
    <t>Государственная инспекция по экологии и природопользованию Пермского края</t>
  </si>
  <si>
    <t>498</t>
  </si>
  <si>
    <t>Федеральная служба по экологическому, технологическому
 и атомному надзору</t>
  </si>
  <si>
    <t>321</t>
  </si>
  <si>
    <t>Федеральная служба государственной регистрации, кадастра и картографии</t>
  </si>
  <si>
    <t>188</t>
  </si>
  <si>
    <t>Министерство внутренних дел Российской Федерации</t>
  </si>
  <si>
    <t>182</t>
  </si>
  <si>
    <t>1 16 03030 01 6000 140</t>
  </si>
  <si>
    <t>Федеральная налоговая служба</t>
  </si>
  <si>
    <t>161</t>
  </si>
  <si>
    <t>Федеральная антимонопольная служба</t>
  </si>
  <si>
    <t>141</t>
  </si>
  <si>
    <t>Федеральная служба по надзору в сфере защиты прав потребителей и благополучия человека</t>
  </si>
  <si>
    <t>106</t>
  </si>
  <si>
    <t>Федеральная служба по надзору в сфере транспорта</t>
  </si>
  <si>
    <t>100</t>
  </si>
  <si>
    <t>Федеральное казначейство</t>
  </si>
  <si>
    <t>096</t>
  </si>
  <si>
    <t>Федеральная служба по надзору в сфере связи, информационных технологий и массовых коммуникаций</t>
  </si>
  <si>
    <t>076</t>
  </si>
  <si>
    <t>Федеральное агентство по рыболовству</t>
  </si>
  <si>
    <t>048</t>
  </si>
  <si>
    <t xml:space="preserve">1 12 01020 01 6000 120 </t>
  </si>
  <si>
    <t>Федеральная служба по надзору в сфере природопользования</t>
  </si>
  <si>
    <t>7</t>
  </si>
  <si>
    <t>6</t>
  </si>
  <si>
    <t>5</t>
  </si>
  <si>
    <t>4</t>
  </si>
  <si>
    <t>3</t>
  </si>
  <si>
    <t>2</t>
  </si>
  <si>
    <t>1</t>
  </si>
  <si>
    <t>Код доходов</t>
  </si>
  <si>
    <t>Код главного админи-стратора доходов</t>
  </si>
  <si>
    <t>% исполнения от уточненного плана</t>
  </si>
  <si>
    <t>Наименование показателя</t>
  </si>
  <si>
    <t>Код классификации доходов</t>
  </si>
  <si>
    <t>Управление образования администрации города Березники</t>
  </si>
  <si>
    <t>Управление культуры администрации города Березники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</si>
  <si>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</si>
  <si>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</si>
  <si>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2 02 49999 04 0000 151</t>
  </si>
  <si>
    <t>2 02 29999 04 0000 151</t>
  </si>
  <si>
    <t>2 02 30021 04 0000 151</t>
  </si>
  <si>
    <t>2 02 30024 04 0000 151</t>
  </si>
  <si>
    <t>2 02 30029 04 0000 151</t>
  </si>
  <si>
    <t>2 02 15001 04 0000 151</t>
  </si>
  <si>
    <t>2 19 25020 04 0000 151</t>
  </si>
  <si>
    <t>2 02 35930 04 0000 151</t>
  </si>
  <si>
    <t>2 19 60010 04 0000 151</t>
  </si>
  <si>
    <t>1 16 37030 04 0000 140</t>
  </si>
  <si>
    <t>2 02 39999 04 0000 151</t>
  </si>
  <si>
    <t>Приложение  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</si>
  <si>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</si>
  <si>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2 02 35134 04 0000 151</t>
  </si>
  <si>
    <t>2 02 35135 04 0000 151</t>
  </si>
  <si>
    <t>2 02 20077 04 0000 151</t>
  </si>
  <si>
    <t>2 02 25555 04 0000 151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</si>
  <si>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</si>
  <si>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</si>
  <si>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</si>
  <si>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</si>
  <si>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</si>
  <si>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</si>
  <si>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</si>
  <si>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1 05 03010 01 3000 110</t>
  </si>
  <si>
    <t>1 05 04010 02 2100 110</t>
  </si>
  <si>
    <t>1 16 30013 01 6000 140</t>
  </si>
  <si>
    <t>2 02 25558 04 0000 151</t>
  </si>
  <si>
    <t>1 16 43000 01 0000 140</t>
  </si>
  <si>
    <t>2 02 25519 04 0000 151</t>
  </si>
  <si>
    <t>Субсидия бюджетам городских округов на поддержку отрасли культуры</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</si>
  <si>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</si>
  <si>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</si>
  <si>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в тыс.руб.</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</si>
  <si>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</si>
  <si>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к решению Березниковской городской Думы</t>
  </si>
  <si>
    <t>Исполнение бюджета города Березники по кодам классификации доходов бюджета 
за  2017 год</t>
  </si>
  <si>
    <t>Единый налог на вмененный доход для отдельных видов деятельности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</si>
  <si>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</si>
  <si>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</si>
  <si>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1 01 02020 01 2200 110</t>
  </si>
  <si>
    <t>1 05 02010 02 4000 110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</si>
  <si>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</si>
  <si>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"0 ветеранах" и от 24 ноября 1995 года      N 181-ФЗ "О социальной защите инвалидов в Российской Федерации"</t>
  </si>
  <si>
    <t>Форма Г-1</t>
  </si>
  <si>
    <t>от 30 мая 2018 г. № 390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</si>
</sst>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0.0"/>
    <numFmt numFmtId="174" formatCode="dd/mm/yyyy\ hh:mm"/>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1">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0"/>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b/>
      <sz val="10"/>
      <name val="Arial Cyr"/>
      <family val="0"/>
    </font>
    <font>
      <i/>
      <sz val="10"/>
      <name val="Arial Cyr"/>
      <family val="0"/>
    </font>
    <font>
      <sz val="11"/>
      <color indexed="17"/>
      <name val="Calibri"/>
      <family val="2"/>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sz val="7"/>
      <name val="Times New Roman"/>
      <family val="1"/>
    </font>
    <font>
      <b/>
      <sz val="14"/>
      <name val="Times New Roman"/>
      <family val="1"/>
    </font>
    <font>
      <sz val="12"/>
      <name val="Times New Roman"/>
      <family val="1"/>
    </font>
    <font>
      <sz val="8"/>
      <name val="Tahoma"/>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5" tint="0.3999800086021423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top style="thin"/>
      <bottom style="thin"/>
    </border>
    <border>
      <left style="thin"/>
      <right style="thin"/>
      <top style="thin"/>
      <bottom>
        <color indexed="63"/>
      </bottom>
    </border>
    <border>
      <left style="thin"/>
      <right style="thin"/>
      <top/>
      <bottom style="thin"/>
    </border>
  </borders>
  <cellStyleXfs count="76">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0" borderId="0">
      <alignment/>
      <protection/>
    </xf>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7" borderId="1" applyNumberFormat="0" applyAlignment="0" applyProtection="0"/>
    <xf numFmtId="0" fontId="6" fillId="15" borderId="2" applyNumberFormat="0" applyAlignment="0" applyProtection="0"/>
    <xf numFmtId="0" fontId="7" fillId="15"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8"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6" borderId="0" applyNumberFormat="0" applyBorder="0" applyAlignment="0" applyProtection="0"/>
  </cellStyleXfs>
  <cellXfs count="46">
    <xf numFmtId="0" fontId="0" fillId="0" borderId="0" xfId="0" applyAlignment="1">
      <alignment/>
    </xf>
    <xf numFmtId="0" fontId="22" fillId="0" borderId="10" xfId="0" applyFont="1" applyFill="1" applyBorder="1" applyAlignment="1">
      <alignment vertical="top" wrapText="1"/>
    </xf>
    <xf numFmtId="0" fontId="22" fillId="0" borderId="10" xfId="0" applyFont="1" applyFill="1" applyBorder="1" applyAlignment="1">
      <alignment horizontal="left" vertical="top" wrapText="1"/>
    </xf>
    <xf numFmtId="0" fontId="8" fillId="0" borderId="0" xfId="64">
      <alignment/>
      <protection/>
    </xf>
    <xf numFmtId="0" fontId="8" fillId="0" borderId="0" xfId="64" applyFill="1">
      <alignment/>
      <protection/>
    </xf>
    <xf numFmtId="0" fontId="8" fillId="0" borderId="0" xfId="64" applyAlignment="1">
      <alignment horizontal="center"/>
      <protection/>
    </xf>
    <xf numFmtId="173" fontId="8" fillId="0" borderId="0" xfId="64" applyNumberFormat="1">
      <alignment/>
      <protection/>
    </xf>
    <xf numFmtId="173" fontId="22" fillId="0" borderId="10" xfId="0" applyNumberFormat="1" applyFont="1" applyFill="1" applyBorder="1" applyAlignment="1">
      <alignment horizontal="right" vertical="top" wrapText="1"/>
    </xf>
    <xf numFmtId="0" fontId="19" fillId="0" borderId="0" xfId="64" applyFont="1">
      <alignment/>
      <protection/>
    </xf>
    <xf numFmtId="173" fontId="24" fillId="0" borderId="10" xfId="0" applyNumberFormat="1" applyFont="1" applyFill="1" applyBorder="1" applyAlignment="1">
      <alignment horizontal="right" vertical="top" wrapText="1"/>
    </xf>
    <xf numFmtId="0" fontId="8" fillId="0" borderId="0" xfId="64" applyFont="1">
      <alignment/>
      <protection/>
    </xf>
    <xf numFmtId="173" fontId="24" fillId="0" borderId="10" xfId="0" applyNumberFormat="1" applyFont="1" applyFill="1" applyBorder="1" applyAlignment="1">
      <alignment horizontal="right" vertical="top" wrapText="1"/>
    </xf>
    <xf numFmtId="0" fontId="24" fillId="0" borderId="10" xfId="0" applyFont="1" applyFill="1" applyBorder="1" applyAlignment="1">
      <alignment horizontal="center" vertical="top" wrapText="1"/>
    </xf>
    <xf numFmtId="0" fontId="25" fillId="0" borderId="10" xfId="65" applyFont="1" applyFill="1" applyBorder="1" applyAlignment="1">
      <alignment horizontal="left" vertical="top"/>
      <protection/>
    </xf>
    <xf numFmtId="49" fontId="24"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173" fontId="22" fillId="0" borderId="10" xfId="0" applyNumberFormat="1" applyFont="1" applyFill="1" applyBorder="1" applyAlignment="1">
      <alignment horizontal="right" vertical="top" wrapText="1"/>
    </xf>
    <xf numFmtId="49" fontId="27" fillId="0" borderId="10" xfId="0" applyNumberFormat="1" applyFont="1" applyFill="1" applyBorder="1" applyAlignment="1">
      <alignment horizontal="center" vertical="top" wrapText="1"/>
    </xf>
    <xf numFmtId="49" fontId="23"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top" wrapText="1"/>
    </xf>
    <xf numFmtId="3" fontId="25" fillId="0" borderId="10" xfId="65" applyNumberFormat="1" applyFont="1" applyFill="1" applyBorder="1" applyAlignment="1">
      <alignment horizontal="left" vertical="top"/>
      <protection/>
    </xf>
    <xf numFmtId="0" fontId="22" fillId="0" borderId="10" xfId="0" applyFont="1" applyFill="1" applyBorder="1" applyAlignment="1">
      <alignment horizontal="left" vertical="top" wrapText="1"/>
    </xf>
    <xf numFmtId="0" fontId="26" fillId="0" borderId="10" xfId="65" applyFont="1" applyFill="1" applyBorder="1" applyAlignment="1">
      <alignment horizontal="left" vertical="top"/>
      <protection/>
    </xf>
    <xf numFmtId="49" fontId="22" fillId="0" borderId="10" xfId="0" applyNumberFormat="1" applyFont="1" applyFill="1" applyBorder="1" applyAlignment="1">
      <alignment horizontal="center" vertical="top" wrapText="1"/>
    </xf>
    <xf numFmtId="0" fontId="22" fillId="0" borderId="10" xfId="0" applyFont="1" applyFill="1" applyBorder="1" applyAlignment="1">
      <alignment vertical="top" wrapText="1"/>
    </xf>
    <xf numFmtId="49" fontId="24" fillId="0" borderId="10" xfId="0" applyNumberFormat="1" applyFont="1" applyFill="1" applyBorder="1" applyAlignment="1">
      <alignment horizontal="center" vertical="top" wrapText="1"/>
    </xf>
    <xf numFmtId="3" fontId="25" fillId="0" borderId="10" xfId="65" applyNumberFormat="1" applyFont="1" applyFill="1" applyBorder="1" applyAlignment="1">
      <alignment horizontal="left" vertical="top"/>
      <protection/>
    </xf>
    <xf numFmtId="0" fontId="25" fillId="0" borderId="10" xfId="65" applyFont="1" applyFill="1" applyBorder="1" applyAlignment="1">
      <alignment horizontal="left" vertical="top"/>
      <protection/>
    </xf>
    <xf numFmtId="0" fontId="24" fillId="0" borderId="10" xfId="0" applyFont="1" applyFill="1" applyBorder="1" applyAlignment="1">
      <alignment horizontal="left" vertical="top" wrapText="1"/>
    </xf>
    <xf numFmtId="173" fontId="22" fillId="18" borderId="10" xfId="0" applyNumberFormat="1" applyFont="1" applyFill="1" applyBorder="1" applyAlignment="1">
      <alignment horizontal="right" vertical="top" wrapText="1"/>
    </xf>
    <xf numFmtId="0" fontId="22" fillId="0" borderId="11" xfId="0" applyFont="1" applyBorder="1" applyAlignment="1">
      <alignment horizontal="right"/>
    </xf>
    <xf numFmtId="0" fontId="23" fillId="0" borderId="12" xfId="65" applyFont="1" applyFill="1" applyBorder="1" applyAlignment="1">
      <alignment horizontal="center" vertical="top" wrapText="1"/>
      <protection/>
    </xf>
    <xf numFmtId="0" fontId="29" fillId="0" borderId="0" xfId="64" applyFont="1">
      <alignment/>
      <protection/>
    </xf>
    <xf numFmtId="0" fontId="29" fillId="0" borderId="0" xfId="65" applyFont="1" applyFill="1" applyAlignment="1">
      <alignment horizontal="left"/>
      <protection/>
    </xf>
    <xf numFmtId="0" fontId="29" fillId="0" borderId="0" xfId="0" applyFont="1" applyAlignment="1">
      <alignment/>
    </xf>
    <xf numFmtId="0" fontId="29" fillId="0" borderId="0" xfId="65" applyFont="1" applyFill="1" applyAlignment="1">
      <alignment horizontal="right" wrapText="1"/>
      <protection/>
    </xf>
    <xf numFmtId="0" fontId="29" fillId="0" borderId="0" xfId="0" applyFont="1" applyAlignment="1">
      <alignment horizontal="right" wrapText="1"/>
    </xf>
    <xf numFmtId="0" fontId="29" fillId="0" borderId="0" xfId="65" applyFont="1" applyFill="1" applyAlignment="1">
      <alignment horizontal="right"/>
      <protection/>
    </xf>
    <xf numFmtId="0" fontId="28" fillId="0" borderId="0" xfId="64" applyFont="1" applyAlignment="1">
      <alignment horizontal="center" wrapText="1"/>
      <protection/>
    </xf>
    <xf numFmtId="0" fontId="22" fillId="0" borderId="0" xfId="64" applyFont="1" applyFill="1" applyBorder="1" applyAlignment="1">
      <alignment horizontal="right"/>
      <protection/>
    </xf>
    <xf numFmtId="0" fontId="22" fillId="0" borderId="0" xfId="0" applyFont="1" applyBorder="1" applyAlignment="1">
      <alignment horizontal="right"/>
    </xf>
    <xf numFmtId="0" fontId="22" fillId="0" borderId="11" xfId="0" applyFont="1" applyBorder="1" applyAlignment="1">
      <alignment horizontal="right"/>
    </xf>
    <xf numFmtId="49" fontId="23" fillId="0" borderId="13"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cellXfs>
  <cellStyles count="65">
    <cellStyle name="Normal" xfId="0"/>
    <cellStyle name="RowLevel_0" xfId="1"/>
    <cellStyle name="ColLevel_0" xfId="2"/>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2" xfId="56"/>
    <cellStyle name="Обычный 3" xfId="57"/>
    <cellStyle name="Обычный 4" xfId="58"/>
    <cellStyle name="Обычный 5" xfId="59"/>
    <cellStyle name="Обычный 6" xfId="60"/>
    <cellStyle name="Обычный 7" xfId="61"/>
    <cellStyle name="Обычный 8" xfId="62"/>
    <cellStyle name="Обычный 9" xfId="63"/>
    <cellStyle name="Обычный_Книга3" xfId="64"/>
    <cellStyle name="Обычный_Покварталь."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T1\fuag1$\Users\2903.BERKAZ\Documents\&#1051;&#1077;&#1085;&#1072;\&#1044;&#1054;&#1061;&#1054;&#1044;&#1067;%202016\&#1048;&#1089;&#1087;&#1086;&#1083;_%201%20&#1087;&#1086;&#1083;-&#1077;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2"/>
      <sheetName val="Приложение1"/>
      <sheetName val="ДохПредпр "/>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63"/>
  <sheetViews>
    <sheetView tabSelected="1" zoomScale="70" zoomScaleNormal="70" zoomScalePageLayoutView="0" workbookViewId="0" topLeftCell="A1">
      <selection activeCell="L9" sqref="L9"/>
    </sheetView>
  </sheetViews>
  <sheetFormatPr defaultColWidth="9.140625" defaultRowHeight="12.75"/>
  <cols>
    <col min="1" max="1" width="8.28125" style="3" customWidth="1"/>
    <col min="2" max="2" width="18.7109375" style="3" customWidth="1"/>
    <col min="3" max="3" width="68.57421875" style="3" customWidth="1"/>
    <col min="4" max="4" width="10.421875" style="3" customWidth="1"/>
    <col min="5" max="5" width="10.8515625" style="3" customWidth="1"/>
    <col min="6" max="6" width="11.421875" style="3" customWidth="1"/>
    <col min="7" max="7" width="12.28125" style="3" customWidth="1"/>
    <col min="8" max="8" width="12.28125" style="4" hidden="1" customWidth="1"/>
    <col min="9" max="16384" width="9.140625" style="3" customWidth="1"/>
  </cols>
  <sheetData>
    <row r="1" spans="4:8" ht="15.75">
      <c r="D1" s="35" t="s">
        <v>280</v>
      </c>
      <c r="E1" s="36"/>
      <c r="F1" s="36"/>
      <c r="G1" s="36"/>
      <c r="H1" s="36"/>
    </row>
    <row r="2" spans="4:8" ht="15.75">
      <c r="D2" s="35" t="s">
        <v>304</v>
      </c>
      <c r="E2" s="36"/>
      <c r="F2" s="36"/>
      <c r="G2" s="36"/>
      <c r="H2" s="36"/>
    </row>
    <row r="3" spans="4:8" ht="15.75">
      <c r="D3" s="35" t="s">
        <v>314</v>
      </c>
      <c r="E3" s="36"/>
      <c r="F3" s="36"/>
      <c r="G3" s="36"/>
      <c r="H3" s="36"/>
    </row>
    <row r="4" spans="4:8" ht="11.25" customHeight="1">
      <c r="D4" s="32"/>
      <c r="E4" s="33"/>
      <c r="F4" s="34"/>
      <c r="G4" s="34"/>
      <c r="H4" s="34"/>
    </row>
    <row r="5" spans="4:8" ht="15.75">
      <c r="D5" s="37" t="s">
        <v>313</v>
      </c>
      <c r="E5" s="37"/>
      <c r="F5" s="37"/>
      <c r="G5" s="37"/>
      <c r="H5" s="37"/>
    </row>
    <row r="6" spans="1:8" ht="48.75" customHeight="1">
      <c r="A6" s="38" t="s">
        <v>305</v>
      </c>
      <c r="B6" s="38"/>
      <c r="C6" s="38"/>
      <c r="D6" s="38"/>
      <c r="E6" s="38"/>
      <c r="F6" s="38"/>
      <c r="G6" s="38"/>
      <c r="H6" s="38"/>
    </row>
    <row r="7" spans="5:8" ht="12.75" customHeight="1">
      <c r="E7" s="39" t="s">
        <v>302</v>
      </c>
      <c r="F7" s="40"/>
      <c r="G7" s="40"/>
      <c r="H7" s="41"/>
    </row>
    <row r="8" spans="1:8" ht="12.75" customHeight="1">
      <c r="A8" s="42" t="s">
        <v>264</v>
      </c>
      <c r="B8" s="43"/>
      <c r="C8" s="44" t="s">
        <v>263</v>
      </c>
      <c r="D8" s="44" t="s">
        <v>33</v>
      </c>
      <c r="E8" s="44" t="s">
        <v>50</v>
      </c>
      <c r="F8" s="44" t="s">
        <v>49</v>
      </c>
      <c r="G8" s="44" t="s">
        <v>262</v>
      </c>
      <c r="H8" s="30"/>
    </row>
    <row r="9" spans="1:8" s="4" customFormat="1" ht="60" customHeight="1">
      <c r="A9" s="18" t="s">
        <v>261</v>
      </c>
      <c r="B9" s="18" t="s">
        <v>260</v>
      </c>
      <c r="C9" s="45"/>
      <c r="D9" s="45"/>
      <c r="E9" s="45"/>
      <c r="F9" s="45"/>
      <c r="G9" s="45"/>
      <c r="H9" s="31"/>
    </row>
    <row r="10" spans="1:8" s="4" customFormat="1" ht="9" customHeight="1">
      <c r="A10" s="17" t="s">
        <v>259</v>
      </c>
      <c r="B10" s="17" t="s">
        <v>258</v>
      </c>
      <c r="C10" s="17" t="s">
        <v>257</v>
      </c>
      <c r="D10" s="17" t="s">
        <v>256</v>
      </c>
      <c r="E10" s="17" t="s">
        <v>255</v>
      </c>
      <c r="F10" s="17" t="s">
        <v>254</v>
      </c>
      <c r="G10" s="17" t="s">
        <v>253</v>
      </c>
      <c r="H10" s="17">
        <v>8</v>
      </c>
    </row>
    <row r="11" spans="1:8" s="8" customFormat="1" ht="15" customHeight="1">
      <c r="A11" s="14" t="s">
        <v>250</v>
      </c>
      <c r="B11" s="19" t="s">
        <v>200</v>
      </c>
      <c r="C11" s="12" t="s">
        <v>252</v>
      </c>
      <c r="D11" s="9">
        <f>SUM(D12:D16)</f>
        <v>26422</v>
      </c>
      <c r="E11" s="9">
        <f>SUM(E12:E16)</f>
        <v>16481.6</v>
      </c>
      <c r="F11" s="9">
        <f>SUM(F12:F16)</f>
        <v>16581.6</v>
      </c>
      <c r="G11" s="9">
        <f>F11/E11*100</f>
        <v>100.60673720997961</v>
      </c>
      <c r="H11" s="9">
        <f>SUM(H12:H16)</f>
        <v>0</v>
      </c>
    </row>
    <row r="12" spans="1:8" ht="41.25" customHeight="1">
      <c r="A12" s="15" t="s">
        <v>250</v>
      </c>
      <c r="B12" s="13" t="s">
        <v>138</v>
      </c>
      <c r="C12" s="2" t="s">
        <v>156</v>
      </c>
      <c r="D12" s="7">
        <v>1339</v>
      </c>
      <c r="E12" s="7">
        <v>505.8</v>
      </c>
      <c r="F12" s="7">
        <v>475.2</v>
      </c>
      <c r="G12" s="7">
        <f aca="true" t="shared" si="0" ref="G12:G67">F12/E12*100</f>
        <v>93.95017793594306</v>
      </c>
      <c r="H12" s="7"/>
    </row>
    <row r="13" spans="1:8" ht="39" customHeight="1">
      <c r="A13" s="15" t="s">
        <v>250</v>
      </c>
      <c r="B13" s="13" t="s">
        <v>251</v>
      </c>
      <c r="C13" s="2" t="s">
        <v>157</v>
      </c>
      <c r="D13" s="7">
        <v>0</v>
      </c>
      <c r="E13" s="7">
        <v>-37.7</v>
      </c>
      <c r="F13" s="7">
        <v>-37.5</v>
      </c>
      <c r="G13" s="7">
        <f t="shared" si="0"/>
        <v>99.46949602122015</v>
      </c>
      <c r="H13" s="7"/>
    </row>
    <row r="14" spans="1:8" ht="39" customHeight="1">
      <c r="A14" s="15" t="s">
        <v>250</v>
      </c>
      <c r="B14" s="13" t="s">
        <v>139</v>
      </c>
      <c r="C14" s="2" t="s">
        <v>186</v>
      </c>
      <c r="D14" s="7">
        <v>7343</v>
      </c>
      <c r="E14" s="7">
        <v>5769.6</v>
      </c>
      <c r="F14" s="7">
        <v>5769.6</v>
      </c>
      <c r="G14" s="7">
        <f t="shared" si="0"/>
        <v>100</v>
      </c>
      <c r="H14" s="7"/>
    </row>
    <row r="15" spans="1:8" ht="39" customHeight="1">
      <c r="A15" s="15" t="s">
        <v>250</v>
      </c>
      <c r="B15" s="13" t="s">
        <v>140</v>
      </c>
      <c r="C15" s="2" t="s">
        <v>158</v>
      </c>
      <c r="D15" s="7">
        <v>17731</v>
      </c>
      <c r="E15" s="7">
        <v>10236.3</v>
      </c>
      <c r="F15" s="7">
        <v>10366.7</v>
      </c>
      <c r="G15" s="7">
        <f t="shared" si="0"/>
        <v>101.27389779510176</v>
      </c>
      <c r="H15" s="7"/>
    </row>
    <row r="16" spans="1:8" ht="52.5" customHeight="1">
      <c r="A16" s="15" t="s">
        <v>250</v>
      </c>
      <c r="B16" s="13" t="s">
        <v>141</v>
      </c>
      <c r="C16" s="1" t="s">
        <v>159</v>
      </c>
      <c r="D16" s="7">
        <v>9</v>
      </c>
      <c r="E16" s="7">
        <v>7.6</v>
      </c>
      <c r="F16" s="7">
        <v>7.6</v>
      </c>
      <c r="G16" s="7">
        <f t="shared" si="0"/>
        <v>100</v>
      </c>
      <c r="H16" s="7"/>
    </row>
    <row r="17" spans="1:8" s="8" customFormat="1" ht="15" customHeight="1">
      <c r="A17" s="14" t="s">
        <v>248</v>
      </c>
      <c r="B17" s="13"/>
      <c r="C17" s="12" t="s">
        <v>249</v>
      </c>
      <c r="D17" s="9">
        <f>D18+D19+D20</f>
        <v>5.2</v>
      </c>
      <c r="E17" s="9">
        <f>E18+E19+E20</f>
        <v>158.6</v>
      </c>
      <c r="F17" s="9">
        <f>F18+F19+F20</f>
        <v>158.6</v>
      </c>
      <c r="G17" s="9">
        <f t="shared" si="0"/>
        <v>100</v>
      </c>
      <c r="H17" s="9">
        <f>H18+H19+H20</f>
        <v>0</v>
      </c>
    </row>
    <row r="18" spans="1:8" s="8" customFormat="1" ht="54.75" customHeight="1">
      <c r="A18" s="15" t="s">
        <v>248</v>
      </c>
      <c r="B18" s="13" t="s">
        <v>151</v>
      </c>
      <c r="C18" s="2" t="s">
        <v>179</v>
      </c>
      <c r="D18" s="16">
        <v>0</v>
      </c>
      <c r="E18" s="16">
        <v>8.5</v>
      </c>
      <c r="F18" s="16">
        <v>8.5</v>
      </c>
      <c r="G18" s="16">
        <f t="shared" si="0"/>
        <v>100</v>
      </c>
      <c r="H18" s="16"/>
    </row>
    <row r="19" spans="1:8" s="8" customFormat="1" ht="57" customHeight="1">
      <c r="A19" s="15" t="s">
        <v>248</v>
      </c>
      <c r="B19" s="20" t="s">
        <v>199</v>
      </c>
      <c r="C19" s="21" t="s">
        <v>174</v>
      </c>
      <c r="D19" s="16">
        <v>0.2</v>
      </c>
      <c r="E19" s="16">
        <v>148.1</v>
      </c>
      <c r="F19" s="16">
        <v>148.1</v>
      </c>
      <c r="G19" s="16">
        <f t="shared" si="0"/>
        <v>100</v>
      </c>
      <c r="H19" s="16"/>
    </row>
    <row r="20" spans="1:8" ht="57" customHeight="1">
      <c r="A20" s="15" t="s">
        <v>248</v>
      </c>
      <c r="B20" s="13" t="s">
        <v>160</v>
      </c>
      <c r="C20" s="2" t="s">
        <v>171</v>
      </c>
      <c r="D20" s="16">
        <v>5</v>
      </c>
      <c r="E20" s="16">
        <v>2</v>
      </c>
      <c r="F20" s="16">
        <v>2</v>
      </c>
      <c r="G20" s="16">
        <f t="shared" si="0"/>
        <v>100</v>
      </c>
      <c r="H20" s="16"/>
    </row>
    <row r="21" spans="1:8" s="8" customFormat="1" ht="30" customHeight="1">
      <c r="A21" s="14" t="s">
        <v>246</v>
      </c>
      <c r="B21" s="22"/>
      <c r="C21" s="12" t="s">
        <v>247</v>
      </c>
      <c r="D21" s="11">
        <f>D22</f>
        <v>0</v>
      </c>
      <c r="E21" s="11">
        <f>E22</f>
        <v>-17.5</v>
      </c>
      <c r="F21" s="11">
        <f>F22</f>
        <v>-17.5</v>
      </c>
      <c r="G21" s="11">
        <f t="shared" si="0"/>
        <v>100</v>
      </c>
      <c r="H21" s="11">
        <f>H22</f>
        <v>0</v>
      </c>
    </row>
    <row r="22" spans="1:8" ht="81" customHeight="1">
      <c r="A22" s="15" t="s">
        <v>246</v>
      </c>
      <c r="B22" s="13" t="s">
        <v>193</v>
      </c>
      <c r="C22" s="2" t="s">
        <v>308</v>
      </c>
      <c r="D22" s="16">
        <v>0</v>
      </c>
      <c r="E22" s="16">
        <v>-17.5</v>
      </c>
      <c r="F22" s="16">
        <v>-17.5</v>
      </c>
      <c r="G22" s="16">
        <f t="shared" si="0"/>
        <v>100</v>
      </c>
      <c r="H22" s="16"/>
    </row>
    <row r="23" spans="1:8" s="8" customFormat="1" ht="15" customHeight="1">
      <c r="A23" s="14" t="s">
        <v>244</v>
      </c>
      <c r="B23" s="13"/>
      <c r="C23" s="12" t="s">
        <v>245</v>
      </c>
      <c r="D23" s="9">
        <f>D24+D25+D26+D27</f>
        <v>5826.000000000001</v>
      </c>
      <c r="E23" s="9">
        <f>E24+E25+E26+E27</f>
        <v>5629.2</v>
      </c>
      <c r="F23" s="9">
        <f>F24+F25+F26+F27</f>
        <v>5542.599999999999</v>
      </c>
      <c r="G23" s="9">
        <f t="shared" si="0"/>
        <v>98.46159312158032</v>
      </c>
      <c r="H23" s="9">
        <f>H24+H25+H26+H27</f>
        <v>0</v>
      </c>
    </row>
    <row r="24" spans="1:8" ht="53.25" customHeight="1">
      <c r="A24" s="15" t="s">
        <v>244</v>
      </c>
      <c r="B24" s="13" t="s">
        <v>6</v>
      </c>
      <c r="C24" s="2" t="s">
        <v>7</v>
      </c>
      <c r="D24" s="7">
        <v>2275.9</v>
      </c>
      <c r="E24" s="7">
        <v>2300.7</v>
      </c>
      <c r="F24" s="7">
        <v>2277.5</v>
      </c>
      <c r="G24" s="7">
        <f t="shared" si="0"/>
        <v>98.99161124875039</v>
      </c>
      <c r="H24" s="7"/>
    </row>
    <row r="25" spans="1:8" ht="57" customHeight="1">
      <c r="A25" s="15" t="s">
        <v>244</v>
      </c>
      <c r="B25" s="13" t="s">
        <v>8</v>
      </c>
      <c r="C25" s="2" t="s">
        <v>9</v>
      </c>
      <c r="D25" s="7">
        <v>24.8</v>
      </c>
      <c r="E25" s="7">
        <v>24</v>
      </c>
      <c r="F25" s="7">
        <v>23.1</v>
      </c>
      <c r="G25" s="7">
        <f t="shared" si="0"/>
        <v>96.25</v>
      </c>
      <c r="H25" s="7"/>
    </row>
    <row r="26" spans="1:8" ht="51" customHeight="1">
      <c r="A26" s="15" t="s">
        <v>244</v>
      </c>
      <c r="B26" s="13" t="s">
        <v>10</v>
      </c>
      <c r="C26" s="2" t="s">
        <v>11</v>
      </c>
      <c r="D26" s="7">
        <v>3781.5</v>
      </c>
      <c r="E26" s="7">
        <v>3784.8</v>
      </c>
      <c r="F26" s="7">
        <v>3683.1</v>
      </c>
      <c r="G26" s="7">
        <f t="shared" si="0"/>
        <v>97.31293595434369</v>
      </c>
      <c r="H26" s="7"/>
    </row>
    <row r="27" spans="1:8" ht="51" customHeight="1">
      <c r="A27" s="15" t="s">
        <v>244</v>
      </c>
      <c r="B27" s="13" t="s">
        <v>12</v>
      </c>
      <c r="C27" s="2" t="s">
        <v>13</v>
      </c>
      <c r="D27" s="7">
        <v>-256.2</v>
      </c>
      <c r="E27" s="7">
        <v>-480.3</v>
      </c>
      <c r="F27" s="7">
        <v>-441.1</v>
      </c>
      <c r="G27" s="7">
        <f t="shared" si="0"/>
        <v>91.8384343118884</v>
      </c>
      <c r="H27" s="7"/>
    </row>
    <row r="28" spans="1:8" s="8" customFormat="1" ht="15" customHeight="1">
      <c r="A28" s="14" t="s">
        <v>242</v>
      </c>
      <c r="B28" s="13" t="s">
        <v>200</v>
      </c>
      <c r="C28" s="12" t="s">
        <v>243</v>
      </c>
      <c r="D28" s="9">
        <f>D31+D30</f>
        <v>750</v>
      </c>
      <c r="E28" s="9">
        <f>E31+E30+E29</f>
        <v>502</v>
      </c>
      <c r="F28" s="9">
        <f>F31+F30+F29</f>
        <v>517.2</v>
      </c>
      <c r="G28" s="9">
        <f t="shared" si="0"/>
        <v>103.02788844621516</v>
      </c>
      <c r="H28" s="9">
        <f>H31+H30</f>
        <v>0</v>
      </c>
    </row>
    <row r="29" spans="1:8" s="8" customFormat="1" ht="46.5" customHeight="1">
      <c r="A29" s="15" t="s">
        <v>242</v>
      </c>
      <c r="B29" s="13" t="s">
        <v>268</v>
      </c>
      <c r="C29" s="2" t="s">
        <v>267</v>
      </c>
      <c r="D29" s="7">
        <v>0</v>
      </c>
      <c r="E29" s="7">
        <v>2</v>
      </c>
      <c r="F29" s="7">
        <v>2</v>
      </c>
      <c r="G29" s="16">
        <f t="shared" si="0"/>
        <v>100</v>
      </c>
      <c r="H29" s="9"/>
    </row>
    <row r="30" spans="1:8" s="10" customFormat="1" ht="48.75" customHeight="1">
      <c r="A30" s="15" t="s">
        <v>242</v>
      </c>
      <c r="B30" s="13" t="s">
        <v>154</v>
      </c>
      <c r="C30" s="2" t="s">
        <v>177</v>
      </c>
      <c r="D30" s="7">
        <v>500</v>
      </c>
      <c r="E30" s="7">
        <v>200</v>
      </c>
      <c r="F30" s="7">
        <v>176.7</v>
      </c>
      <c r="G30" s="7">
        <f t="shared" si="0"/>
        <v>88.35</v>
      </c>
      <c r="H30" s="7"/>
    </row>
    <row r="31" spans="1:8" ht="60" customHeight="1">
      <c r="A31" s="15" t="s">
        <v>242</v>
      </c>
      <c r="B31" s="13" t="s">
        <v>160</v>
      </c>
      <c r="C31" s="2" t="s">
        <v>171</v>
      </c>
      <c r="D31" s="7">
        <v>250</v>
      </c>
      <c r="E31" s="7">
        <v>300</v>
      </c>
      <c r="F31" s="7">
        <v>338.5</v>
      </c>
      <c r="G31" s="7">
        <f t="shared" si="0"/>
        <v>112.83333333333334</v>
      </c>
      <c r="H31" s="7"/>
    </row>
    <row r="32" spans="1:8" s="8" customFormat="1" ht="26.25" customHeight="1">
      <c r="A32" s="14" t="s">
        <v>240</v>
      </c>
      <c r="B32" s="13" t="s">
        <v>200</v>
      </c>
      <c r="C32" s="12" t="s">
        <v>241</v>
      </c>
      <c r="D32" s="9">
        <f>SUM(D33:D37)</f>
        <v>275</v>
      </c>
      <c r="E32" s="9">
        <f>SUM(E33:E37)</f>
        <v>105</v>
      </c>
      <c r="F32" s="9">
        <f>SUM(F33:F37)</f>
        <v>123</v>
      </c>
      <c r="G32" s="9">
        <f t="shared" si="0"/>
        <v>117.14285714285715</v>
      </c>
      <c r="H32" s="9">
        <f>SUM(H33:H37)</f>
        <v>0</v>
      </c>
    </row>
    <row r="33" spans="1:8" s="10" customFormat="1" ht="71.25" customHeight="1">
      <c r="A33" s="23" t="s">
        <v>240</v>
      </c>
      <c r="B33" s="20" t="s">
        <v>150</v>
      </c>
      <c r="C33" s="21" t="s">
        <v>161</v>
      </c>
      <c r="D33" s="7">
        <v>220</v>
      </c>
      <c r="E33" s="7">
        <v>20</v>
      </c>
      <c r="F33" s="7">
        <v>10</v>
      </c>
      <c r="G33" s="16">
        <f t="shared" si="0"/>
        <v>50</v>
      </c>
      <c r="H33" s="7"/>
    </row>
    <row r="34" spans="1:8" s="10" customFormat="1" ht="48" customHeight="1">
      <c r="A34" s="23" t="s">
        <v>240</v>
      </c>
      <c r="B34" s="20" t="s">
        <v>268</v>
      </c>
      <c r="C34" s="21" t="s">
        <v>267</v>
      </c>
      <c r="D34" s="7">
        <v>0</v>
      </c>
      <c r="E34" s="7">
        <v>0</v>
      </c>
      <c r="F34" s="7">
        <v>50</v>
      </c>
      <c r="G34" s="16"/>
      <c r="H34" s="7"/>
    </row>
    <row r="35" spans="1:8" ht="72" customHeight="1">
      <c r="A35" s="15" t="s">
        <v>240</v>
      </c>
      <c r="B35" s="13" t="s">
        <v>153</v>
      </c>
      <c r="C35" s="2" t="s">
        <v>178</v>
      </c>
      <c r="D35" s="7">
        <v>40</v>
      </c>
      <c r="E35" s="7">
        <v>70</v>
      </c>
      <c r="F35" s="7">
        <v>48</v>
      </c>
      <c r="G35" s="7">
        <f t="shared" si="0"/>
        <v>68.57142857142857</v>
      </c>
      <c r="H35" s="7"/>
    </row>
    <row r="36" spans="1:8" ht="74.25" customHeight="1">
      <c r="A36" s="15" t="s">
        <v>240</v>
      </c>
      <c r="B36" s="13" t="s">
        <v>163</v>
      </c>
      <c r="C36" s="2" t="s">
        <v>162</v>
      </c>
      <c r="D36" s="7">
        <v>5</v>
      </c>
      <c r="E36" s="7">
        <v>1</v>
      </c>
      <c r="F36" s="7">
        <v>1</v>
      </c>
      <c r="G36" s="7">
        <f t="shared" si="0"/>
        <v>100</v>
      </c>
      <c r="H36" s="7"/>
    </row>
    <row r="37" spans="1:8" ht="63.75" customHeight="1">
      <c r="A37" s="15" t="s">
        <v>240</v>
      </c>
      <c r="B37" s="13" t="s">
        <v>160</v>
      </c>
      <c r="C37" s="2" t="s">
        <v>171</v>
      </c>
      <c r="D37" s="7">
        <v>10</v>
      </c>
      <c r="E37" s="7">
        <v>14</v>
      </c>
      <c r="F37" s="7">
        <v>14</v>
      </c>
      <c r="G37" s="7">
        <f t="shared" si="0"/>
        <v>100</v>
      </c>
      <c r="H37" s="7"/>
    </row>
    <row r="38" spans="1:8" s="8" customFormat="1" ht="15" customHeight="1">
      <c r="A38" s="14" t="s">
        <v>238</v>
      </c>
      <c r="B38" s="13" t="s">
        <v>200</v>
      </c>
      <c r="C38" s="12" t="s">
        <v>239</v>
      </c>
      <c r="D38" s="9">
        <f>D39</f>
        <v>0</v>
      </c>
      <c r="E38" s="9">
        <f>E39</f>
        <v>13</v>
      </c>
      <c r="F38" s="9">
        <f>F39</f>
        <v>31.9</v>
      </c>
      <c r="G38" s="11">
        <f t="shared" si="0"/>
        <v>245.38461538461536</v>
      </c>
      <c r="H38" s="9">
        <f>H39</f>
        <v>0</v>
      </c>
    </row>
    <row r="39" spans="1:8" ht="73.5" customHeight="1">
      <c r="A39" s="15" t="s">
        <v>238</v>
      </c>
      <c r="B39" s="13" t="s">
        <v>155</v>
      </c>
      <c r="C39" s="2" t="s">
        <v>303</v>
      </c>
      <c r="D39" s="7">
        <v>0</v>
      </c>
      <c r="E39" s="7">
        <v>13</v>
      </c>
      <c r="F39" s="7">
        <v>31.9</v>
      </c>
      <c r="G39" s="7">
        <f t="shared" si="0"/>
        <v>245.38461538461536</v>
      </c>
      <c r="H39" s="7"/>
    </row>
    <row r="40" spans="1:8" s="8" customFormat="1" ht="15" customHeight="1">
      <c r="A40" s="14" t="s">
        <v>235</v>
      </c>
      <c r="B40" s="13" t="s">
        <v>200</v>
      </c>
      <c r="C40" s="12" t="s">
        <v>237</v>
      </c>
      <c r="D40" s="9">
        <f>SUM(D41:D83)</f>
        <v>1660584</v>
      </c>
      <c r="E40" s="9">
        <f>SUM(E41:E85)</f>
        <v>1668367.1</v>
      </c>
      <c r="F40" s="9">
        <f>SUM(F41:F85)</f>
        <v>1665253.5999999999</v>
      </c>
      <c r="G40" s="9">
        <f t="shared" si="0"/>
        <v>99.81338040051256</v>
      </c>
      <c r="H40" s="9">
        <f>SUM(H41:H83)</f>
        <v>0</v>
      </c>
    </row>
    <row r="41" spans="1:8" ht="72" customHeight="1">
      <c r="A41" s="15" t="s">
        <v>235</v>
      </c>
      <c r="B41" s="13" t="s">
        <v>69</v>
      </c>
      <c r="C41" s="2" t="s">
        <v>65</v>
      </c>
      <c r="D41" s="7">
        <v>1122653</v>
      </c>
      <c r="E41" s="7">
        <v>1043208.3</v>
      </c>
      <c r="F41" s="7">
        <v>1031195</v>
      </c>
      <c r="G41" s="7">
        <f t="shared" si="0"/>
        <v>98.84842749046379</v>
      </c>
      <c r="H41" s="7"/>
    </row>
    <row r="42" spans="1:8" ht="52.5" customHeight="1">
      <c r="A42" s="15" t="s">
        <v>235</v>
      </c>
      <c r="B42" s="13" t="s">
        <v>78</v>
      </c>
      <c r="C42" s="2" t="s">
        <v>66</v>
      </c>
      <c r="D42" s="7"/>
      <c r="E42" s="7"/>
      <c r="F42" s="7">
        <v>1288</v>
      </c>
      <c r="G42" s="7"/>
      <c r="H42" s="7"/>
    </row>
    <row r="43" spans="1:8" ht="69" customHeight="1">
      <c r="A43" s="15" t="s">
        <v>235</v>
      </c>
      <c r="B43" s="13" t="s">
        <v>70</v>
      </c>
      <c r="C43" s="2" t="s">
        <v>67</v>
      </c>
      <c r="D43" s="7"/>
      <c r="E43" s="7"/>
      <c r="F43" s="7">
        <v>908.5</v>
      </c>
      <c r="G43" s="7"/>
      <c r="H43" s="7"/>
    </row>
    <row r="44" spans="1:8" ht="52.5" customHeight="1">
      <c r="A44" s="15" t="s">
        <v>235</v>
      </c>
      <c r="B44" s="13" t="s">
        <v>71</v>
      </c>
      <c r="C44" s="2" t="s">
        <v>68</v>
      </c>
      <c r="D44" s="7"/>
      <c r="E44" s="7"/>
      <c r="F44" s="7">
        <v>18.4</v>
      </c>
      <c r="G44" s="7"/>
      <c r="H44" s="7"/>
    </row>
    <row r="45" spans="1:8" ht="94.5" customHeight="1">
      <c r="A45" s="15" t="s">
        <v>235</v>
      </c>
      <c r="B45" s="13" t="s">
        <v>75</v>
      </c>
      <c r="C45" s="2" t="s">
        <v>72</v>
      </c>
      <c r="D45" s="7">
        <v>2502</v>
      </c>
      <c r="E45" s="7">
        <v>2370</v>
      </c>
      <c r="F45" s="7">
        <v>2542.3</v>
      </c>
      <c r="G45" s="7">
        <f t="shared" si="0"/>
        <v>107.27004219409284</v>
      </c>
      <c r="H45" s="7"/>
    </row>
    <row r="46" spans="1:8" ht="83.25" customHeight="1">
      <c r="A46" s="15" t="s">
        <v>235</v>
      </c>
      <c r="B46" s="13" t="s">
        <v>76</v>
      </c>
      <c r="C46" s="2" t="s">
        <v>73</v>
      </c>
      <c r="D46" s="7"/>
      <c r="E46" s="7"/>
      <c r="F46" s="7">
        <v>43.7</v>
      </c>
      <c r="G46" s="7"/>
      <c r="H46" s="7"/>
    </row>
    <row r="47" spans="1:8" ht="83.25" customHeight="1">
      <c r="A47" s="15" t="s">
        <v>235</v>
      </c>
      <c r="B47" s="13" t="s">
        <v>309</v>
      </c>
      <c r="C47" s="2" t="s">
        <v>307</v>
      </c>
      <c r="D47" s="7"/>
      <c r="E47" s="7"/>
      <c r="F47" s="7">
        <v>0.6</v>
      </c>
      <c r="G47" s="7"/>
      <c r="H47" s="7"/>
    </row>
    <row r="48" spans="1:8" ht="96" customHeight="1">
      <c r="A48" s="15" t="s">
        <v>235</v>
      </c>
      <c r="B48" s="13" t="s">
        <v>77</v>
      </c>
      <c r="C48" s="2" t="s">
        <v>74</v>
      </c>
      <c r="D48" s="7"/>
      <c r="E48" s="7"/>
      <c r="F48" s="7">
        <v>38.2</v>
      </c>
      <c r="G48" s="7"/>
      <c r="H48" s="7"/>
    </row>
    <row r="49" spans="1:8" ht="52.5" customHeight="1">
      <c r="A49" s="15" t="s">
        <v>235</v>
      </c>
      <c r="B49" s="13" t="s">
        <v>83</v>
      </c>
      <c r="C49" s="2" t="s">
        <v>79</v>
      </c>
      <c r="D49" s="7">
        <v>19500</v>
      </c>
      <c r="E49" s="7">
        <v>127625.6</v>
      </c>
      <c r="F49" s="7">
        <v>129866.2</v>
      </c>
      <c r="G49" s="7">
        <f t="shared" si="0"/>
        <v>101.7556038913823</v>
      </c>
      <c r="H49" s="7"/>
    </row>
    <row r="50" spans="1:8" ht="39" customHeight="1">
      <c r="A50" s="15" t="s">
        <v>235</v>
      </c>
      <c r="B50" s="13" t="s">
        <v>84</v>
      </c>
      <c r="C50" s="2" t="s">
        <v>80</v>
      </c>
      <c r="D50" s="7"/>
      <c r="E50" s="7"/>
      <c r="F50" s="7">
        <v>326.3</v>
      </c>
      <c r="G50" s="7"/>
      <c r="H50" s="7"/>
    </row>
    <row r="51" spans="1:8" ht="52.5" customHeight="1">
      <c r="A51" s="15" t="s">
        <v>235</v>
      </c>
      <c r="B51" s="13" t="s">
        <v>85</v>
      </c>
      <c r="C51" s="2" t="s">
        <v>81</v>
      </c>
      <c r="D51" s="7"/>
      <c r="E51" s="7"/>
      <c r="F51" s="7">
        <v>262.1</v>
      </c>
      <c r="G51" s="7"/>
      <c r="H51" s="7"/>
    </row>
    <row r="52" spans="1:8" ht="39" customHeight="1">
      <c r="A52" s="15" t="s">
        <v>235</v>
      </c>
      <c r="B52" s="13" t="s">
        <v>86</v>
      </c>
      <c r="C52" s="2" t="s">
        <v>82</v>
      </c>
      <c r="D52" s="7"/>
      <c r="E52" s="7"/>
      <c r="F52" s="7">
        <v>0.7</v>
      </c>
      <c r="G52" s="7"/>
      <c r="H52" s="7"/>
    </row>
    <row r="53" spans="1:8" ht="83.25" customHeight="1">
      <c r="A53" s="15" t="s">
        <v>235</v>
      </c>
      <c r="B53" s="13" t="s">
        <v>87</v>
      </c>
      <c r="C53" s="2" t="s">
        <v>88</v>
      </c>
      <c r="D53" s="7">
        <v>1000</v>
      </c>
      <c r="E53" s="7">
        <v>1250</v>
      </c>
      <c r="F53" s="7">
        <v>1326.4</v>
      </c>
      <c r="G53" s="7">
        <f t="shared" si="0"/>
        <v>106.11200000000001</v>
      </c>
      <c r="H53" s="7"/>
    </row>
    <row r="54" spans="1:8" ht="39" customHeight="1">
      <c r="A54" s="15" t="s">
        <v>235</v>
      </c>
      <c r="B54" s="13" t="s">
        <v>92</v>
      </c>
      <c r="C54" s="2" t="s">
        <v>89</v>
      </c>
      <c r="D54" s="7">
        <v>90932</v>
      </c>
      <c r="E54" s="7">
        <v>82633.2</v>
      </c>
      <c r="F54" s="7">
        <v>81370.5</v>
      </c>
      <c r="G54" s="7">
        <f t="shared" si="0"/>
        <v>98.4719216973323</v>
      </c>
      <c r="H54" s="7"/>
    </row>
    <row r="55" spans="1:8" ht="26.25" customHeight="1">
      <c r="A55" s="15" t="s">
        <v>235</v>
      </c>
      <c r="B55" s="13" t="s">
        <v>93</v>
      </c>
      <c r="C55" s="2" t="s">
        <v>90</v>
      </c>
      <c r="D55" s="7"/>
      <c r="E55" s="7"/>
      <c r="F55" s="7">
        <v>287.5</v>
      </c>
      <c r="G55" s="7"/>
      <c r="H55" s="7"/>
    </row>
    <row r="56" spans="1:8" ht="39" customHeight="1">
      <c r="A56" s="15" t="s">
        <v>235</v>
      </c>
      <c r="B56" s="13" t="s">
        <v>94</v>
      </c>
      <c r="C56" s="2" t="s">
        <v>91</v>
      </c>
      <c r="D56" s="7"/>
      <c r="E56" s="7"/>
      <c r="F56" s="7">
        <v>278.9</v>
      </c>
      <c r="G56" s="7"/>
      <c r="H56" s="7"/>
    </row>
    <row r="57" spans="1:8" ht="27" customHeight="1">
      <c r="A57" s="15" t="s">
        <v>235</v>
      </c>
      <c r="B57" s="13" t="s">
        <v>310</v>
      </c>
      <c r="C57" s="2" t="s">
        <v>306</v>
      </c>
      <c r="D57" s="7"/>
      <c r="E57" s="7"/>
      <c r="F57" s="7">
        <v>0.2</v>
      </c>
      <c r="G57" s="7"/>
      <c r="H57" s="7"/>
    </row>
    <row r="58" spans="1:8" ht="45" customHeight="1">
      <c r="A58" s="15" t="s">
        <v>235</v>
      </c>
      <c r="B58" s="13" t="s">
        <v>97</v>
      </c>
      <c r="C58" s="2" t="s">
        <v>95</v>
      </c>
      <c r="D58" s="7"/>
      <c r="E58" s="7">
        <v>1.3</v>
      </c>
      <c r="F58" s="7">
        <v>5.5</v>
      </c>
      <c r="G58" s="7"/>
      <c r="H58" s="7"/>
    </row>
    <row r="59" spans="1:8" ht="32.25" customHeight="1">
      <c r="A59" s="15" t="s">
        <v>235</v>
      </c>
      <c r="B59" s="13" t="s">
        <v>98</v>
      </c>
      <c r="C59" s="2" t="s">
        <v>96</v>
      </c>
      <c r="D59" s="7"/>
      <c r="E59" s="7"/>
      <c r="F59" s="7">
        <v>1.4</v>
      </c>
      <c r="G59" s="7"/>
      <c r="H59" s="7"/>
    </row>
    <row r="60" spans="1:8" ht="27.75" customHeight="1">
      <c r="A60" s="15" t="s">
        <v>235</v>
      </c>
      <c r="B60" s="13" t="s">
        <v>100</v>
      </c>
      <c r="C60" s="2" t="s">
        <v>99</v>
      </c>
      <c r="D60" s="7">
        <v>2</v>
      </c>
      <c r="E60" s="7">
        <v>2</v>
      </c>
      <c r="F60" s="7">
        <v>0</v>
      </c>
      <c r="G60" s="7"/>
      <c r="H60" s="7"/>
    </row>
    <row r="61" spans="1:8" s="4" customFormat="1" ht="33.75" customHeight="1">
      <c r="A61" s="15" t="s">
        <v>235</v>
      </c>
      <c r="B61" s="13" t="s">
        <v>293</v>
      </c>
      <c r="C61" s="2" t="s">
        <v>292</v>
      </c>
      <c r="D61" s="7"/>
      <c r="E61" s="7"/>
      <c r="F61" s="7">
        <v>0.7</v>
      </c>
      <c r="G61" s="7"/>
      <c r="H61" s="7"/>
    </row>
    <row r="62" spans="1:8" ht="54.75" customHeight="1">
      <c r="A62" s="15" t="s">
        <v>235</v>
      </c>
      <c r="B62" s="13" t="s">
        <v>102</v>
      </c>
      <c r="C62" s="24" t="s">
        <v>101</v>
      </c>
      <c r="D62" s="7">
        <v>4100</v>
      </c>
      <c r="E62" s="7">
        <v>8900</v>
      </c>
      <c r="F62" s="7">
        <v>8889.7</v>
      </c>
      <c r="G62" s="7">
        <f t="shared" si="0"/>
        <v>99.88426966292135</v>
      </c>
      <c r="H62" s="7"/>
    </row>
    <row r="63" spans="1:8" ht="30" customHeight="1">
      <c r="A63" s="15" t="s">
        <v>235</v>
      </c>
      <c r="B63" s="13" t="s">
        <v>294</v>
      </c>
      <c r="C63" s="24" t="s">
        <v>291</v>
      </c>
      <c r="D63" s="7"/>
      <c r="E63" s="7"/>
      <c r="F63" s="7">
        <v>1.2</v>
      </c>
      <c r="G63" s="7"/>
      <c r="H63" s="7"/>
    </row>
    <row r="64" spans="1:8" ht="52.5" customHeight="1">
      <c r="A64" s="15" t="s">
        <v>235</v>
      </c>
      <c r="B64" s="13" t="s">
        <v>106</v>
      </c>
      <c r="C64" s="2" t="s">
        <v>103</v>
      </c>
      <c r="D64" s="7">
        <v>30778</v>
      </c>
      <c r="E64" s="7">
        <v>30778</v>
      </c>
      <c r="F64" s="7">
        <v>35824.4</v>
      </c>
      <c r="G64" s="7">
        <f t="shared" si="0"/>
        <v>116.39612710377543</v>
      </c>
      <c r="H64" s="7"/>
    </row>
    <row r="65" spans="1:8" ht="39" customHeight="1">
      <c r="A65" s="15" t="s">
        <v>235</v>
      </c>
      <c r="B65" s="13" t="s">
        <v>107</v>
      </c>
      <c r="C65" s="2" t="s">
        <v>104</v>
      </c>
      <c r="D65" s="7"/>
      <c r="E65" s="7"/>
      <c r="F65" s="7">
        <v>495.3</v>
      </c>
      <c r="G65" s="7"/>
      <c r="H65" s="7"/>
    </row>
    <row r="66" spans="1:8" ht="27" customHeight="1">
      <c r="A66" s="15" t="s">
        <v>235</v>
      </c>
      <c r="B66" s="13" t="s">
        <v>108</v>
      </c>
      <c r="C66" s="2" t="s">
        <v>105</v>
      </c>
      <c r="D66" s="7"/>
      <c r="E66" s="7"/>
      <c r="F66" s="7">
        <v>0.1</v>
      </c>
      <c r="G66" s="7"/>
      <c r="H66" s="7"/>
    </row>
    <row r="67" spans="1:8" ht="26.25" customHeight="1">
      <c r="A67" s="15" t="s">
        <v>235</v>
      </c>
      <c r="B67" s="13" t="s">
        <v>112</v>
      </c>
      <c r="C67" s="2" t="s">
        <v>109</v>
      </c>
      <c r="D67" s="7">
        <v>30074</v>
      </c>
      <c r="E67" s="7">
        <v>30074</v>
      </c>
      <c r="F67" s="7">
        <v>27679.1</v>
      </c>
      <c r="G67" s="7">
        <f t="shared" si="0"/>
        <v>92.03664294739642</v>
      </c>
      <c r="H67" s="7"/>
    </row>
    <row r="68" spans="1:8" ht="12.75" customHeight="1">
      <c r="A68" s="15" t="s">
        <v>235</v>
      </c>
      <c r="B68" s="13" t="s">
        <v>113</v>
      </c>
      <c r="C68" s="2" t="s">
        <v>110</v>
      </c>
      <c r="D68" s="7"/>
      <c r="E68" s="7"/>
      <c r="F68" s="7">
        <v>437.9</v>
      </c>
      <c r="G68" s="7"/>
      <c r="H68" s="7"/>
    </row>
    <row r="69" spans="1:8" ht="26.25" customHeight="1">
      <c r="A69" s="15" t="s">
        <v>235</v>
      </c>
      <c r="B69" s="13" t="s">
        <v>114</v>
      </c>
      <c r="C69" s="2" t="s">
        <v>111</v>
      </c>
      <c r="D69" s="7"/>
      <c r="E69" s="7"/>
      <c r="F69" s="7">
        <v>19.8</v>
      </c>
      <c r="G69" s="7"/>
      <c r="H69" s="7"/>
    </row>
    <row r="70" spans="1:8" ht="26.25" customHeight="1">
      <c r="A70" s="15" t="s">
        <v>235</v>
      </c>
      <c r="B70" s="13" t="s">
        <v>119</v>
      </c>
      <c r="C70" s="2" t="s">
        <v>115</v>
      </c>
      <c r="D70" s="7">
        <v>108735</v>
      </c>
      <c r="E70" s="7">
        <v>108735</v>
      </c>
      <c r="F70" s="7">
        <v>110623.4</v>
      </c>
      <c r="G70" s="7">
        <f>F70/E70*100</f>
        <v>101.73669931484801</v>
      </c>
      <c r="H70" s="7"/>
    </row>
    <row r="71" spans="1:8" ht="12.75" customHeight="1">
      <c r="A71" s="15" t="s">
        <v>235</v>
      </c>
      <c r="B71" s="13" t="s">
        <v>120</v>
      </c>
      <c r="C71" s="2" t="s">
        <v>116</v>
      </c>
      <c r="D71" s="7"/>
      <c r="E71" s="7"/>
      <c r="F71" s="7">
        <v>2294.1</v>
      </c>
      <c r="G71" s="7"/>
      <c r="H71" s="7"/>
    </row>
    <row r="72" spans="1:8" ht="26.25" customHeight="1">
      <c r="A72" s="15" t="s">
        <v>235</v>
      </c>
      <c r="B72" s="13" t="s">
        <v>121</v>
      </c>
      <c r="C72" s="2" t="s">
        <v>117</v>
      </c>
      <c r="D72" s="7"/>
      <c r="E72" s="7"/>
      <c r="F72" s="7">
        <v>-3.6</v>
      </c>
      <c r="G72" s="7"/>
      <c r="H72" s="7"/>
    </row>
    <row r="73" spans="1:8" ht="12.75" customHeight="1">
      <c r="A73" s="15" t="s">
        <v>235</v>
      </c>
      <c r="B73" s="13" t="s">
        <v>122</v>
      </c>
      <c r="C73" s="2" t="s">
        <v>118</v>
      </c>
      <c r="D73" s="7"/>
      <c r="E73" s="7"/>
      <c r="F73" s="7">
        <v>-0.7</v>
      </c>
      <c r="G73" s="7"/>
      <c r="H73" s="7"/>
    </row>
    <row r="74" spans="1:8" ht="43.5" customHeight="1">
      <c r="A74" s="15" t="s">
        <v>235</v>
      </c>
      <c r="B74" s="13" t="s">
        <v>126</v>
      </c>
      <c r="C74" s="1" t="s">
        <v>123</v>
      </c>
      <c r="D74" s="7">
        <v>200910</v>
      </c>
      <c r="E74" s="7">
        <v>183574.7</v>
      </c>
      <c r="F74" s="7">
        <v>186470</v>
      </c>
      <c r="G74" s="7">
        <f>F74/E74*100</f>
        <v>101.57717811877127</v>
      </c>
      <c r="H74" s="7"/>
    </row>
    <row r="75" spans="1:8" ht="30" customHeight="1">
      <c r="A75" s="15" t="s">
        <v>235</v>
      </c>
      <c r="B75" s="13" t="s">
        <v>127</v>
      </c>
      <c r="C75" s="1" t="s">
        <v>124</v>
      </c>
      <c r="D75" s="7"/>
      <c r="E75" s="7"/>
      <c r="F75" s="7">
        <v>31.6</v>
      </c>
      <c r="G75" s="7"/>
      <c r="H75" s="7"/>
    </row>
    <row r="76" spans="1:8" ht="43.5" customHeight="1">
      <c r="A76" s="15" t="s">
        <v>235</v>
      </c>
      <c r="B76" s="13" t="s">
        <v>128</v>
      </c>
      <c r="C76" s="1" t="s">
        <v>125</v>
      </c>
      <c r="D76" s="7"/>
      <c r="E76" s="7"/>
      <c r="F76" s="7">
        <v>-1502.4</v>
      </c>
      <c r="G76" s="7"/>
      <c r="H76" s="7"/>
    </row>
    <row r="77" spans="1:8" ht="42.75" customHeight="1">
      <c r="A77" s="15" t="s">
        <v>235</v>
      </c>
      <c r="B77" s="13" t="s">
        <v>132</v>
      </c>
      <c r="C77" s="1" t="s">
        <v>129</v>
      </c>
      <c r="D77" s="7">
        <v>26037</v>
      </c>
      <c r="E77" s="7">
        <v>26037</v>
      </c>
      <c r="F77" s="7">
        <v>23378</v>
      </c>
      <c r="G77" s="7">
        <f>F77/E77*100</f>
        <v>89.7876099397012</v>
      </c>
      <c r="H77" s="7"/>
    </row>
    <row r="78" spans="1:8" ht="30" customHeight="1">
      <c r="A78" s="15" t="s">
        <v>235</v>
      </c>
      <c r="B78" s="13" t="s">
        <v>133</v>
      </c>
      <c r="C78" s="1" t="s">
        <v>130</v>
      </c>
      <c r="D78" s="7"/>
      <c r="E78" s="7"/>
      <c r="F78" s="7">
        <v>437.8</v>
      </c>
      <c r="G78" s="7"/>
      <c r="H78" s="7"/>
    </row>
    <row r="79" spans="1:8" ht="42" customHeight="1">
      <c r="A79" s="15" t="s">
        <v>235</v>
      </c>
      <c r="B79" s="13" t="s">
        <v>134</v>
      </c>
      <c r="C79" s="1" t="s">
        <v>131</v>
      </c>
      <c r="D79" s="7"/>
      <c r="E79" s="7"/>
      <c r="F79" s="7">
        <v>-5.1</v>
      </c>
      <c r="G79" s="7"/>
      <c r="H79" s="7"/>
    </row>
    <row r="80" spans="1:8" ht="52.5" customHeight="1">
      <c r="A80" s="15" t="s">
        <v>235</v>
      </c>
      <c r="B80" s="13" t="s">
        <v>135</v>
      </c>
      <c r="C80" s="2" t="s">
        <v>191</v>
      </c>
      <c r="D80" s="7">
        <v>22380</v>
      </c>
      <c r="E80" s="7">
        <v>22380</v>
      </c>
      <c r="F80" s="7">
        <v>19700.1</v>
      </c>
      <c r="G80" s="7">
        <f aca="true" t="shared" si="1" ref="G80:G87">F80/E80*100</f>
        <v>88.0254691689008</v>
      </c>
      <c r="H80" s="7"/>
    </row>
    <row r="81" spans="1:8" s="4" customFormat="1" ht="81.75" customHeight="1">
      <c r="A81" s="15" t="s">
        <v>235</v>
      </c>
      <c r="B81" s="13" t="s">
        <v>148</v>
      </c>
      <c r="C81" s="2" t="s">
        <v>286</v>
      </c>
      <c r="D81" s="7">
        <v>435</v>
      </c>
      <c r="E81" s="7">
        <v>435</v>
      </c>
      <c r="F81" s="7">
        <v>348.6</v>
      </c>
      <c r="G81" s="7">
        <f t="shared" si="1"/>
        <v>80.13793103448276</v>
      </c>
      <c r="H81" s="7"/>
    </row>
    <row r="82" spans="1:8" ht="66" customHeight="1">
      <c r="A82" s="15" t="s">
        <v>235</v>
      </c>
      <c r="B82" s="13" t="s">
        <v>236</v>
      </c>
      <c r="C82" s="2" t="s">
        <v>182</v>
      </c>
      <c r="D82" s="7">
        <v>36</v>
      </c>
      <c r="E82" s="7">
        <v>50</v>
      </c>
      <c r="F82" s="7">
        <v>51.2</v>
      </c>
      <c r="G82" s="7">
        <f t="shared" si="1"/>
        <v>102.4</v>
      </c>
      <c r="H82" s="7"/>
    </row>
    <row r="83" spans="1:8" ht="66" customHeight="1">
      <c r="A83" s="15" t="s">
        <v>235</v>
      </c>
      <c r="B83" s="13" t="s">
        <v>149</v>
      </c>
      <c r="C83" s="2" t="s">
        <v>181</v>
      </c>
      <c r="D83" s="7">
        <v>510</v>
      </c>
      <c r="E83" s="7">
        <v>120</v>
      </c>
      <c r="F83" s="7">
        <v>121</v>
      </c>
      <c r="G83" s="7">
        <f t="shared" si="1"/>
        <v>100.83333333333333</v>
      </c>
      <c r="H83" s="7"/>
    </row>
    <row r="84" spans="1:8" ht="69" customHeight="1">
      <c r="A84" s="15" t="s">
        <v>235</v>
      </c>
      <c r="B84" s="13" t="s">
        <v>163</v>
      </c>
      <c r="C84" s="2" t="s">
        <v>162</v>
      </c>
      <c r="D84" s="7">
        <v>0</v>
      </c>
      <c r="E84" s="7">
        <v>160</v>
      </c>
      <c r="F84" s="7">
        <v>160</v>
      </c>
      <c r="G84" s="7">
        <f t="shared" si="1"/>
        <v>100</v>
      </c>
      <c r="H84" s="7"/>
    </row>
    <row r="85" spans="1:8" ht="57" customHeight="1">
      <c r="A85" s="15" t="s">
        <v>235</v>
      </c>
      <c r="B85" s="13" t="s">
        <v>160</v>
      </c>
      <c r="C85" s="2" t="s">
        <v>171</v>
      </c>
      <c r="D85" s="7">
        <v>0</v>
      </c>
      <c r="E85" s="7">
        <v>33</v>
      </c>
      <c r="F85" s="7">
        <v>41</v>
      </c>
      <c r="G85" s="7">
        <f t="shared" si="1"/>
        <v>124.24242424242425</v>
      </c>
      <c r="H85" s="7"/>
    </row>
    <row r="86" spans="1:8" s="8" customFormat="1" ht="15" customHeight="1">
      <c r="A86" s="14" t="s">
        <v>233</v>
      </c>
      <c r="B86" s="13" t="s">
        <v>200</v>
      </c>
      <c r="C86" s="12" t="s">
        <v>234</v>
      </c>
      <c r="D86" s="9">
        <f>SUM(D87:D92)</f>
        <v>2610</v>
      </c>
      <c r="E86" s="9">
        <f>SUM(E87:E92)</f>
        <v>4076.6</v>
      </c>
      <c r="F86" s="9">
        <f>SUM(F87:F92)</f>
        <v>4285</v>
      </c>
      <c r="G86" s="9">
        <f t="shared" si="1"/>
        <v>105.11210322327429</v>
      </c>
      <c r="H86" s="9">
        <f>SUM(H87:H92)</f>
        <v>0</v>
      </c>
    </row>
    <row r="87" spans="1:8" s="10" customFormat="1" ht="66" customHeight="1">
      <c r="A87" s="15" t="s">
        <v>233</v>
      </c>
      <c r="B87" s="20" t="s">
        <v>150</v>
      </c>
      <c r="C87" s="21" t="s">
        <v>161</v>
      </c>
      <c r="D87" s="7">
        <v>192</v>
      </c>
      <c r="E87" s="7">
        <v>172.5</v>
      </c>
      <c r="F87" s="16">
        <v>247.5</v>
      </c>
      <c r="G87" s="16">
        <f t="shared" si="1"/>
        <v>143.47826086956522</v>
      </c>
      <c r="H87" s="16"/>
    </row>
    <row r="88" spans="1:8" s="10" customFormat="1" ht="66" customHeight="1">
      <c r="A88" s="15" t="s">
        <v>233</v>
      </c>
      <c r="B88" s="13" t="s">
        <v>153</v>
      </c>
      <c r="C88" s="2" t="s">
        <v>178</v>
      </c>
      <c r="D88" s="7">
        <v>28</v>
      </c>
      <c r="E88" s="7">
        <v>36.4</v>
      </c>
      <c r="F88" s="16">
        <v>20</v>
      </c>
      <c r="G88" s="16">
        <f aca="true" t="shared" si="2" ref="G88:G95">F88/E88*100</f>
        <v>54.94505494505495</v>
      </c>
      <c r="H88" s="16"/>
    </row>
    <row r="89" spans="1:8" s="10" customFormat="1" ht="72" customHeight="1">
      <c r="A89" s="15" t="s">
        <v>233</v>
      </c>
      <c r="B89" s="13" t="s">
        <v>295</v>
      </c>
      <c r="C89" s="2" t="s">
        <v>290</v>
      </c>
      <c r="D89" s="7">
        <v>0</v>
      </c>
      <c r="E89" s="7">
        <v>62.5</v>
      </c>
      <c r="F89" s="16">
        <v>62.5</v>
      </c>
      <c r="G89" s="16">
        <f t="shared" si="2"/>
        <v>100</v>
      </c>
      <c r="H89" s="16"/>
    </row>
    <row r="90" spans="1:8" s="10" customFormat="1" ht="39" customHeight="1">
      <c r="A90" s="15" t="s">
        <v>233</v>
      </c>
      <c r="B90" s="13" t="s">
        <v>154</v>
      </c>
      <c r="C90" s="2" t="s">
        <v>177</v>
      </c>
      <c r="D90" s="7">
        <v>0</v>
      </c>
      <c r="E90" s="7">
        <v>819.1</v>
      </c>
      <c r="F90" s="16">
        <v>869</v>
      </c>
      <c r="G90" s="16">
        <f t="shared" si="2"/>
        <v>106.09205225247223</v>
      </c>
      <c r="H90" s="16"/>
    </row>
    <row r="91" spans="1:8" ht="66" customHeight="1">
      <c r="A91" s="15" t="s">
        <v>233</v>
      </c>
      <c r="B91" s="13" t="s">
        <v>163</v>
      </c>
      <c r="C91" s="2" t="s">
        <v>162</v>
      </c>
      <c r="D91" s="7">
        <v>100</v>
      </c>
      <c r="E91" s="7">
        <v>318.1</v>
      </c>
      <c r="F91" s="7">
        <v>236</v>
      </c>
      <c r="G91" s="7">
        <f t="shared" si="2"/>
        <v>74.19050613014775</v>
      </c>
      <c r="H91" s="7"/>
    </row>
    <row r="92" spans="1:8" ht="52.5" customHeight="1">
      <c r="A92" s="15" t="s">
        <v>233</v>
      </c>
      <c r="B92" s="13" t="s">
        <v>160</v>
      </c>
      <c r="C92" s="2" t="s">
        <v>171</v>
      </c>
      <c r="D92" s="7">
        <v>2290</v>
      </c>
      <c r="E92" s="7">
        <v>2668</v>
      </c>
      <c r="F92" s="7">
        <v>2850</v>
      </c>
      <c r="G92" s="7">
        <f t="shared" si="2"/>
        <v>106.8215892053973</v>
      </c>
      <c r="H92" s="7"/>
    </row>
    <row r="93" spans="1:8" s="8" customFormat="1" ht="15" customHeight="1">
      <c r="A93" s="14" t="s">
        <v>231</v>
      </c>
      <c r="B93" s="13" t="s">
        <v>200</v>
      </c>
      <c r="C93" s="12" t="s">
        <v>232</v>
      </c>
      <c r="D93" s="9">
        <f>SUM(D94:D95)</f>
        <v>100.2</v>
      </c>
      <c r="E93" s="9">
        <f>SUM(E94:E95)</f>
        <v>30</v>
      </c>
      <c r="F93" s="9">
        <f>SUM(F94:F95)</f>
        <v>20</v>
      </c>
      <c r="G93" s="9">
        <f t="shared" si="2"/>
        <v>66.66666666666666</v>
      </c>
      <c r="H93" s="9">
        <f>SUM(H94:H95)</f>
        <v>0</v>
      </c>
    </row>
    <row r="94" spans="1:8" ht="39" customHeight="1">
      <c r="A94" s="15" t="s">
        <v>231</v>
      </c>
      <c r="B94" s="13" t="s">
        <v>152</v>
      </c>
      <c r="C94" s="2" t="s">
        <v>164</v>
      </c>
      <c r="D94" s="7">
        <v>98</v>
      </c>
      <c r="E94" s="7">
        <v>20</v>
      </c>
      <c r="F94" s="7">
        <v>10</v>
      </c>
      <c r="G94" s="7">
        <f t="shared" si="2"/>
        <v>50</v>
      </c>
      <c r="H94" s="7"/>
    </row>
    <row r="95" spans="1:8" ht="66" customHeight="1">
      <c r="A95" s="15" t="s">
        <v>231</v>
      </c>
      <c r="B95" s="13" t="s">
        <v>163</v>
      </c>
      <c r="C95" s="2" t="s">
        <v>162</v>
      </c>
      <c r="D95" s="7">
        <v>2.2</v>
      </c>
      <c r="E95" s="7">
        <v>10</v>
      </c>
      <c r="F95" s="7">
        <v>10</v>
      </c>
      <c r="G95" s="7">
        <f t="shared" si="2"/>
        <v>100</v>
      </c>
      <c r="H95" s="7"/>
    </row>
    <row r="96" spans="1:8" s="8" customFormat="1" ht="26.25" customHeight="1">
      <c r="A96" s="14" t="s">
        <v>229</v>
      </c>
      <c r="B96" s="13" t="s">
        <v>200</v>
      </c>
      <c r="C96" s="12" t="s">
        <v>230</v>
      </c>
      <c r="D96" s="9">
        <f>SUM(D97:D97)</f>
        <v>1948.5</v>
      </c>
      <c r="E96" s="9">
        <f>SUM(E97:E97)</f>
        <v>2117</v>
      </c>
      <c r="F96" s="9">
        <f>SUM(F97:F97)</f>
        <v>2009.5</v>
      </c>
      <c r="G96" s="9">
        <f>F96/E96*100</f>
        <v>94.9220595181861</v>
      </c>
      <c r="H96" s="9">
        <f>SUM(H97:H97)</f>
        <v>0</v>
      </c>
    </row>
    <row r="97" spans="1:8" ht="52.5" customHeight="1">
      <c r="A97" s="15" t="s">
        <v>229</v>
      </c>
      <c r="B97" s="13" t="s">
        <v>165</v>
      </c>
      <c r="C97" s="2" t="s">
        <v>172</v>
      </c>
      <c r="D97" s="7">
        <v>1948.5</v>
      </c>
      <c r="E97" s="7">
        <v>2117</v>
      </c>
      <c r="F97" s="7">
        <v>2009.5</v>
      </c>
      <c r="G97" s="7">
        <f>F97/E97*100</f>
        <v>94.9220595181861</v>
      </c>
      <c r="H97" s="7"/>
    </row>
    <row r="98" spans="1:8" s="8" customFormat="1" ht="26.25" customHeight="1">
      <c r="A98" s="14" t="s">
        <v>227</v>
      </c>
      <c r="B98" s="13"/>
      <c r="C98" s="12" t="s">
        <v>228</v>
      </c>
      <c r="D98" s="9">
        <f>D99</f>
        <v>0</v>
      </c>
      <c r="E98" s="9">
        <f>E99</f>
        <v>200</v>
      </c>
      <c r="F98" s="9">
        <f>F99</f>
        <v>210</v>
      </c>
      <c r="G98" s="11">
        <f>F98/E98*100</f>
        <v>105</v>
      </c>
      <c r="H98" s="9">
        <f>H99</f>
        <v>0</v>
      </c>
    </row>
    <row r="99" spans="1:8" ht="26.25" customHeight="1">
      <c r="A99" s="15" t="s">
        <v>227</v>
      </c>
      <c r="B99" s="13" t="s">
        <v>2</v>
      </c>
      <c r="C99" s="2" t="s">
        <v>42</v>
      </c>
      <c r="D99" s="7">
        <v>0</v>
      </c>
      <c r="E99" s="7">
        <v>200</v>
      </c>
      <c r="F99" s="7">
        <v>210</v>
      </c>
      <c r="G99" s="7">
        <f>F99/E99*100</f>
        <v>105</v>
      </c>
      <c r="H99" s="7">
        <v>0</v>
      </c>
    </row>
    <row r="100" spans="1:8" ht="26.25" customHeight="1">
      <c r="A100" s="14" t="s">
        <v>225</v>
      </c>
      <c r="B100" s="13"/>
      <c r="C100" s="12" t="s">
        <v>226</v>
      </c>
      <c r="D100" s="9">
        <f>D101</f>
        <v>0</v>
      </c>
      <c r="E100" s="9">
        <f>E101</f>
        <v>0</v>
      </c>
      <c r="F100" s="9">
        <f>F101</f>
        <v>3</v>
      </c>
      <c r="G100" s="7"/>
      <c r="H100" s="9"/>
    </row>
    <row r="101" spans="1:8" ht="26.25" customHeight="1">
      <c r="A101" s="15" t="s">
        <v>225</v>
      </c>
      <c r="B101" s="13" t="s">
        <v>197</v>
      </c>
      <c r="C101" s="2" t="s">
        <v>180</v>
      </c>
      <c r="D101" s="7">
        <v>0</v>
      </c>
      <c r="E101" s="7">
        <v>0</v>
      </c>
      <c r="F101" s="7">
        <v>3</v>
      </c>
      <c r="G101" s="7"/>
      <c r="H101" s="7"/>
    </row>
    <row r="102" spans="1:8" ht="15" customHeight="1">
      <c r="A102" s="14" t="s">
        <v>223</v>
      </c>
      <c r="B102" s="13"/>
      <c r="C102" s="12" t="s">
        <v>224</v>
      </c>
      <c r="D102" s="9">
        <f>D104</f>
        <v>0</v>
      </c>
      <c r="E102" s="9">
        <f>E104</f>
        <v>13</v>
      </c>
      <c r="F102" s="9">
        <f>F103+F104</f>
        <v>533</v>
      </c>
      <c r="G102" s="11">
        <f>F102/E102*100</f>
        <v>4100</v>
      </c>
      <c r="H102" s="9"/>
    </row>
    <row r="103" spans="1:8" ht="42" customHeight="1">
      <c r="A103" s="23" t="s">
        <v>223</v>
      </c>
      <c r="B103" s="13" t="s">
        <v>297</v>
      </c>
      <c r="C103" s="2" t="s">
        <v>173</v>
      </c>
      <c r="D103" s="16">
        <v>0</v>
      </c>
      <c r="E103" s="16">
        <v>0</v>
      </c>
      <c r="F103" s="16">
        <v>4</v>
      </c>
      <c r="G103" s="7"/>
      <c r="H103" s="9"/>
    </row>
    <row r="104" spans="1:8" ht="26.25" customHeight="1">
      <c r="A104" s="15" t="s">
        <v>223</v>
      </c>
      <c r="B104" s="13" t="s">
        <v>2</v>
      </c>
      <c r="C104" s="2" t="s">
        <v>42</v>
      </c>
      <c r="D104" s="7">
        <v>0</v>
      </c>
      <c r="E104" s="7">
        <v>13</v>
      </c>
      <c r="F104" s="7">
        <v>529</v>
      </c>
      <c r="G104" s="7">
        <f>F104/E104*100</f>
        <v>4069.2307692307695</v>
      </c>
      <c r="H104" s="7"/>
    </row>
    <row r="105" spans="1:8" s="8" customFormat="1" ht="15" customHeight="1">
      <c r="A105" s="14" t="s">
        <v>221</v>
      </c>
      <c r="B105" s="13" t="s">
        <v>200</v>
      </c>
      <c r="C105" s="12" t="s">
        <v>222</v>
      </c>
      <c r="D105" s="9">
        <f>D106</f>
        <v>21</v>
      </c>
      <c r="E105" s="9">
        <f>E106</f>
        <v>42.4</v>
      </c>
      <c r="F105" s="9">
        <f>F106</f>
        <v>3.2</v>
      </c>
      <c r="G105" s="11">
        <f>F105/E105*100</f>
        <v>7.547169811320756</v>
      </c>
      <c r="H105" s="9">
        <f>H106</f>
        <v>0</v>
      </c>
    </row>
    <row r="106" spans="1:8" ht="27" customHeight="1">
      <c r="A106" s="15" t="s">
        <v>221</v>
      </c>
      <c r="B106" s="13" t="s">
        <v>2</v>
      </c>
      <c r="C106" s="2" t="s">
        <v>42</v>
      </c>
      <c r="D106" s="7">
        <v>21</v>
      </c>
      <c r="E106" s="7">
        <v>42.4</v>
      </c>
      <c r="F106" s="7">
        <v>3.2</v>
      </c>
      <c r="G106" s="7">
        <f>F106/E106*100</f>
        <v>7.547169811320756</v>
      </c>
      <c r="H106" s="7"/>
    </row>
    <row r="107" spans="1:8" s="8" customFormat="1" ht="15" customHeight="1">
      <c r="A107" s="14" t="s">
        <v>220</v>
      </c>
      <c r="B107" s="13" t="s">
        <v>200</v>
      </c>
      <c r="C107" s="12" t="s">
        <v>266</v>
      </c>
      <c r="D107" s="9">
        <f>SUM(D108:D114)</f>
        <v>66.8</v>
      </c>
      <c r="E107" s="9">
        <f>SUM(E108:E114)</f>
        <v>13575.4</v>
      </c>
      <c r="F107" s="9">
        <f>SUM(F108:F114)</f>
        <v>13580.5</v>
      </c>
      <c r="G107" s="9">
        <f>F107/E107*100</f>
        <v>100.03756795379878</v>
      </c>
      <c r="H107" s="9">
        <f>SUM(H108:H114)</f>
        <v>0</v>
      </c>
    </row>
    <row r="108" spans="1:8" ht="12.75" customHeight="1">
      <c r="A108" s="15" t="s">
        <v>220</v>
      </c>
      <c r="B108" s="13" t="s">
        <v>58</v>
      </c>
      <c r="C108" s="2" t="s">
        <v>39</v>
      </c>
      <c r="D108" s="7">
        <v>0</v>
      </c>
      <c r="E108" s="7">
        <v>701</v>
      </c>
      <c r="F108" s="7">
        <v>711</v>
      </c>
      <c r="G108" s="7">
        <f>F108/E108*100</f>
        <v>101.42653352353781</v>
      </c>
      <c r="H108" s="7"/>
    </row>
    <row r="109" spans="1:8" ht="12.75" customHeight="1">
      <c r="A109" s="15" t="s">
        <v>220</v>
      </c>
      <c r="B109" s="13" t="s">
        <v>298</v>
      </c>
      <c r="C109" s="2" t="s">
        <v>299</v>
      </c>
      <c r="D109" s="7">
        <v>0</v>
      </c>
      <c r="E109" s="7">
        <v>30</v>
      </c>
      <c r="F109" s="7">
        <v>30</v>
      </c>
      <c r="G109" s="7">
        <f aca="true" t="shared" si="3" ref="G109:G163">F109/E109*100</f>
        <v>100</v>
      </c>
      <c r="H109" s="7"/>
    </row>
    <row r="110" spans="1:8" ht="55.5" customHeight="1">
      <c r="A110" s="15" t="s">
        <v>220</v>
      </c>
      <c r="B110" s="13" t="s">
        <v>296</v>
      </c>
      <c r="C110" s="2" t="s">
        <v>289</v>
      </c>
      <c r="D110" s="7">
        <v>0</v>
      </c>
      <c r="E110" s="7">
        <v>12690</v>
      </c>
      <c r="F110" s="7">
        <v>12690</v>
      </c>
      <c r="G110" s="7">
        <f t="shared" si="3"/>
        <v>100</v>
      </c>
      <c r="H110" s="7"/>
    </row>
    <row r="111" spans="1:8" ht="15" customHeight="1">
      <c r="A111" s="15" t="s">
        <v>220</v>
      </c>
      <c r="B111" s="13" t="s">
        <v>270</v>
      </c>
      <c r="C111" s="2" t="s">
        <v>44</v>
      </c>
      <c r="D111" s="7">
        <v>66.8</v>
      </c>
      <c r="E111" s="7">
        <v>56.7</v>
      </c>
      <c r="F111" s="7">
        <v>56.7</v>
      </c>
      <c r="G111" s="7">
        <f t="shared" si="3"/>
        <v>100</v>
      </c>
      <c r="H111" s="7"/>
    </row>
    <row r="112" spans="1:8" ht="12.75" customHeight="1">
      <c r="A112" s="15" t="s">
        <v>220</v>
      </c>
      <c r="B112" s="13" t="s">
        <v>269</v>
      </c>
      <c r="C112" s="2" t="s">
        <v>47</v>
      </c>
      <c r="D112" s="7">
        <v>0</v>
      </c>
      <c r="E112" s="7">
        <v>30</v>
      </c>
      <c r="F112" s="7">
        <v>30</v>
      </c>
      <c r="G112" s="7">
        <f t="shared" si="3"/>
        <v>100</v>
      </c>
      <c r="H112" s="7"/>
    </row>
    <row r="113" spans="1:8" ht="26.25" customHeight="1">
      <c r="A113" s="15" t="s">
        <v>220</v>
      </c>
      <c r="B113" s="13" t="s">
        <v>35</v>
      </c>
      <c r="C113" s="2" t="s">
        <v>36</v>
      </c>
      <c r="D113" s="7">
        <v>0</v>
      </c>
      <c r="E113" s="7">
        <v>66.9</v>
      </c>
      <c r="F113" s="7">
        <v>57</v>
      </c>
      <c r="G113" s="7">
        <f t="shared" si="3"/>
        <v>85.20179372197309</v>
      </c>
      <c r="H113" s="7"/>
    </row>
    <row r="114" spans="1:8" ht="26.25" customHeight="1">
      <c r="A114" s="15" t="s">
        <v>220</v>
      </c>
      <c r="B114" s="13" t="s">
        <v>16</v>
      </c>
      <c r="C114" s="2" t="s">
        <v>48</v>
      </c>
      <c r="D114" s="7">
        <v>0</v>
      </c>
      <c r="E114" s="7">
        <v>0.8</v>
      </c>
      <c r="F114" s="7">
        <v>5.8</v>
      </c>
      <c r="G114" s="7">
        <f t="shared" si="3"/>
        <v>724.9999999999999</v>
      </c>
      <c r="H114" s="7"/>
    </row>
    <row r="115" spans="1:8" s="8" customFormat="1" ht="15" customHeight="1">
      <c r="A115" s="14" t="s">
        <v>219</v>
      </c>
      <c r="B115" s="13" t="s">
        <v>200</v>
      </c>
      <c r="C115" s="12" t="s">
        <v>265</v>
      </c>
      <c r="D115" s="9">
        <f>SUM(D116:D126)</f>
        <v>1406737.8</v>
      </c>
      <c r="E115" s="9">
        <f>SUM(E116:E126)</f>
        <v>1502877.4000000001</v>
      </c>
      <c r="F115" s="9">
        <f>SUM(F116:F126)</f>
        <v>1502356.7999999998</v>
      </c>
      <c r="G115" s="9">
        <f t="shared" si="3"/>
        <v>99.96535978250786</v>
      </c>
      <c r="H115" s="9">
        <f>SUM(H116:H126)</f>
        <v>0.9905305281508776</v>
      </c>
    </row>
    <row r="116" spans="1:8" ht="15" customHeight="1">
      <c r="A116" s="15" t="s">
        <v>219</v>
      </c>
      <c r="B116" s="13" t="s">
        <v>58</v>
      </c>
      <c r="C116" s="2" t="s">
        <v>39</v>
      </c>
      <c r="D116" s="7">
        <v>0</v>
      </c>
      <c r="E116" s="7">
        <v>10095.6</v>
      </c>
      <c r="F116" s="7">
        <v>10122.7</v>
      </c>
      <c r="G116" s="7">
        <f t="shared" si="3"/>
        <v>100.26843377312889</v>
      </c>
      <c r="H116" s="7">
        <f>G116/F116*100</f>
        <v>0.9905305281508776</v>
      </c>
    </row>
    <row r="117" spans="1:8" ht="60" customHeight="1">
      <c r="A117" s="15" t="s">
        <v>219</v>
      </c>
      <c r="B117" s="13" t="s">
        <v>60</v>
      </c>
      <c r="C117" s="2" t="s">
        <v>288</v>
      </c>
      <c r="D117" s="7">
        <v>0</v>
      </c>
      <c r="E117" s="7">
        <v>4.1</v>
      </c>
      <c r="F117" s="7">
        <v>4.1</v>
      </c>
      <c r="G117" s="7">
        <f t="shared" si="3"/>
        <v>100</v>
      </c>
      <c r="H117" s="7"/>
    </row>
    <row r="118" spans="1:8" ht="12.75" customHeight="1">
      <c r="A118" s="15" t="s">
        <v>219</v>
      </c>
      <c r="B118" s="13" t="s">
        <v>270</v>
      </c>
      <c r="C118" s="2" t="s">
        <v>44</v>
      </c>
      <c r="D118" s="7">
        <v>20061</v>
      </c>
      <c r="E118" s="7">
        <v>19688.1</v>
      </c>
      <c r="F118" s="7">
        <v>19688.1</v>
      </c>
      <c r="G118" s="7">
        <f t="shared" si="3"/>
        <v>100</v>
      </c>
      <c r="H118" s="7"/>
    </row>
    <row r="119" spans="1:8" ht="26.25" customHeight="1">
      <c r="A119" s="15" t="s">
        <v>219</v>
      </c>
      <c r="B119" s="13" t="s">
        <v>271</v>
      </c>
      <c r="C119" s="2" t="s">
        <v>167</v>
      </c>
      <c r="D119" s="7">
        <v>20310</v>
      </c>
      <c r="E119" s="7">
        <v>20604.5</v>
      </c>
      <c r="F119" s="7">
        <v>20604.5</v>
      </c>
      <c r="G119" s="7">
        <f t="shared" si="3"/>
        <v>100</v>
      </c>
      <c r="H119" s="7"/>
    </row>
    <row r="120" spans="1:8" ht="26.25" customHeight="1">
      <c r="A120" s="15" t="s">
        <v>219</v>
      </c>
      <c r="B120" s="13" t="s">
        <v>272</v>
      </c>
      <c r="C120" s="2" t="s">
        <v>46</v>
      </c>
      <c r="D120" s="7">
        <v>1317032.3</v>
      </c>
      <c r="E120" s="7">
        <v>1406572.7</v>
      </c>
      <c r="F120" s="7">
        <v>1406429.7</v>
      </c>
      <c r="G120" s="7">
        <f t="shared" si="3"/>
        <v>99.98983344408717</v>
      </c>
      <c r="H120" s="7"/>
    </row>
    <row r="121" spans="1:8" ht="57" customHeight="1">
      <c r="A121" s="15" t="s">
        <v>219</v>
      </c>
      <c r="B121" s="13" t="s">
        <v>273</v>
      </c>
      <c r="C121" s="2" t="s">
        <v>18</v>
      </c>
      <c r="D121" s="7">
        <v>49334.5</v>
      </c>
      <c r="E121" s="7">
        <v>46270.1</v>
      </c>
      <c r="F121" s="7">
        <v>45870.1</v>
      </c>
      <c r="G121" s="7">
        <f t="shared" si="3"/>
        <v>99.13551083745227</v>
      </c>
      <c r="H121" s="7"/>
    </row>
    <row r="122" spans="1:8" ht="12.75" customHeight="1">
      <c r="A122" s="15" t="s">
        <v>219</v>
      </c>
      <c r="B122" s="13" t="s">
        <v>269</v>
      </c>
      <c r="C122" s="2" t="s">
        <v>47</v>
      </c>
      <c r="D122" s="7">
        <v>0</v>
      </c>
      <c r="E122" s="7">
        <v>905.8</v>
      </c>
      <c r="F122" s="7">
        <v>905.8</v>
      </c>
      <c r="G122" s="7">
        <f t="shared" si="3"/>
        <v>100</v>
      </c>
      <c r="H122" s="7"/>
    </row>
    <row r="123" spans="1:8" ht="12.75" customHeight="1">
      <c r="A123" s="15" t="s">
        <v>219</v>
      </c>
      <c r="B123" s="13" t="s">
        <v>32</v>
      </c>
      <c r="C123" s="2" t="s">
        <v>15</v>
      </c>
      <c r="D123" s="7">
        <v>0</v>
      </c>
      <c r="E123" s="7">
        <v>682.8</v>
      </c>
      <c r="F123" s="7">
        <v>682.8</v>
      </c>
      <c r="G123" s="7">
        <f t="shared" si="3"/>
        <v>100</v>
      </c>
      <c r="H123" s="7"/>
    </row>
    <row r="124" spans="1:8" ht="26.25" customHeight="1">
      <c r="A124" s="15" t="s">
        <v>219</v>
      </c>
      <c r="B124" s="13" t="s">
        <v>35</v>
      </c>
      <c r="C124" s="2" t="s">
        <v>36</v>
      </c>
      <c r="D124" s="7">
        <v>0</v>
      </c>
      <c r="E124" s="7">
        <v>68.2</v>
      </c>
      <c r="F124" s="7">
        <v>68.2</v>
      </c>
      <c r="G124" s="7">
        <f t="shared" si="3"/>
        <v>100</v>
      </c>
      <c r="H124" s="7"/>
    </row>
    <row r="125" spans="1:8" ht="26.25" customHeight="1">
      <c r="A125" s="15" t="s">
        <v>219</v>
      </c>
      <c r="B125" s="13" t="s">
        <v>16</v>
      </c>
      <c r="C125" s="2" t="s">
        <v>48</v>
      </c>
      <c r="D125" s="7">
        <v>0</v>
      </c>
      <c r="E125" s="7">
        <v>1152.7</v>
      </c>
      <c r="F125" s="7">
        <v>1159.9</v>
      </c>
      <c r="G125" s="7">
        <f t="shared" si="3"/>
        <v>100.62462045631995</v>
      </c>
      <c r="H125" s="7"/>
    </row>
    <row r="126" spans="1:8" ht="26.25" customHeight="1">
      <c r="A126" s="15" t="s">
        <v>219</v>
      </c>
      <c r="B126" s="13" t="s">
        <v>277</v>
      </c>
      <c r="C126" s="2" t="s">
        <v>166</v>
      </c>
      <c r="D126" s="7">
        <v>0</v>
      </c>
      <c r="E126" s="7">
        <v>-3167.2</v>
      </c>
      <c r="F126" s="7">
        <v>-3179.1</v>
      </c>
      <c r="G126" s="7">
        <f t="shared" si="3"/>
        <v>100.3757261934832</v>
      </c>
      <c r="H126" s="7"/>
    </row>
    <row r="127" spans="1:8" s="8" customFormat="1" ht="15" customHeight="1">
      <c r="A127" s="14" t="s">
        <v>218</v>
      </c>
      <c r="B127" s="13" t="s">
        <v>200</v>
      </c>
      <c r="C127" s="12" t="s">
        <v>192</v>
      </c>
      <c r="D127" s="9">
        <f>SUM(D128:D132)</f>
        <v>70171.3</v>
      </c>
      <c r="E127" s="9">
        <f>SUM(E128:E132)</f>
        <v>70145.90000000001</v>
      </c>
      <c r="F127" s="9">
        <f>SUM(F128:F132)</f>
        <v>70171</v>
      </c>
      <c r="G127" s="9">
        <f t="shared" si="3"/>
        <v>100.03578256177481</v>
      </c>
      <c r="H127" s="9">
        <f>SUM(H128:H132)</f>
        <v>0</v>
      </c>
    </row>
    <row r="128" spans="1:8" s="10" customFormat="1" ht="26.25" customHeight="1">
      <c r="A128" s="15" t="s">
        <v>218</v>
      </c>
      <c r="B128" s="13" t="s">
        <v>57</v>
      </c>
      <c r="C128" s="2" t="s">
        <v>38</v>
      </c>
      <c r="D128" s="7">
        <v>27814.8</v>
      </c>
      <c r="E128" s="7">
        <v>27717.5</v>
      </c>
      <c r="F128" s="7">
        <v>27722.1</v>
      </c>
      <c r="G128" s="7">
        <f t="shared" si="3"/>
        <v>100.01659601334896</v>
      </c>
      <c r="H128" s="7"/>
    </row>
    <row r="129" spans="1:8" ht="12.75" customHeight="1">
      <c r="A129" s="15" t="s">
        <v>218</v>
      </c>
      <c r="B129" s="13" t="s">
        <v>58</v>
      </c>
      <c r="C129" s="2" t="s">
        <v>39</v>
      </c>
      <c r="D129" s="7">
        <v>0</v>
      </c>
      <c r="E129" s="7">
        <v>72.2</v>
      </c>
      <c r="F129" s="7">
        <v>92.7</v>
      </c>
      <c r="G129" s="7">
        <f t="shared" si="3"/>
        <v>128.39335180055403</v>
      </c>
      <c r="H129" s="7"/>
    </row>
    <row r="130" spans="1:8" ht="55.5" customHeight="1">
      <c r="A130" s="15" t="s">
        <v>218</v>
      </c>
      <c r="B130" s="13" t="s">
        <v>31</v>
      </c>
      <c r="C130" s="2" t="s">
        <v>176</v>
      </c>
      <c r="D130" s="7">
        <v>0</v>
      </c>
      <c r="E130" s="7">
        <v>3.1</v>
      </c>
      <c r="F130" s="7">
        <v>3.1</v>
      </c>
      <c r="G130" s="7">
        <f t="shared" si="3"/>
        <v>100</v>
      </c>
      <c r="H130" s="7"/>
    </row>
    <row r="131" spans="1:8" ht="30.75" customHeight="1">
      <c r="A131" s="15" t="s">
        <v>218</v>
      </c>
      <c r="B131" s="13" t="s">
        <v>274</v>
      </c>
      <c r="C131" s="2" t="s">
        <v>169</v>
      </c>
      <c r="D131" s="7">
        <v>42337.5</v>
      </c>
      <c r="E131" s="7">
        <v>42337.5</v>
      </c>
      <c r="F131" s="7">
        <v>42337.5</v>
      </c>
      <c r="G131" s="7">
        <f t="shared" si="3"/>
        <v>100</v>
      </c>
      <c r="H131" s="7"/>
    </row>
    <row r="132" spans="1:8" ht="26.25" customHeight="1">
      <c r="A132" s="15" t="s">
        <v>218</v>
      </c>
      <c r="B132" s="13" t="s">
        <v>272</v>
      </c>
      <c r="C132" s="2" t="s">
        <v>46</v>
      </c>
      <c r="D132" s="7">
        <v>19</v>
      </c>
      <c r="E132" s="7">
        <v>15.6</v>
      </c>
      <c r="F132" s="7">
        <v>15.6</v>
      </c>
      <c r="G132" s="7">
        <f t="shared" si="3"/>
        <v>100</v>
      </c>
      <c r="H132" s="7"/>
    </row>
    <row r="133" spans="1:8" s="8" customFormat="1" ht="26.25" customHeight="1">
      <c r="A133" s="14" t="s">
        <v>213</v>
      </c>
      <c r="B133" s="13" t="s">
        <v>200</v>
      </c>
      <c r="C133" s="12" t="s">
        <v>217</v>
      </c>
      <c r="D133" s="9">
        <f>SUM(D134:D166)</f>
        <v>1322206.1</v>
      </c>
      <c r="E133" s="9">
        <f>SUM(E134:E167)</f>
        <v>4306576.6</v>
      </c>
      <c r="F133" s="9">
        <f>SUM(F134:F167)</f>
        <v>4072046.9</v>
      </c>
      <c r="G133" s="9">
        <f t="shared" si="3"/>
        <v>94.55415004112548</v>
      </c>
      <c r="H133" s="9">
        <f>SUM(H134:H166)</f>
        <v>0</v>
      </c>
    </row>
    <row r="134" spans="1:8" ht="39" customHeight="1">
      <c r="A134" s="15" t="s">
        <v>213</v>
      </c>
      <c r="B134" s="13" t="s">
        <v>27</v>
      </c>
      <c r="C134" s="2" t="s">
        <v>51</v>
      </c>
      <c r="D134" s="7">
        <v>0</v>
      </c>
      <c r="E134" s="7">
        <v>95</v>
      </c>
      <c r="F134" s="7">
        <v>95</v>
      </c>
      <c r="G134" s="16">
        <f t="shared" si="3"/>
        <v>100</v>
      </c>
      <c r="H134" s="7">
        <v>0</v>
      </c>
    </row>
    <row r="135" spans="1:8" ht="52.5" customHeight="1">
      <c r="A135" s="15" t="s">
        <v>213</v>
      </c>
      <c r="B135" s="13" t="s">
        <v>52</v>
      </c>
      <c r="C135" s="2" t="s">
        <v>216</v>
      </c>
      <c r="D135" s="7">
        <v>161340</v>
      </c>
      <c r="E135" s="7">
        <v>154106</v>
      </c>
      <c r="F135" s="7">
        <v>152723.7</v>
      </c>
      <c r="G135" s="7">
        <f t="shared" si="3"/>
        <v>99.10301999922132</v>
      </c>
      <c r="H135" s="7"/>
    </row>
    <row r="136" spans="1:8" ht="52.5" customHeight="1">
      <c r="A136" s="15" t="s">
        <v>213</v>
      </c>
      <c r="B136" s="13" t="s">
        <v>53</v>
      </c>
      <c r="C136" s="2" t="s">
        <v>28</v>
      </c>
      <c r="D136" s="7">
        <v>12280</v>
      </c>
      <c r="E136" s="7">
        <v>14610</v>
      </c>
      <c r="F136" s="7">
        <v>12466.5</v>
      </c>
      <c r="G136" s="7">
        <f t="shared" si="3"/>
        <v>85.32854209445586</v>
      </c>
      <c r="H136" s="7"/>
    </row>
    <row r="137" spans="1:8" ht="39" customHeight="1">
      <c r="A137" s="15" t="s">
        <v>213</v>
      </c>
      <c r="B137" s="13" t="s">
        <v>54</v>
      </c>
      <c r="C137" s="2" t="s">
        <v>29</v>
      </c>
      <c r="D137" s="7">
        <v>1050</v>
      </c>
      <c r="E137" s="7">
        <v>1113</v>
      </c>
      <c r="F137" s="7">
        <v>1132.3</v>
      </c>
      <c r="G137" s="7">
        <f t="shared" si="3"/>
        <v>101.7340521114106</v>
      </c>
      <c r="H137" s="7"/>
    </row>
    <row r="138" spans="1:8" ht="26.25" customHeight="1">
      <c r="A138" s="15" t="s">
        <v>213</v>
      </c>
      <c r="B138" s="26" t="s">
        <v>21</v>
      </c>
      <c r="C138" s="24" t="s">
        <v>22</v>
      </c>
      <c r="D138" s="7">
        <v>45818.7</v>
      </c>
      <c r="E138" s="7">
        <v>41077.6</v>
      </c>
      <c r="F138" s="7">
        <v>38620.3</v>
      </c>
      <c r="G138" s="7">
        <f t="shared" si="3"/>
        <v>94.01790757006253</v>
      </c>
      <c r="H138" s="7"/>
    </row>
    <row r="139" spans="1:8" ht="66" customHeight="1">
      <c r="A139" s="15" t="s">
        <v>213</v>
      </c>
      <c r="B139" s="26" t="s">
        <v>63</v>
      </c>
      <c r="C139" s="24" t="s">
        <v>64</v>
      </c>
      <c r="D139" s="7">
        <v>1707</v>
      </c>
      <c r="E139" s="7">
        <v>3825</v>
      </c>
      <c r="F139" s="7">
        <v>3387.5</v>
      </c>
      <c r="G139" s="7">
        <f t="shared" si="3"/>
        <v>88.56209150326796</v>
      </c>
      <c r="H139" s="7"/>
    </row>
    <row r="140" spans="1:8" ht="66" customHeight="1">
      <c r="A140" s="15" t="s">
        <v>213</v>
      </c>
      <c r="B140" s="26" t="s">
        <v>194</v>
      </c>
      <c r="C140" s="24" t="s">
        <v>188</v>
      </c>
      <c r="D140" s="7">
        <v>44.1</v>
      </c>
      <c r="E140" s="7">
        <v>158</v>
      </c>
      <c r="F140" s="7">
        <v>137.7</v>
      </c>
      <c r="G140" s="7">
        <f t="shared" si="3"/>
        <v>87.15189873417721</v>
      </c>
      <c r="H140" s="7"/>
    </row>
    <row r="141" spans="1:8" ht="39" customHeight="1">
      <c r="A141" s="15" t="s">
        <v>213</v>
      </c>
      <c r="B141" s="13" t="s">
        <v>55</v>
      </c>
      <c r="C141" s="2" t="s">
        <v>187</v>
      </c>
      <c r="D141" s="7">
        <v>13020</v>
      </c>
      <c r="E141" s="7">
        <v>2805.5</v>
      </c>
      <c r="F141" s="7">
        <v>2805.5</v>
      </c>
      <c r="G141" s="7">
        <f t="shared" si="3"/>
        <v>100</v>
      </c>
      <c r="H141" s="7"/>
    </row>
    <row r="142" spans="1:8" ht="52.5" customHeight="1">
      <c r="A142" s="15" t="s">
        <v>213</v>
      </c>
      <c r="B142" s="13" t="s">
        <v>56</v>
      </c>
      <c r="C142" s="2" t="s">
        <v>30</v>
      </c>
      <c r="D142" s="7">
        <v>11584</v>
      </c>
      <c r="E142" s="7">
        <v>11584</v>
      </c>
      <c r="F142" s="7">
        <v>10557.6</v>
      </c>
      <c r="G142" s="7">
        <f t="shared" si="3"/>
        <v>91.13950276243095</v>
      </c>
      <c r="H142" s="7"/>
    </row>
    <row r="143" spans="1:8" ht="26.25" customHeight="1">
      <c r="A143" s="15" t="s">
        <v>213</v>
      </c>
      <c r="B143" s="13" t="s">
        <v>57</v>
      </c>
      <c r="C143" s="2" t="s">
        <v>38</v>
      </c>
      <c r="D143" s="7">
        <v>1882.8</v>
      </c>
      <c r="E143" s="7">
        <v>1053.4</v>
      </c>
      <c r="F143" s="7">
        <v>1053.4</v>
      </c>
      <c r="G143" s="7">
        <f t="shared" si="3"/>
        <v>100</v>
      </c>
      <c r="H143" s="7"/>
    </row>
    <row r="144" spans="1:8" ht="26.25" customHeight="1">
      <c r="A144" s="15" t="s">
        <v>213</v>
      </c>
      <c r="B144" s="13" t="s">
        <v>34</v>
      </c>
      <c r="C144" s="24" t="s">
        <v>208</v>
      </c>
      <c r="D144" s="7">
        <v>459</v>
      </c>
      <c r="E144" s="7">
        <v>459</v>
      </c>
      <c r="F144" s="7">
        <v>443.8</v>
      </c>
      <c r="G144" s="7">
        <f t="shared" si="3"/>
        <v>96.6884531590414</v>
      </c>
      <c r="H144" s="7"/>
    </row>
    <row r="145" spans="1:8" ht="12.75" customHeight="1">
      <c r="A145" s="15" t="s">
        <v>213</v>
      </c>
      <c r="B145" s="13" t="s">
        <v>58</v>
      </c>
      <c r="C145" s="2" t="s">
        <v>39</v>
      </c>
      <c r="D145" s="7">
        <v>0</v>
      </c>
      <c r="E145" s="7">
        <v>579.8</v>
      </c>
      <c r="F145" s="7">
        <v>585.3</v>
      </c>
      <c r="G145" s="7">
        <f t="shared" si="3"/>
        <v>100.94860296654018</v>
      </c>
      <c r="H145" s="7"/>
    </row>
    <row r="146" spans="1:8" ht="12.75" customHeight="1">
      <c r="A146" s="15" t="s">
        <v>213</v>
      </c>
      <c r="B146" s="13" t="s">
        <v>59</v>
      </c>
      <c r="C146" s="2" t="s">
        <v>185</v>
      </c>
      <c r="D146" s="7">
        <v>0</v>
      </c>
      <c r="E146" s="7">
        <v>1248.9</v>
      </c>
      <c r="F146" s="7">
        <v>1248.9</v>
      </c>
      <c r="G146" s="7">
        <f t="shared" si="3"/>
        <v>100</v>
      </c>
      <c r="H146" s="7"/>
    </row>
    <row r="147" spans="1:8" ht="52.5" customHeight="1">
      <c r="A147" s="15" t="s">
        <v>213</v>
      </c>
      <c r="B147" s="13" t="s">
        <v>20</v>
      </c>
      <c r="C147" s="2" t="s">
        <v>215</v>
      </c>
      <c r="D147" s="7">
        <v>0</v>
      </c>
      <c r="E147" s="7">
        <v>154.2</v>
      </c>
      <c r="F147" s="7">
        <v>154.2</v>
      </c>
      <c r="G147" s="7">
        <f t="shared" si="3"/>
        <v>100</v>
      </c>
      <c r="H147" s="7"/>
    </row>
    <row r="148" spans="1:8" ht="84" customHeight="1">
      <c r="A148" s="15" t="s">
        <v>213</v>
      </c>
      <c r="B148" s="27" t="s">
        <v>145</v>
      </c>
      <c r="C148" s="2" t="s">
        <v>142</v>
      </c>
      <c r="D148" s="7">
        <v>724.7</v>
      </c>
      <c r="E148" s="7">
        <v>15790.3</v>
      </c>
      <c r="F148" s="7">
        <v>14228.8</v>
      </c>
      <c r="G148" s="7">
        <f t="shared" si="3"/>
        <v>90.11101752341627</v>
      </c>
      <c r="H148" s="7"/>
    </row>
    <row r="149" spans="1:8" ht="82.5" customHeight="1">
      <c r="A149" s="15" t="s">
        <v>213</v>
      </c>
      <c r="B149" s="27" t="s">
        <v>146</v>
      </c>
      <c r="C149" s="2" t="s">
        <v>143</v>
      </c>
      <c r="D149" s="7">
        <v>130.5</v>
      </c>
      <c r="E149" s="7">
        <v>1621</v>
      </c>
      <c r="F149" s="7">
        <v>1617.8</v>
      </c>
      <c r="G149" s="7">
        <f t="shared" si="3"/>
        <v>99.80259099321405</v>
      </c>
      <c r="H149" s="7"/>
    </row>
    <row r="150" spans="1:8" ht="81.75" customHeight="1">
      <c r="A150" s="15" t="s">
        <v>213</v>
      </c>
      <c r="B150" s="27" t="s">
        <v>147</v>
      </c>
      <c r="C150" s="2" t="s">
        <v>144</v>
      </c>
      <c r="D150" s="7">
        <v>18512</v>
      </c>
      <c r="E150" s="7">
        <v>26822.1</v>
      </c>
      <c r="F150" s="7">
        <v>25357.4</v>
      </c>
      <c r="G150" s="7">
        <f t="shared" si="3"/>
        <v>94.53920461112293</v>
      </c>
      <c r="H150" s="7"/>
    </row>
    <row r="151" spans="1:8" ht="57" customHeight="1">
      <c r="A151" s="15" t="s">
        <v>213</v>
      </c>
      <c r="B151" s="13" t="s">
        <v>60</v>
      </c>
      <c r="C151" s="2" t="s">
        <v>214</v>
      </c>
      <c r="D151" s="7">
        <v>0</v>
      </c>
      <c r="E151" s="7">
        <v>56.2</v>
      </c>
      <c r="F151" s="7">
        <v>85.4</v>
      </c>
      <c r="G151" s="7">
        <f t="shared" si="3"/>
        <v>151.9572953736655</v>
      </c>
      <c r="H151" s="7"/>
    </row>
    <row r="152" spans="1:8" ht="26.25" customHeight="1">
      <c r="A152" s="15" t="s">
        <v>213</v>
      </c>
      <c r="B152" s="13" t="s">
        <v>61</v>
      </c>
      <c r="C152" s="2" t="s">
        <v>40</v>
      </c>
      <c r="D152" s="7">
        <v>3625.5</v>
      </c>
      <c r="E152" s="7">
        <v>7825.5</v>
      </c>
      <c r="F152" s="7">
        <v>8337.1</v>
      </c>
      <c r="G152" s="7">
        <f t="shared" si="3"/>
        <v>106.53760143121846</v>
      </c>
      <c r="H152" s="7"/>
    </row>
    <row r="153" spans="1:8" ht="42.75" customHeight="1">
      <c r="A153" s="15" t="s">
        <v>213</v>
      </c>
      <c r="B153" s="13" t="s">
        <v>195</v>
      </c>
      <c r="C153" s="2" t="s">
        <v>184</v>
      </c>
      <c r="D153" s="7">
        <v>0</v>
      </c>
      <c r="E153" s="7">
        <v>0.4</v>
      </c>
      <c r="F153" s="7">
        <v>0.4</v>
      </c>
      <c r="G153" s="7">
        <f t="shared" si="3"/>
        <v>100</v>
      </c>
      <c r="H153" s="7"/>
    </row>
    <row r="154" spans="1:8" ht="58.5" customHeight="1">
      <c r="A154" s="15" t="s">
        <v>213</v>
      </c>
      <c r="B154" s="13" t="s">
        <v>196</v>
      </c>
      <c r="C154" s="2" t="s">
        <v>183</v>
      </c>
      <c r="D154" s="7">
        <v>0</v>
      </c>
      <c r="E154" s="7">
        <v>805.7</v>
      </c>
      <c r="F154" s="7">
        <v>1296.8</v>
      </c>
      <c r="G154" s="7">
        <f t="shared" si="3"/>
        <v>160.95320839021966</v>
      </c>
      <c r="H154" s="7"/>
    </row>
    <row r="155" spans="1:8" ht="54.75" customHeight="1">
      <c r="A155" s="15" t="s">
        <v>213</v>
      </c>
      <c r="B155" s="13" t="s">
        <v>31</v>
      </c>
      <c r="C155" s="2" t="s">
        <v>176</v>
      </c>
      <c r="D155" s="7">
        <v>0</v>
      </c>
      <c r="E155" s="7">
        <v>3.6</v>
      </c>
      <c r="F155" s="7">
        <v>3.6</v>
      </c>
      <c r="G155" s="7">
        <f t="shared" si="3"/>
        <v>100</v>
      </c>
      <c r="H155" s="7"/>
    </row>
    <row r="156" spans="1:8" ht="26.25" customHeight="1">
      <c r="A156" s="15" t="s">
        <v>213</v>
      </c>
      <c r="B156" s="13" t="s">
        <v>2</v>
      </c>
      <c r="C156" s="2" t="s">
        <v>42</v>
      </c>
      <c r="D156" s="7">
        <v>0</v>
      </c>
      <c r="E156" s="7">
        <v>11.2</v>
      </c>
      <c r="F156" s="7">
        <v>11.2</v>
      </c>
      <c r="G156" s="7">
        <f t="shared" si="3"/>
        <v>100</v>
      </c>
      <c r="H156" s="7"/>
    </row>
    <row r="157" spans="1:8" ht="12.75" customHeight="1">
      <c r="A157" s="15" t="s">
        <v>213</v>
      </c>
      <c r="B157" s="13" t="s">
        <v>3</v>
      </c>
      <c r="C157" s="2" t="s">
        <v>43</v>
      </c>
      <c r="D157" s="7">
        <v>0</v>
      </c>
      <c r="E157" s="7">
        <v>0</v>
      </c>
      <c r="F157" s="7">
        <v>155.4</v>
      </c>
      <c r="G157" s="7"/>
      <c r="H157" s="7"/>
    </row>
    <row r="158" spans="1:8" ht="12.75" customHeight="1">
      <c r="A158" s="15" t="s">
        <v>213</v>
      </c>
      <c r="B158" s="13" t="s">
        <v>270</v>
      </c>
      <c r="C158" s="2" t="s">
        <v>44</v>
      </c>
      <c r="D158" s="7">
        <v>36098.7</v>
      </c>
      <c r="E158" s="7">
        <v>38300</v>
      </c>
      <c r="F158" s="7">
        <v>37779.8</v>
      </c>
      <c r="G158" s="7">
        <f t="shared" si="3"/>
        <v>98.64177545691906</v>
      </c>
      <c r="H158" s="7"/>
    </row>
    <row r="159" spans="1:8" ht="26.25" customHeight="1">
      <c r="A159" s="15" t="s">
        <v>213</v>
      </c>
      <c r="B159" s="13" t="s">
        <v>272</v>
      </c>
      <c r="C159" s="2" t="s">
        <v>46</v>
      </c>
      <c r="D159" s="7">
        <v>9.1</v>
      </c>
      <c r="E159" s="7">
        <v>55</v>
      </c>
      <c r="F159" s="7">
        <v>55</v>
      </c>
      <c r="G159" s="7">
        <f t="shared" si="3"/>
        <v>100</v>
      </c>
      <c r="H159" s="7"/>
    </row>
    <row r="160" spans="1:8" ht="44.25" customHeight="1">
      <c r="A160" s="15" t="s">
        <v>213</v>
      </c>
      <c r="B160" s="13" t="s">
        <v>301</v>
      </c>
      <c r="C160" s="2" t="s">
        <v>300</v>
      </c>
      <c r="D160" s="7">
        <v>0</v>
      </c>
      <c r="E160" s="7">
        <v>2432.8</v>
      </c>
      <c r="F160" s="7">
        <v>2432.8</v>
      </c>
      <c r="G160" s="7">
        <f t="shared" si="3"/>
        <v>100</v>
      </c>
      <c r="H160" s="7"/>
    </row>
    <row r="161" spans="1:8" ht="43.5" customHeight="1">
      <c r="A161" s="15" t="s">
        <v>213</v>
      </c>
      <c r="B161" s="13" t="s">
        <v>282</v>
      </c>
      <c r="C161" s="2" t="s">
        <v>311</v>
      </c>
      <c r="D161" s="7">
        <v>0</v>
      </c>
      <c r="E161" s="7">
        <v>1340.5</v>
      </c>
      <c r="F161" s="7">
        <v>0</v>
      </c>
      <c r="G161" s="7">
        <f t="shared" si="3"/>
        <v>0</v>
      </c>
      <c r="H161" s="7"/>
    </row>
    <row r="162" spans="1:8" ht="56.25" customHeight="1">
      <c r="A162" s="15" t="s">
        <v>213</v>
      </c>
      <c r="B162" s="13" t="s">
        <v>283</v>
      </c>
      <c r="C162" s="2" t="s">
        <v>312</v>
      </c>
      <c r="D162" s="7">
        <v>0</v>
      </c>
      <c r="E162" s="7">
        <v>2613.6</v>
      </c>
      <c r="F162" s="7">
        <v>2603.2</v>
      </c>
      <c r="G162" s="7">
        <f t="shared" si="3"/>
        <v>99.60208142026323</v>
      </c>
      <c r="H162" s="7"/>
    </row>
    <row r="163" spans="1:8" ht="12.75" customHeight="1">
      <c r="A163" s="15" t="s">
        <v>213</v>
      </c>
      <c r="B163" s="13" t="s">
        <v>279</v>
      </c>
      <c r="C163" s="2" t="s">
        <v>14</v>
      </c>
      <c r="D163" s="7">
        <v>0</v>
      </c>
      <c r="E163" s="7">
        <v>2706</v>
      </c>
      <c r="F163" s="7">
        <v>144.9</v>
      </c>
      <c r="G163" s="7">
        <f t="shared" si="3"/>
        <v>5.354767184035477</v>
      </c>
      <c r="H163" s="7"/>
    </row>
    <row r="164" spans="1:8" ht="12.75" customHeight="1">
      <c r="A164" s="15" t="s">
        <v>213</v>
      </c>
      <c r="B164" s="13" t="s">
        <v>269</v>
      </c>
      <c r="C164" s="2" t="s">
        <v>47</v>
      </c>
      <c r="D164" s="7">
        <v>1013920</v>
      </c>
      <c r="E164" s="7">
        <v>3977282.8</v>
      </c>
      <c r="F164" s="7">
        <v>3756485.1</v>
      </c>
      <c r="G164" s="7">
        <f aca="true" t="shared" si="4" ref="G164:G193">F164/E164*100</f>
        <v>94.44852903092534</v>
      </c>
      <c r="H164" s="7"/>
    </row>
    <row r="165" spans="1:8" ht="12.75" customHeight="1">
      <c r="A165" s="15" t="s">
        <v>213</v>
      </c>
      <c r="B165" s="13" t="s">
        <v>32</v>
      </c>
      <c r="C165" s="2" t="s">
        <v>15</v>
      </c>
      <c r="D165" s="7"/>
      <c r="E165" s="7">
        <v>788.1</v>
      </c>
      <c r="F165" s="7">
        <v>788.1</v>
      </c>
      <c r="G165" s="7">
        <f t="shared" si="4"/>
        <v>100</v>
      </c>
      <c r="H165" s="7"/>
    </row>
    <row r="166" spans="1:8" ht="26.25" customHeight="1">
      <c r="A166" s="15" t="s">
        <v>213</v>
      </c>
      <c r="B166" s="13" t="s">
        <v>275</v>
      </c>
      <c r="C166" s="2" t="s">
        <v>166</v>
      </c>
      <c r="D166" s="7">
        <v>0</v>
      </c>
      <c r="E166" s="7">
        <v>-4270.5</v>
      </c>
      <c r="F166" s="7">
        <v>-4270.5</v>
      </c>
      <c r="G166" s="7">
        <f t="shared" si="4"/>
        <v>100</v>
      </c>
      <c r="H166" s="7"/>
    </row>
    <row r="167" spans="1:8" ht="26.25" customHeight="1">
      <c r="A167" s="15" t="s">
        <v>213</v>
      </c>
      <c r="B167" s="13" t="s">
        <v>277</v>
      </c>
      <c r="C167" s="2" t="s">
        <v>166</v>
      </c>
      <c r="D167" s="7">
        <v>0</v>
      </c>
      <c r="E167" s="7">
        <v>-477.1</v>
      </c>
      <c r="F167" s="7">
        <v>-477.1</v>
      </c>
      <c r="G167" s="7">
        <f t="shared" si="4"/>
        <v>100</v>
      </c>
      <c r="H167" s="7"/>
    </row>
    <row r="168" spans="1:8" s="8" customFormat="1" ht="15" customHeight="1">
      <c r="A168" s="14" t="s">
        <v>211</v>
      </c>
      <c r="B168" s="13" t="s">
        <v>200</v>
      </c>
      <c r="C168" s="12" t="s">
        <v>212</v>
      </c>
      <c r="D168" s="9">
        <f>SUM(D169:D172)</f>
        <v>58.5</v>
      </c>
      <c r="E168" s="9">
        <f>SUM(E169:E172)</f>
        <v>358.8</v>
      </c>
      <c r="F168" s="9">
        <f>SUM(F169:F172)</f>
        <v>371.1</v>
      </c>
      <c r="G168" s="9">
        <f t="shared" si="4"/>
        <v>103.42809364548495</v>
      </c>
      <c r="H168" s="9"/>
    </row>
    <row r="169" spans="1:8" ht="12.75" customHeight="1">
      <c r="A169" s="15" t="s">
        <v>211</v>
      </c>
      <c r="B169" s="13" t="s">
        <v>58</v>
      </c>
      <c r="C169" s="2" t="s">
        <v>39</v>
      </c>
      <c r="D169" s="7">
        <v>0</v>
      </c>
      <c r="E169" s="7">
        <v>34</v>
      </c>
      <c r="F169" s="7">
        <v>34</v>
      </c>
      <c r="G169" s="7">
        <f t="shared" si="4"/>
        <v>100</v>
      </c>
      <c r="H169" s="7"/>
    </row>
    <row r="170" spans="1:8" ht="12.75" customHeight="1">
      <c r="A170" s="15" t="s">
        <v>211</v>
      </c>
      <c r="B170" s="13" t="s">
        <v>270</v>
      </c>
      <c r="C170" s="2" t="s">
        <v>44</v>
      </c>
      <c r="D170" s="7">
        <v>58.5</v>
      </c>
      <c r="E170" s="7">
        <v>201</v>
      </c>
      <c r="F170" s="7">
        <v>201</v>
      </c>
      <c r="G170" s="7">
        <f t="shared" si="4"/>
        <v>100</v>
      </c>
      <c r="H170" s="7"/>
    </row>
    <row r="171" spans="1:8" ht="12.75" customHeight="1">
      <c r="A171" s="15" t="s">
        <v>211</v>
      </c>
      <c r="B171" s="13" t="s">
        <v>269</v>
      </c>
      <c r="C171" s="2" t="s">
        <v>47</v>
      </c>
      <c r="D171" s="7"/>
      <c r="E171" s="7">
        <v>75</v>
      </c>
      <c r="F171" s="7">
        <v>75</v>
      </c>
      <c r="G171" s="7">
        <f t="shared" si="4"/>
        <v>100</v>
      </c>
      <c r="H171" s="7"/>
    </row>
    <row r="172" spans="1:8" ht="26.25" customHeight="1">
      <c r="A172" s="15" t="s">
        <v>211</v>
      </c>
      <c r="B172" s="13" t="s">
        <v>35</v>
      </c>
      <c r="C172" s="2" t="s">
        <v>36</v>
      </c>
      <c r="D172" s="7">
        <v>0</v>
      </c>
      <c r="E172" s="7">
        <v>48.8</v>
      </c>
      <c r="F172" s="7">
        <v>61.1</v>
      </c>
      <c r="G172" s="7">
        <f t="shared" si="4"/>
        <v>125.2049180327869</v>
      </c>
      <c r="H172" s="7"/>
    </row>
    <row r="173" spans="1:8" s="8" customFormat="1" ht="15" customHeight="1">
      <c r="A173" s="14" t="s">
        <v>207</v>
      </c>
      <c r="B173" s="13" t="s">
        <v>200</v>
      </c>
      <c r="C173" s="12" t="s">
        <v>210</v>
      </c>
      <c r="D173" s="9">
        <f>SUM(D174:D195)</f>
        <v>219282.6</v>
      </c>
      <c r="E173" s="9">
        <f>SUM(E174:E195)</f>
        <v>394911</v>
      </c>
      <c r="F173" s="9">
        <f>SUM(F174:F195)</f>
        <v>216654.2</v>
      </c>
      <c r="G173" s="9">
        <f t="shared" si="4"/>
        <v>54.861525761500694</v>
      </c>
      <c r="H173" s="9">
        <f>SUM(H174:H195)</f>
        <v>18.61850679575498</v>
      </c>
    </row>
    <row r="174" spans="1:8" ht="39" customHeight="1">
      <c r="A174" s="15" t="s">
        <v>207</v>
      </c>
      <c r="B174" s="13" t="s">
        <v>136</v>
      </c>
      <c r="C174" s="2" t="s">
        <v>190</v>
      </c>
      <c r="D174" s="7">
        <v>80</v>
      </c>
      <c r="E174" s="7">
        <v>125</v>
      </c>
      <c r="F174" s="7">
        <v>210</v>
      </c>
      <c r="G174" s="7">
        <f t="shared" si="4"/>
        <v>168</v>
      </c>
      <c r="H174" s="7"/>
    </row>
    <row r="175" spans="1:8" ht="39" customHeight="1">
      <c r="A175" s="15" t="s">
        <v>207</v>
      </c>
      <c r="B175" s="13" t="s">
        <v>54</v>
      </c>
      <c r="C175" s="2" t="s">
        <v>29</v>
      </c>
      <c r="D175" s="7">
        <v>90</v>
      </c>
      <c r="E175" s="7">
        <v>86.3</v>
      </c>
      <c r="F175" s="7">
        <v>93.4</v>
      </c>
      <c r="G175" s="7">
        <f t="shared" si="4"/>
        <v>108.22711471610663</v>
      </c>
      <c r="H175" s="7"/>
    </row>
    <row r="176" spans="1:8" ht="52.5" customHeight="1">
      <c r="A176" s="15" t="s">
        <v>207</v>
      </c>
      <c r="B176" s="13" t="s">
        <v>56</v>
      </c>
      <c r="C176" s="2" t="s">
        <v>30</v>
      </c>
      <c r="D176" s="7">
        <v>1390</v>
      </c>
      <c r="E176" s="7">
        <v>1282.2</v>
      </c>
      <c r="F176" s="7">
        <v>1517.4</v>
      </c>
      <c r="G176" s="7">
        <f t="shared" si="4"/>
        <v>118.34347215722975</v>
      </c>
      <c r="H176" s="7"/>
    </row>
    <row r="177" spans="1:8" ht="26.25" customHeight="1">
      <c r="A177" s="15" t="s">
        <v>207</v>
      </c>
      <c r="B177" s="13" t="s">
        <v>209</v>
      </c>
      <c r="C177" s="2" t="s">
        <v>37</v>
      </c>
      <c r="D177" s="7">
        <v>8.6</v>
      </c>
      <c r="E177" s="7">
        <v>14</v>
      </c>
      <c r="F177" s="7">
        <v>18.2</v>
      </c>
      <c r="G177" s="7">
        <f t="shared" si="4"/>
        <v>130</v>
      </c>
      <c r="H177" s="7"/>
    </row>
    <row r="178" spans="1:8" ht="26.25" customHeight="1">
      <c r="A178" s="15" t="s">
        <v>207</v>
      </c>
      <c r="B178" s="13" t="s">
        <v>57</v>
      </c>
      <c r="C178" s="2" t="s">
        <v>38</v>
      </c>
      <c r="D178" s="7">
        <v>7183.4</v>
      </c>
      <c r="E178" s="7">
        <v>7891.1</v>
      </c>
      <c r="F178" s="7">
        <v>8875.6</v>
      </c>
      <c r="G178" s="7">
        <f t="shared" si="4"/>
        <v>112.47608064781842</v>
      </c>
      <c r="H178" s="7"/>
    </row>
    <row r="179" spans="1:8" ht="26.25" customHeight="1">
      <c r="A179" s="15" t="s">
        <v>207</v>
      </c>
      <c r="B179" s="13" t="s">
        <v>34</v>
      </c>
      <c r="C179" s="24" t="s">
        <v>208</v>
      </c>
      <c r="D179" s="7">
        <v>14.2</v>
      </c>
      <c r="E179" s="7">
        <v>66.5</v>
      </c>
      <c r="F179" s="7">
        <v>66.3</v>
      </c>
      <c r="G179" s="7">
        <f t="shared" si="4"/>
        <v>99.69924812030074</v>
      </c>
      <c r="H179" s="7"/>
    </row>
    <row r="180" spans="1:8" ht="12.75" customHeight="1">
      <c r="A180" s="15" t="s">
        <v>207</v>
      </c>
      <c r="B180" s="13" t="s">
        <v>58</v>
      </c>
      <c r="C180" s="2" t="s">
        <v>39</v>
      </c>
      <c r="D180" s="7">
        <v>0</v>
      </c>
      <c r="E180" s="7">
        <v>537.1</v>
      </c>
      <c r="F180" s="7">
        <v>501.5</v>
      </c>
      <c r="G180" s="7">
        <f t="shared" si="4"/>
        <v>93.37181158071122</v>
      </c>
      <c r="H180" s="7">
        <f>G180/F180*100</f>
        <v>18.61850679575498</v>
      </c>
    </row>
    <row r="181" spans="1:8" ht="69" customHeight="1">
      <c r="A181" s="15" t="s">
        <v>207</v>
      </c>
      <c r="B181" s="13" t="s">
        <v>60</v>
      </c>
      <c r="C181" s="2" t="s">
        <v>214</v>
      </c>
      <c r="D181" s="7">
        <v>0</v>
      </c>
      <c r="E181" s="7">
        <v>0.7</v>
      </c>
      <c r="F181" s="7">
        <v>2.8</v>
      </c>
      <c r="G181" s="7">
        <f t="shared" si="4"/>
        <v>400</v>
      </c>
      <c r="H181" s="7"/>
    </row>
    <row r="182" spans="1:8" ht="44.25" customHeight="1">
      <c r="A182" s="15" t="s">
        <v>207</v>
      </c>
      <c r="B182" s="20" t="s">
        <v>31</v>
      </c>
      <c r="C182" s="21" t="s">
        <v>176</v>
      </c>
      <c r="D182" s="7">
        <v>0</v>
      </c>
      <c r="E182" s="7">
        <v>49.3</v>
      </c>
      <c r="F182" s="7">
        <v>49.3</v>
      </c>
      <c r="G182" s="7">
        <f t="shared" si="4"/>
        <v>100</v>
      </c>
      <c r="H182" s="7"/>
    </row>
    <row r="183" spans="1:8" ht="26.25" customHeight="1">
      <c r="A183" s="15" t="s">
        <v>207</v>
      </c>
      <c r="B183" s="20" t="s">
        <v>198</v>
      </c>
      <c r="C183" s="21" t="s">
        <v>175</v>
      </c>
      <c r="D183" s="7">
        <v>0</v>
      </c>
      <c r="E183" s="7">
        <v>45.7</v>
      </c>
      <c r="F183" s="7">
        <v>69.8</v>
      </c>
      <c r="G183" s="7">
        <f t="shared" si="4"/>
        <v>152.73522975929976</v>
      </c>
      <c r="H183" s="7"/>
    </row>
    <row r="184" spans="1:8" ht="45" customHeight="1">
      <c r="A184" s="15" t="s">
        <v>207</v>
      </c>
      <c r="B184" s="20" t="s">
        <v>297</v>
      </c>
      <c r="C184" s="21" t="s">
        <v>173</v>
      </c>
      <c r="D184" s="7">
        <v>0</v>
      </c>
      <c r="E184" s="7">
        <v>3.5</v>
      </c>
      <c r="F184" s="7">
        <v>33.5</v>
      </c>
      <c r="G184" s="7">
        <f t="shared" si="4"/>
        <v>957.1428571428571</v>
      </c>
      <c r="H184" s="7"/>
    </row>
    <row r="185" spans="1:8" ht="39" customHeight="1">
      <c r="A185" s="15" t="s">
        <v>207</v>
      </c>
      <c r="B185" s="20" t="s">
        <v>26</v>
      </c>
      <c r="C185" s="21" t="s">
        <v>25</v>
      </c>
      <c r="D185" s="7">
        <v>208.9</v>
      </c>
      <c r="E185" s="7">
        <v>366.8</v>
      </c>
      <c r="F185" s="7">
        <v>506.9</v>
      </c>
      <c r="G185" s="7">
        <f t="shared" si="4"/>
        <v>138.19520174482005</v>
      </c>
      <c r="H185" s="7"/>
    </row>
    <row r="186" spans="1:8" ht="26.25" customHeight="1">
      <c r="A186" s="15" t="s">
        <v>207</v>
      </c>
      <c r="B186" s="13" t="s">
        <v>2</v>
      </c>
      <c r="C186" s="2" t="s">
        <v>42</v>
      </c>
      <c r="D186" s="7">
        <v>0</v>
      </c>
      <c r="E186" s="7">
        <v>4319.6</v>
      </c>
      <c r="F186" s="7">
        <v>9506</v>
      </c>
      <c r="G186" s="7">
        <f t="shared" si="4"/>
        <v>220.06667284007776</v>
      </c>
      <c r="H186" s="7"/>
    </row>
    <row r="187" spans="1:8" ht="12.75">
      <c r="A187" s="15" t="s">
        <v>207</v>
      </c>
      <c r="B187" s="13" t="s">
        <v>4</v>
      </c>
      <c r="C187" s="24" t="s">
        <v>5</v>
      </c>
      <c r="D187" s="7">
        <v>730</v>
      </c>
      <c r="E187" s="7">
        <v>3434.2</v>
      </c>
      <c r="F187" s="7">
        <v>3656.5</v>
      </c>
      <c r="G187" s="7">
        <f t="shared" si="4"/>
        <v>106.4731232892668</v>
      </c>
      <c r="H187" s="7"/>
    </row>
    <row r="188" spans="1:8" ht="27.75" customHeight="1">
      <c r="A188" s="15" t="s">
        <v>207</v>
      </c>
      <c r="B188" s="13" t="s">
        <v>284</v>
      </c>
      <c r="C188" s="21" t="s">
        <v>168</v>
      </c>
      <c r="D188" s="7">
        <v>0</v>
      </c>
      <c r="E188" s="7">
        <v>95737.6</v>
      </c>
      <c r="F188" s="7">
        <v>48216.7</v>
      </c>
      <c r="G188" s="7">
        <f t="shared" si="4"/>
        <v>50.36338909686475</v>
      </c>
      <c r="H188" s="7"/>
    </row>
    <row r="189" spans="1:8" ht="12.75" customHeight="1">
      <c r="A189" s="15" t="s">
        <v>207</v>
      </c>
      <c r="B189" s="13" t="s">
        <v>270</v>
      </c>
      <c r="C189" s="2" t="s">
        <v>44</v>
      </c>
      <c r="D189" s="7">
        <v>0</v>
      </c>
      <c r="E189" s="7">
        <v>1000.2</v>
      </c>
      <c r="F189" s="7">
        <v>1000.2</v>
      </c>
      <c r="G189" s="7">
        <f t="shared" si="4"/>
        <v>100</v>
      </c>
      <c r="H189" s="7"/>
    </row>
    <row r="190" spans="1:8" ht="26.25" customHeight="1">
      <c r="A190" s="15" t="s">
        <v>207</v>
      </c>
      <c r="B190" s="13" t="s">
        <v>272</v>
      </c>
      <c r="C190" s="2" t="s">
        <v>46</v>
      </c>
      <c r="D190" s="7">
        <v>4781.5</v>
      </c>
      <c r="E190" s="7">
        <v>4906.5</v>
      </c>
      <c r="F190" s="7">
        <v>4906.5</v>
      </c>
      <c r="G190" s="7">
        <f t="shared" si="4"/>
        <v>100</v>
      </c>
      <c r="H190" s="7"/>
    </row>
    <row r="191" spans="1:8" ht="26.25" customHeight="1">
      <c r="A191" s="15" t="s">
        <v>207</v>
      </c>
      <c r="B191" s="13" t="s">
        <v>276</v>
      </c>
      <c r="C191" s="2" t="s">
        <v>45</v>
      </c>
      <c r="D191" s="7">
        <v>0</v>
      </c>
      <c r="E191" s="7">
        <v>5841.8</v>
      </c>
      <c r="F191" s="7">
        <v>5841.8</v>
      </c>
      <c r="G191" s="7">
        <f t="shared" si="4"/>
        <v>100</v>
      </c>
      <c r="H191" s="7"/>
    </row>
    <row r="192" spans="1:8" ht="12.75" customHeight="1">
      <c r="A192" s="15" t="s">
        <v>207</v>
      </c>
      <c r="B192" s="13" t="s">
        <v>269</v>
      </c>
      <c r="C192" s="2" t="s">
        <v>47</v>
      </c>
      <c r="D192" s="7">
        <v>126994.9</v>
      </c>
      <c r="E192" s="7">
        <v>149033.8</v>
      </c>
      <c r="F192" s="7">
        <v>11412.7</v>
      </c>
      <c r="G192" s="7">
        <f t="shared" si="4"/>
        <v>7.657793064392106</v>
      </c>
      <c r="H192" s="7"/>
    </row>
    <row r="193" spans="1:8" ht="12.75" customHeight="1">
      <c r="A193" s="15" t="s">
        <v>207</v>
      </c>
      <c r="B193" s="13" t="s">
        <v>32</v>
      </c>
      <c r="C193" s="2" t="s">
        <v>15</v>
      </c>
      <c r="D193" s="7">
        <v>77801.1</v>
      </c>
      <c r="E193" s="7">
        <v>120494.6</v>
      </c>
      <c r="F193" s="7">
        <v>120494.6</v>
      </c>
      <c r="G193" s="7">
        <f t="shared" si="4"/>
        <v>100</v>
      </c>
      <c r="H193" s="7"/>
    </row>
    <row r="194" spans="1:8" ht="26.25" customHeight="1">
      <c r="A194" s="15" t="s">
        <v>207</v>
      </c>
      <c r="B194" s="13" t="s">
        <v>35</v>
      </c>
      <c r="C194" s="2" t="s">
        <v>36</v>
      </c>
      <c r="D194" s="7">
        <v>0</v>
      </c>
      <c r="E194" s="7">
        <v>0</v>
      </c>
      <c r="F194" s="7">
        <v>0</v>
      </c>
      <c r="G194" s="7"/>
      <c r="H194" s="7"/>
    </row>
    <row r="195" spans="1:8" ht="26.25" customHeight="1">
      <c r="A195" s="15" t="s">
        <v>207</v>
      </c>
      <c r="B195" s="13" t="s">
        <v>277</v>
      </c>
      <c r="C195" s="2" t="s">
        <v>166</v>
      </c>
      <c r="D195" s="7">
        <v>0</v>
      </c>
      <c r="E195" s="7">
        <v>-325.5</v>
      </c>
      <c r="F195" s="7">
        <v>-325.5</v>
      </c>
      <c r="G195" s="7">
        <f aca="true" t="shared" si="5" ref="G195:G203">F195/E195*100</f>
        <v>100</v>
      </c>
      <c r="H195" s="7"/>
    </row>
    <row r="196" spans="1:8" s="8" customFormat="1" ht="15" customHeight="1">
      <c r="A196" s="14" t="s">
        <v>205</v>
      </c>
      <c r="B196" s="13"/>
      <c r="C196" s="12" t="s">
        <v>206</v>
      </c>
      <c r="D196" s="9">
        <f>D197</f>
        <v>0</v>
      </c>
      <c r="E196" s="9">
        <f>E197</f>
        <v>16.3</v>
      </c>
      <c r="F196" s="9">
        <f>F197</f>
        <v>16.3</v>
      </c>
      <c r="G196" s="11">
        <f t="shared" si="5"/>
        <v>100</v>
      </c>
      <c r="H196" s="9">
        <f>H197</f>
        <v>0</v>
      </c>
    </row>
    <row r="197" spans="1:8" ht="15" customHeight="1">
      <c r="A197" s="15" t="s">
        <v>205</v>
      </c>
      <c r="B197" s="13" t="s">
        <v>58</v>
      </c>
      <c r="C197" s="2" t="s">
        <v>39</v>
      </c>
      <c r="D197" s="7"/>
      <c r="E197" s="7">
        <v>16.3</v>
      </c>
      <c r="F197" s="7">
        <v>16.3</v>
      </c>
      <c r="G197" s="7">
        <f t="shared" si="5"/>
        <v>100</v>
      </c>
      <c r="H197" s="7"/>
    </row>
    <row r="198" spans="1:8" s="8" customFormat="1" ht="26.25" customHeight="1">
      <c r="A198" s="14" t="s">
        <v>203</v>
      </c>
      <c r="B198" s="13" t="s">
        <v>200</v>
      </c>
      <c r="C198" s="12" t="s">
        <v>204</v>
      </c>
      <c r="D198" s="9">
        <f>D199</f>
        <v>0</v>
      </c>
      <c r="E198" s="9">
        <f>E199</f>
        <v>15.8</v>
      </c>
      <c r="F198" s="9">
        <f>F199</f>
        <v>15.8</v>
      </c>
      <c r="G198" s="11">
        <f t="shared" si="5"/>
        <v>100</v>
      </c>
      <c r="H198" s="9">
        <f>H199</f>
        <v>0</v>
      </c>
    </row>
    <row r="199" spans="1:8" ht="17.25" customHeight="1">
      <c r="A199" s="15" t="s">
        <v>203</v>
      </c>
      <c r="B199" s="13" t="s">
        <v>58</v>
      </c>
      <c r="C199" s="2" t="s">
        <v>39</v>
      </c>
      <c r="D199" s="7">
        <v>0</v>
      </c>
      <c r="E199" s="7">
        <v>15.8</v>
      </c>
      <c r="F199" s="7">
        <v>15.8</v>
      </c>
      <c r="G199" s="7">
        <f t="shared" si="5"/>
        <v>100</v>
      </c>
      <c r="H199" s="7"/>
    </row>
    <row r="200" spans="1:8" s="8" customFormat="1" ht="15" customHeight="1">
      <c r="A200" s="14" t="s">
        <v>201</v>
      </c>
      <c r="B200" s="13" t="s">
        <v>200</v>
      </c>
      <c r="C200" s="12" t="s">
        <v>202</v>
      </c>
      <c r="D200" s="9">
        <f>SUM(D201:D217)</f>
        <v>227896.09999999998</v>
      </c>
      <c r="E200" s="9">
        <f>SUM(E201:E217)</f>
        <v>226632.19999999998</v>
      </c>
      <c r="F200" s="9">
        <f>SUM(F201:F217)</f>
        <v>170573.69999999998</v>
      </c>
      <c r="G200" s="9">
        <f t="shared" si="5"/>
        <v>75.26454757973492</v>
      </c>
      <c r="H200" s="9">
        <f>SUM(H201:H217)</f>
        <v>0</v>
      </c>
    </row>
    <row r="201" spans="1:8" ht="86.25" customHeight="1">
      <c r="A201" s="15" t="s">
        <v>201</v>
      </c>
      <c r="B201" s="13" t="s">
        <v>137</v>
      </c>
      <c r="C201" s="24" t="s">
        <v>189</v>
      </c>
      <c r="D201" s="7">
        <v>124.8</v>
      </c>
      <c r="E201" s="7">
        <v>153.6</v>
      </c>
      <c r="F201" s="7">
        <v>168</v>
      </c>
      <c r="G201" s="7">
        <f t="shared" si="5"/>
        <v>109.375</v>
      </c>
      <c r="H201" s="7"/>
    </row>
    <row r="202" spans="1:8" ht="12.75" customHeight="1">
      <c r="A202" s="15" t="s">
        <v>201</v>
      </c>
      <c r="B202" s="13" t="s">
        <v>58</v>
      </c>
      <c r="C202" s="2" t="s">
        <v>39</v>
      </c>
      <c r="D202" s="7">
        <v>0</v>
      </c>
      <c r="E202" s="7">
        <v>126.5</v>
      </c>
      <c r="F202" s="7">
        <v>146.9</v>
      </c>
      <c r="G202" s="7">
        <f t="shared" si="5"/>
        <v>116.12648221343873</v>
      </c>
      <c r="H202" s="7"/>
    </row>
    <row r="203" spans="1:8" ht="57.75" customHeight="1">
      <c r="A203" s="15" t="s">
        <v>201</v>
      </c>
      <c r="B203" s="13" t="s">
        <v>20</v>
      </c>
      <c r="C203" s="2" t="s">
        <v>19</v>
      </c>
      <c r="D203" s="7">
        <v>0</v>
      </c>
      <c r="E203" s="7">
        <v>1.2</v>
      </c>
      <c r="F203" s="7">
        <v>1.2</v>
      </c>
      <c r="G203" s="7">
        <f t="shared" si="5"/>
        <v>100</v>
      </c>
      <c r="H203" s="7"/>
    </row>
    <row r="204" spans="1:8" ht="26.25" customHeight="1">
      <c r="A204" s="15" t="s">
        <v>201</v>
      </c>
      <c r="B204" s="13" t="s">
        <v>62</v>
      </c>
      <c r="C204" s="2" t="s">
        <v>41</v>
      </c>
      <c r="D204" s="7">
        <v>22295.4</v>
      </c>
      <c r="E204" s="7">
        <v>0</v>
      </c>
      <c r="F204" s="7">
        <v>0</v>
      </c>
      <c r="G204" s="7"/>
      <c r="H204" s="7"/>
    </row>
    <row r="205" spans="1:8" ht="42" customHeight="1">
      <c r="A205" s="15" t="s">
        <v>201</v>
      </c>
      <c r="B205" s="20" t="s">
        <v>31</v>
      </c>
      <c r="C205" s="21" t="s">
        <v>176</v>
      </c>
      <c r="D205" s="7">
        <v>0</v>
      </c>
      <c r="E205" s="7">
        <v>41.9</v>
      </c>
      <c r="F205" s="7">
        <v>80.5</v>
      </c>
      <c r="G205" s="7">
        <f aca="true" t="shared" si="6" ref="G205:G218">F205/E205*100</f>
        <v>192.12410501193318</v>
      </c>
      <c r="H205" s="7"/>
    </row>
    <row r="206" spans="1:8" ht="42" customHeight="1">
      <c r="A206" s="15" t="s">
        <v>201</v>
      </c>
      <c r="B206" s="20" t="s">
        <v>278</v>
      </c>
      <c r="C206" s="21" t="s">
        <v>287</v>
      </c>
      <c r="D206" s="7">
        <v>685.2</v>
      </c>
      <c r="E206" s="7">
        <v>1559.8</v>
      </c>
      <c r="F206" s="7">
        <v>1509.5</v>
      </c>
      <c r="G206" s="7">
        <f t="shared" si="6"/>
        <v>96.77522759328119</v>
      </c>
      <c r="H206" s="7"/>
    </row>
    <row r="207" spans="1:8" ht="66" customHeight="1">
      <c r="A207" s="15" t="s">
        <v>201</v>
      </c>
      <c r="B207" s="20" t="s">
        <v>24</v>
      </c>
      <c r="C207" s="21" t="s">
        <v>23</v>
      </c>
      <c r="D207" s="7">
        <v>0</v>
      </c>
      <c r="E207" s="7">
        <v>818.6</v>
      </c>
      <c r="F207" s="7">
        <v>2612.7</v>
      </c>
      <c r="G207" s="7">
        <f t="shared" si="6"/>
        <v>319.1668702663083</v>
      </c>
      <c r="H207" s="7"/>
    </row>
    <row r="208" spans="1:8" ht="16.5" customHeight="1">
      <c r="A208" s="15" t="s">
        <v>201</v>
      </c>
      <c r="B208" s="20" t="s">
        <v>26</v>
      </c>
      <c r="C208" s="21" t="s">
        <v>25</v>
      </c>
      <c r="D208" s="7">
        <v>483.9</v>
      </c>
      <c r="E208" s="7">
        <v>483.9</v>
      </c>
      <c r="F208" s="7">
        <v>519.5</v>
      </c>
      <c r="G208" s="7">
        <f t="shared" si="6"/>
        <v>107.35689191981814</v>
      </c>
      <c r="H208" s="7"/>
    </row>
    <row r="209" spans="1:8" ht="30" customHeight="1">
      <c r="A209" s="15" t="s">
        <v>201</v>
      </c>
      <c r="B209" s="13" t="s">
        <v>2</v>
      </c>
      <c r="C209" s="2" t="s">
        <v>42</v>
      </c>
      <c r="D209" s="7">
        <v>0</v>
      </c>
      <c r="E209" s="7">
        <v>467.5</v>
      </c>
      <c r="F209" s="7">
        <v>1795.4</v>
      </c>
      <c r="G209" s="7">
        <f t="shared" si="6"/>
        <v>384.0427807486631</v>
      </c>
      <c r="H209" s="7"/>
    </row>
    <row r="210" spans="1:8" ht="12.75">
      <c r="A210" s="15" t="s">
        <v>201</v>
      </c>
      <c r="B210" s="13" t="s">
        <v>4</v>
      </c>
      <c r="C210" s="2" t="s">
        <v>170</v>
      </c>
      <c r="D210" s="7">
        <v>218.5</v>
      </c>
      <c r="E210" s="7">
        <v>2182</v>
      </c>
      <c r="F210" s="7">
        <v>2255</v>
      </c>
      <c r="G210" s="7">
        <f t="shared" si="6"/>
        <v>103.34555453712191</v>
      </c>
      <c r="H210" s="7"/>
    </row>
    <row r="211" spans="1:8" ht="38.25">
      <c r="A211" s="15" t="s">
        <v>201</v>
      </c>
      <c r="B211" s="13" t="s">
        <v>285</v>
      </c>
      <c r="C211" s="2" t="s">
        <v>281</v>
      </c>
      <c r="D211" s="7">
        <v>0</v>
      </c>
      <c r="E211" s="7">
        <v>49933.5</v>
      </c>
      <c r="F211" s="7">
        <v>49933.5</v>
      </c>
      <c r="G211" s="7">
        <f t="shared" si="6"/>
        <v>100</v>
      </c>
      <c r="H211" s="29"/>
    </row>
    <row r="212" spans="1:8" ht="12.75" customHeight="1">
      <c r="A212" s="15" t="s">
        <v>201</v>
      </c>
      <c r="B212" s="13" t="s">
        <v>270</v>
      </c>
      <c r="C212" s="2" t="s">
        <v>44</v>
      </c>
      <c r="D212" s="7">
        <v>198268</v>
      </c>
      <c r="E212" s="7">
        <v>141768</v>
      </c>
      <c r="F212" s="7">
        <v>104290.7</v>
      </c>
      <c r="G212" s="7">
        <f t="shared" si="6"/>
        <v>73.56434456294791</v>
      </c>
      <c r="H212" s="7"/>
    </row>
    <row r="213" spans="1:8" ht="26.25" customHeight="1">
      <c r="A213" s="15" t="s">
        <v>201</v>
      </c>
      <c r="B213" s="13" t="s">
        <v>272</v>
      </c>
      <c r="C213" s="2" t="s">
        <v>46</v>
      </c>
      <c r="D213" s="7">
        <v>5820.3</v>
      </c>
      <c r="E213" s="7">
        <v>5832.4</v>
      </c>
      <c r="F213" s="7">
        <v>5832.4</v>
      </c>
      <c r="G213" s="7">
        <f t="shared" si="6"/>
        <v>100</v>
      </c>
      <c r="H213" s="7"/>
    </row>
    <row r="214" spans="1:8" ht="12.75" customHeight="1">
      <c r="A214" s="15" t="s">
        <v>201</v>
      </c>
      <c r="B214" s="13" t="s">
        <v>269</v>
      </c>
      <c r="C214" s="2" t="s">
        <v>47</v>
      </c>
      <c r="D214" s="7">
        <v>0</v>
      </c>
      <c r="E214" s="7">
        <v>21834.9</v>
      </c>
      <c r="F214" s="7">
        <v>21834.9</v>
      </c>
      <c r="G214" s="7">
        <f t="shared" si="6"/>
        <v>100</v>
      </c>
      <c r="H214" s="7"/>
    </row>
    <row r="215" spans="1:8" ht="54" customHeight="1">
      <c r="A215" s="15" t="s">
        <v>201</v>
      </c>
      <c r="B215" s="13" t="s">
        <v>1</v>
      </c>
      <c r="C215" s="2" t="s">
        <v>0</v>
      </c>
      <c r="D215" s="7"/>
      <c r="E215" s="7">
        <v>272</v>
      </c>
      <c r="F215" s="7">
        <v>272</v>
      </c>
      <c r="G215" s="7">
        <f t="shared" si="6"/>
        <v>100</v>
      </c>
      <c r="H215" s="7"/>
    </row>
    <row r="216" spans="1:8" ht="12.75" customHeight="1">
      <c r="A216" s="15" t="s">
        <v>201</v>
      </c>
      <c r="B216" s="13" t="s">
        <v>32</v>
      </c>
      <c r="C216" s="2" t="s">
        <v>15</v>
      </c>
      <c r="D216" s="7">
        <v>0</v>
      </c>
      <c r="E216" s="7">
        <v>1241.6</v>
      </c>
      <c r="F216" s="7">
        <v>1241.6</v>
      </c>
      <c r="G216" s="7">
        <f t="shared" si="6"/>
        <v>100</v>
      </c>
      <c r="H216" s="7"/>
    </row>
    <row r="217" spans="1:8" ht="26.25" customHeight="1">
      <c r="A217" s="15" t="s">
        <v>201</v>
      </c>
      <c r="B217" s="13" t="s">
        <v>277</v>
      </c>
      <c r="C217" s="2" t="s">
        <v>166</v>
      </c>
      <c r="D217" s="7">
        <v>0</v>
      </c>
      <c r="E217" s="7">
        <v>-85.2</v>
      </c>
      <c r="F217" s="7">
        <v>-21920.1</v>
      </c>
      <c r="G217" s="7">
        <f t="shared" si="6"/>
        <v>25727.81690140845</v>
      </c>
      <c r="H217" s="7"/>
    </row>
    <row r="218" spans="1:8" ht="12.75" customHeight="1">
      <c r="A218" s="25" t="s">
        <v>200</v>
      </c>
      <c r="B218" s="28"/>
      <c r="C218" s="28" t="s">
        <v>17</v>
      </c>
      <c r="D218" s="11">
        <f>D11+D28+D32+D38+D40+D86+D93+D96+D105+D107+D115+D127+D133+D168+D173+D198+D200+D17+D98+D23+D196+D21+D100+D102</f>
        <v>4944961.099999999</v>
      </c>
      <c r="E218" s="11">
        <f>E11+E28+E32+E38+E40+E86+E93+E96+E105+E107+E115+E127+E133+E168+E173+E198+E200+E17+E98+E23+E196+E21+E100+E102</f>
        <v>8212827.399999999</v>
      </c>
      <c r="F218" s="11">
        <f>F11+F28+F32+F38+F40+F86+F93+F96+F105+F107+F115+F127+F133+F168+F173+F198+F200+F17+F98+F23+F196+F21+F100+F102</f>
        <v>7741040.999999998</v>
      </c>
      <c r="G218" s="11">
        <f t="shared" si="6"/>
        <v>94.25549354659516</v>
      </c>
      <c r="H218" s="11" t="e">
        <f>H11+H28+H32+#REF!+H38+#REF!+H40+H86+#REF!+H93+H96+H105+H107+H115+H127+H133+H168+H173+H198+H200+H17+H98+H23+H196+#REF!+H21</f>
        <v>#REF!</v>
      </c>
    </row>
    <row r="219" spans="1:8" ht="12.75">
      <c r="A219" s="5"/>
      <c r="H219" s="3"/>
    </row>
    <row r="220" spans="1:6" ht="12.75">
      <c r="A220" s="5"/>
      <c r="F220" s="6"/>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row r="248" ht="12.75">
      <c r="A248" s="5"/>
    </row>
    <row r="249" ht="12.75">
      <c r="A249" s="5"/>
    </row>
    <row r="250" ht="12.75">
      <c r="A250" s="5"/>
    </row>
    <row r="251" ht="12.75">
      <c r="A251" s="5"/>
    </row>
    <row r="252" ht="12.75">
      <c r="A252" s="5"/>
    </row>
    <row r="253" ht="12.75">
      <c r="A253" s="5"/>
    </row>
    <row r="254" ht="12.75">
      <c r="A254" s="5"/>
    </row>
    <row r="255" ht="19.5" customHeight="1">
      <c r="A255" s="5"/>
    </row>
    <row r="256" ht="12.75">
      <c r="A256" s="5"/>
    </row>
    <row r="257" ht="12.75">
      <c r="A257" s="5"/>
    </row>
    <row r="258" ht="12.75">
      <c r="A258" s="5"/>
    </row>
    <row r="259" ht="12.75">
      <c r="A259" s="5"/>
    </row>
    <row r="260" ht="12.75">
      <c r="A260" s="5"/>
    </row>
    <row r="261" ht="12.75">
      <c r="A261" s="5"/>
    </row>
    <row r="262" ht="12.75">
      <c r="A262" s="5"/>
    </row>
    <row r="263" ht="12.75">
      <c r="A263" s="5"/>
    </row>
  </sheetData>
  <sheetProtection/>
  <autoFilter ref="A9:B218"/>
  <mergeCells count="12">
    <mergeCell ref="A8:B8"/>
    <mergeCell ref="C8:C9"/>
    <mergeCell ref="D8:D9"/>
    <mergeCell ref="E8:E9"/>
    <mergeCell ref="F8:F9"/>
    <mergeCell ref="G8:G9"/>
    <mergeCell ref="D1:H1"/>
    <mergeCell ref="D2:H2"/>
    <mergeCell ref="D3:H3"/>
    <mergeCell ref="D5:H5"/>
    <mergeCell ref="A6:H6"/>
    <mergeCell ref="E7:H7"/>
  </mergeCells>
  <printOptions/>
  <pageMargins left="0.3937007874015748" right="0.1968503937007874" top="0.5905511811023623" bottom="0.15748031496062992" header="0.15748031496062992" footer="0.2362204724409449"/>
  <pageSetup fitToHeight="1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300</cp:lastModifiedBy>
  <cp:lastPrinted>2018-03-21T10:04:22Z</cp:lastPrinted>
  <dcterms:created xsi:type="dcterms:W3CDTF">2002-03-11T10:22:12Z</dcterms:created>
  <dcterms:modified xsi:type="dcterms:W3CDTF">2018-05-31T02:44:02Z</dcterms:modified>
  <cp:category/>
  <cp:version/>
  <cp:contentType/>
  <cp:contentStatus/>
</cp:coreProperties>
</file>