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6" yWindow="1872" windowWidth="15456" windowHeight="8700" activeTab="0"/>
  </bookViews>
  <sheets>
    <sheet name="Форма К-1" sheetId="1" r:id="rId1"/>
  </sheets>
  <externalReferences>
    <externalReference r:id="rId4"/>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К-1'!$A$11:$B$250</definedName>
    <definedName name="_xlnm.Print_Titles" localSheetId="0">'Форма К-1'!$9:$12</definedName>
  </definedNames>
  <calcPr fullCalcOnLoad="1"/>
</workbook>
</file>

<file path=xl/sharedStrings.xml><?xml version="1.0" encoding="utf-8"?>
<sst xmlns="http://schemas.openxmlformats.org/spreadsheetml/2006/main" count="729" uniqueCount="346">
  <si>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</si>
  <si>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</si>
  <si>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</si>
  <si>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1 16 23040 04 0000 140</t>
  </si>
  <si>
    <t>1 16 90040 04 0000 140</t>
  </si>
  <si>
    <t>1 17 01040 04 0000 180</t>
  </si>
  <si>
    <t>1 17 05040 04 0000 180</t>
  </si>
  <si>
    <t>Прочие неналоговые доходы  бюджетов городских округов</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</si>
  <si>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</si>
  <si>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</si>
  <si>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</si>
  <si>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</si>
  <si>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</si>
  <si>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</si>
  <si>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</si>
  <si>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</si>
  <si>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</si>
  <si>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Прочие безвозмездные поступления в бюджеты городских округов</t>
  </si>
  <si>
    <t>2 18 04020 04 0000 180</t>
  </si>
  <si>
    <t>2 19 04000 04 0000 151</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</si>
  <si>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</si>
  <si>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</si>
  <si>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</si>
  <si>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1 14 02042 04 0000 410</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</si>
  <si>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</si>
  <si>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</si>
  <si>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</si>
  <si>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</si>
  <si>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</si>
  <si>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</si>
  <si>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</si>
  <si>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</si>
  <si>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</si>
  <si>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</si>
  <si>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1 16 33040 04 0000 140</t>
  </si>
  <si>
    <t>2 07 04050 04 0000 180</t>
  </si>
  <si>
    <t>Утверждено по бюджету первоначально</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</si>
  <si>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</si>
  <si>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</si>
  <si>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</si>
  <si>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</si>
  <si>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</si>
  <si>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</si>
  <si>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</si>
  <si>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</si>
  <si>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</si>
  <si>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</si>
  <si>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</si>
  <si>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</si>
  <si>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</si>
  <si>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</si>
  <si>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</si>
  <si>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</si>
  <si>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</si>
  <si>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</si>
  <si>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</si>
  <si>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</si>
  <si>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</si>
  <si>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1 11 07014 04 0000 120</t>
  </si>
  <si>
    <t>1 11 09044 04 0000 120</t>
  </si>
  <si>
    <t>1 13 01994 04 0000 130</t>
  </si>
  <si>
    <t>1 13 02994 04 0000 130</t>
  </si>
  <si>
    <t>1 14 01040 04 0000 410</t>
  </si>
  <si>
    <t>1 14 02042 04 0000 440</t>
  </si>
  <si>
    <t>1 14 06012 04 0000 430</t>
  </si>
  <si>
    <t>1 15 02040 04 0000 140</t>
  </si>
  <si>
    <t>Субсидии бюджетам городских округов на реализацию федеральных целевых программ</t>
  </si>
  <si>
    <t>2 02 02051 04 0000 151</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</si>
  <si>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</si>
  <si>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</si>
  <si>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</si>
  <si>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</si>
  <si>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</si>
  <si>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</si>
  <si>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</si>
  <si>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</si>
  <si>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</si>
  <si>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</si>
  <si>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</si>
  <si>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</si>
  <si>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</si>
  <si>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</si>
  <si>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</si>
  <si>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</si>
  <si>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</si>
  <si>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</si>
  <si>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</si>
  <si>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</si>
  <si>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</si>
  <si>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</si>
  <si>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</si>
  <si>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</si>
  <si>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</si>
  <si>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</si>
  <si>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</si>
  <si>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</si>
  <si>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</si>
  <si>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1 05 02010 02 1000 110</t>
  </si>
  <si>
    <t>1 05 02010 02 2100 110</t>
  </si>
  <si>
    <t>1 05 02010 02 3000 110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</si>
  <si>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</si>
  <si>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</si>
  <si>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1 05 02020 02 1000 110</t>
  </si>
  <si>
    <t>1 05 02020 02 2100 110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</si>
  <si>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</si>
  <si>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</si>
  <si>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</si>
  <si>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1 05 03010 01 1000 110</t>
  </si>
  <si>
    <t>1 05 03010 01 2100 110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</si>
  <si>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</si>
  <si>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</si>
  <si>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</si>
  <si>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</si>
  <si>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</si>
  <si>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</si>
  <si>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</si>
  <si>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</si>
  <si>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</si>
  <si>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</si>
  <si>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</si>
  <si>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</si>
  <si>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</si>
  <si>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</si>
  <si>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</si>
  <si>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</si>
  <si>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</si>
  <si>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</si>
  <si>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</si>
  <si>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</si>
  <si>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</si>
  <si>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</si>
  <si>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</si>
  <si>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</si>
  <si>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</si>
  <si>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</si>
  <si>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</si>
  <si>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</si>
  <si>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</si>
  <si>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1 06 06032 04 2200 110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</si>
  <si>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</si>
  <si>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</si>
  <si>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</si>
  <si>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</si>
  <si>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</si>
  <si>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</si>
  <si>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</si>
  <si>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</si>
  <si>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</si>
  <si>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</si>
  <si>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1 08 03010 01 1000 110</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</si>
  <si>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</si>
  <si>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</si>
  <si>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</si>
  <si>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</si>
  <si>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</si>
  <si>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</si>
  <si>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</si>
  <si>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</si>
  <si>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</si>
  <si>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</si>
  <si>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</si>
  <si>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</si>
  <si>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</si>
  <si>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</si>
  <si>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</si>
  <si>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1 16 21040 04 6000 140</t>
  </si>
  <si>
    <t>1 16 25030 01 6000 140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</si>
  <si>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</si>
  <si>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</si>
  <si>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</si>
  <si>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</si>
  <si>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</si>
  <si>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</si>
  <si>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</si>
  <si>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</si>
  <si>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</si>
  <si>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</si>
  <si>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</si>
  <si>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</si>
  <si>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</si>
  <si>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</si>
  <si>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</si>
  <si>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Субвенции бюджетам городских округов на ежемесячное денежное вознаграждение за классное руководство</t>
  </si>
  <si>
    <t>Субсидии бюджетам городских округов на софинансирование капитальных вложений в объекты муниципальной собственности</t>
  </si>
  <si>
    <t>Дотации бюджетам городских округов на выравнивание бюджетной обеспеченности</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</si>
  <si>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</si>
  <si>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</si>
  <si>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</si>
  <si>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</si>
  <si>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</si>
  <si>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</si>
  <si>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</si>
  <si>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</si>
  <si>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</si>
  <si>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</si>
  <si>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</si>
  <si>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</si>
  <si>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</si>
  <si>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</si>
  <si>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</si>
  <si>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</si>
  <si>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</si>
  <si>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квартир, находящихся в собственности городских округов</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</si>
  <si>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</si>
  <si>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</si>
  <si>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</si>
  <si>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</si>
  <si>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</si>
  <si>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</si>
  <si>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</si>
  <si>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Финансовое управление администрации города Березники</t>
  </si>
  <si>
    <t>1 08 07130 01 1000 110</t>
  </si>
  <si>
    <t>1 11 05324 04 0000 120</t>
  </si>
  <si>
    <t>1 14 06024 04 0000 430</t>
  </si>
  <si>
    <t>1 14 06312 04 0000 430</t>
  </si>
  <si>
    <t>1 16 90040 04 7000 140</t>
  </si>
  <si>
    <t>1 16 25030 01 0000 140</t>
  </si>
  <si>
    <t>1 16 35020 04 0000 140</t>
  </si>
  <si>
    <t>1 16 35020 04 6000 140</t>
  </si>
  <si>
    <t/>
  </si>
  <si>
    <t>948</t>
  </si>
  <si>
    <t>Управление благоустройства администрации города Березники</t>
  </si>
  <si>
    <t>936</t>
  </si>
  <si>
    <t>Контрольно-счетная палата муниципального  образования 
"Город Березники"</t>
  </si>
  <si>
    <t>935</t>
  </si>
  <si>
    <t>Березниковская городская Дума</t>
  </si>
  <si>
    <t>934</t>
  </si>
  <si>
    <t>Доходы, поступающие в порядке возмещения  расходов, понесенных  в связи  эксплуатацией  имущества городских округов</t>
  </si>
  <si>
    <t>1 12 05040 04 0000 120</t>
  </si>
  <si>
    <t>Администрация города Березники</t>
  </si>
  <si>
    <t>929</t>
  </si>
  <si>
    <t>Комитет по физической культуре и спорту администрации города Березники</t>
  </si>
  <si>
    <t>928</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</si>
  <si>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</si>
  <si>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</si>
  <si>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</si>
  <si>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Управление имущественных и земельных отношений
администрации города Березники</t>
  </si>
  <si>
    <t>924</t>
  </si>
  <si>
    <t>923</t>
  </si>
  <si>
    <t>921</t>
  </si>
  <si>
    <t>878</t>
  </si>
  <si>
    <t>Избирительная комиссия Пермского края</t>
  </si>
  <si>
    <t>844</t>
  </si>
  <si>
    <t>Инспекция государственного технического надзора Пермского края</t>
  </si>
  <si>
    <t>843</t>
  </si>
  <si>
    <t>Инспекция государственного жилищного надзора Пермского края</t>
  </si>
  <si>
    <t>816</t>
  </si>
  <si>
    <t>Министерство природных ресурсов, лесного хозяйства и экологии Пермского края</t>
  </si>
  <si>
    <t>815</t>
  </si>
  <si>
    <t>Государственная инспекция по экологии и природопользованию Пермского края</t>
  </si>
  <si>
    <t>498</t>
  </si>
  <si>
    <t>Федеральная служба по экологическому, технологическому
 и атомному надзору</t>
  </si>
  <si>
    <t>321</t>
  </si>
  <si>
    <t>Федеральная служба государственной регистрации, кадастра и картографии</t>
  </si>
  <si>
    <t>192</t>
  </si>
  <si>
    <t>Федеральная миграционная служба</t>
  </si>
  <si>
    <t>188</t>
  </si>
  <si>
    <t>Министерство внутренних дел Российской Федерации</t>
  </si>
  <si>
    <t>182</t>
  </si>
  <si>
    <t>1 16 03030 01 6000 140</t>
  </si>
  <si>
    <t>Транспортный налог с организаций (прочие поступления)</t>
  </si>
  <si>
    <t>1 06 04011 02 4000 110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</si>
  <si>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</si>
  <si>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1 05 04010 02 4000 110</t>
  </si>
  <si>
    <t>Федеральная налоговая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</si>
  <si>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</si>
  <si>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</si>
  <si>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</si>
  <si>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t>
  </si>
  <si>
    <t>Федеральная антимонопольная служба</t>
  </si>
  <si>
    <t>150</t>
  </si>
  <si>
    <t>Федеральная служба по труду и занятости</t>
  </si>
  <si>
    <t>141</t>
  </si>
  <si>
    <t>Федеральная служба по надзору в сфере защиты прав потребителей и благополучия человека</t>
  </si>
  <si>
    <t>106</t>
  </si>
  <si>
    <t>Федеральная служба по надзору в сфере транспорта</t>
  </si>
  <si>
    <t>100</t>
  </si>
  <si>
    <t>Федеральное казначейство</t>
  </si>
  <si>
    <t>096</t>
  </si>
  <si>
    <t>Федеральная служба по надзору в сфере связи, информационных технологий и массовых коммуникаций</t>
  </si>
  <si>
    <t>076</t>
  </si>
  <si>
    <t>Федеральное агентство по рыболовству</t>
  </si>
  <si>
    <t>048</t>
  </si>
  <si>
    <t xml:space="preserve">1 12 01020 01 6000 120 </t>
  </si>
  <si>
    <t>Федеральная служба по надзору в сфере природопользования</t>
  </si>
  <si>
    <t>7</t>
  </si>
  <si>
    <t>6</t>
  </si>
  <si>
    <t>5</t>
  </si>
  <si>
    <t>4</t>
  </si>
  <si>
    <t>3</t>
  </si>
  <si>
    <t>2</t>
  </si>
  <si>
    <t>1</t>
  </si>
  <si>
    <t>Код доходов</t>
  </si>
  <si>
    <t>Код главного админи-стратора доходов</t>
  </si>
  <si>
    <t>Ожидаемое исполнение 
за год по состоянию 
на отчетную дату</t>
  </si>
  <si>
    <t>% исполнения от уточненного плана</t>
  </si>
  <si>
    <t>Наименование показателя</t>
  </si>
  <si>
    <t>Код классификации доходов</t>
  </si>
  <si>
    <t>Управление образования администрации города Березники</t>
  </si>
  <si>
    <t>Управление культуры администрации города Березники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</si>
  <si>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</si>
  <si>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</si>
  <si>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2 02 49999 04 0000 151</t>
  </si>
  <si>
    <t>2 02 29999 04 0000 151</t>
  </si>
  <si>
    <t>2 02 30021 04 0000 151</t>
  </si>
  <si>
    <t>2 02 30024 04 0000 151</t>
  </si>
  <si>
    <t>2 02 30029 04 0000 151</t>
  </si>
  <si>
    <t>2 02 15001 04 0000 151</t>
  </si>
  <si>
    <t>2 19 25020 04 0000 151</t>
  </si>
  <si>
    <t>2 02 35930 04 0000 151</t>
  </si>
  <si>
    <t>2 19 60010 04 0000 151</t>
  </si>
  <si>
    <t>1 16 37030 04 0000 140</t>
  </si>
  <si>
    <t>2 02 39999 04 0000 151</t>
  </si>
  <si>
    <t>Приложение  1</t>
  </si>
  <si>
    <t>к постановлению</t>
  </si>
  <si>
    <t>администрации города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</si>
  <si>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</si>
  <si>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2 02 35134 04 0000 151</t>
  </si>
  <si>
    <t>2 02 35135 04 0000 151</t>
  </si>
  <si>
    <t>2 02 20077 04 0000 151</t>
  </si>
  <si>
    <t>2 02 25555 04 0000 151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</si>
  <si>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</si>
  <si>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"0 ветеранах" и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</si>
  <si>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</si>
  <si>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</si>
  <si>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</si>
  <si>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</si>
  <si>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</si>
  <si>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</si>
  <si>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</si>
  <si>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</si>
  <si>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1 01 02020 01 4000 110</t>
  </si>
  <si>
    <t>1 05 03010 01 3000 110</t>
  </si>
  <si>
    <t>1 05 04010 02 2100 110</t>
  </si>
  <si>
    <t>1 16 30013 01 6000 140</t>
  </si>
  <si>
    <t>2 02 25558 04 0000 151</t>
  </si>
  <si>
    <t>1 16 43000 01 0000 140</t>
  </si>
  <si>
    <t>2 02 25519 04 0000 151</t>
  </si>
  <si>
    <t>Субсидия бюджетам городских округов на поддержку отрасли культуры</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</si>
  <si>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</si>
  <si>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</si>
  <si>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ФОРМА К-1</t>
  </si>
  <si>
    <t>Исполнение бюджета города Березники по кодам классификации доходов бюджета за I полугодие 2017 г.
и ожидаемое исполнение бюджета города за 2017 год</t>
  </si>
  <si>
    <t>Исполнение за I полугодие 2017 г.</t>
  </si>
  <si>
    <t>в тыс.руб.</t>
  </si>
  <si>
    <r>
      <t xml:space="preserve">от </t>
    </r>
    <r>
      <rPr>
        <u val="single"/>
        <sz val="12"/>
        <rFont val="Times New Roman"/>
        <family val="1"/>
      </rPr>
      <t>09.08.2017 № 1889</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</si>
</sst>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dd/mm/yyyy\ h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2">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sz val="7"/>
      <name val="Times New Roman"/>
      <family val="1"/>
    </font>
    <font>
      <sz val="12"/>
      <name val="Times New Roman"/>
      <family val="1"/>
    </font>
    <font>
      <b/>
      <sz val="14"/>
      <name val="Times New Roman"/>
      <family val="1"/>
    </font>
    <font>
      <sz val="8"/>
      <name val="Tahoma"/>
      <family val="2"/>
    </font>
    <font>
      <u val="single"/>
      <sz val="12"/>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62">
    <xf numFmtId="0" fontId="0" fillId="0" borderId="0" xfId="0" applyAlignment="1">
      <alignment/>
    </xf>
    <xf numFmtId="3" fontId="25" fillId="0" borderId="10" xfId="63" applyNumberFormat="1" applyFont="1" applyBorder="1" applyAlignment="1">
      <alignment horizontal="left" vertical="top"/>
      <protection/>
    </xf>
    <xf numFmtId="0" fontId="25" fillId="0" borderId="10" xfId="63" applyFont="1" applyBorder="1" applyAlignment="1">
      <alignment horizontal="left" vertical="top"/>
      <protection/>
    </xf>
    <xf numFmtId="0" fontId="25" fillId="0" borderId="10" xfId="63" applyFont="1" applyBorder="1" applyAlignment="1">
      <alignment horizontal="left" vertical="top"/>
      <protection/>
    </xf>
    <xf numFmtId="3" fontId="25" fillId="0" borderId="10" xfId="63" applyNumberFormat="1" applyFont="1" applyBorder="1" applyAlignment="1">
      <alignment horizontal="left" vertical="top"/>
      <protection/>
    </xf>
    <xf numFmtId="0" fontId="24"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Fill="1" applyBorder="1" applyAlignment="1">
      <alignment vertical="top" wrapText="1"/>
    </xf>
    <xf numFmtId="0" fontId="22" fillId="0" borderId="10" xfId="0" applyFont="1" applyBorder="1" applyAlignment="1">
      <alignment horizontal="left" vertical="top" wrapText="1"/>
    </xf>
    <xf numFmtId="0" fontId="22" fillId="0" borderId="10" xfId="0" applyFont="1" applyBorder="1" applyAlignment="1">
      <alignment horizontal="left" vertical="top" wrapText="1"/>
    </xf>
    <xf numFmtId="0" fontId="24" fillId="0" borderId="10" xfId="0" applyFont="1" applyBorder="1" applyAlignment="1">
      <alignment horizontal="left" vertical="top" wrapText="1"/>
    </xf>
    <xf numFmtId="0" fontId="22" fillId="0" borderId="0" xfId="63" applyFont="1" applyFill="1" applyAlignment="1">
      <alignment horizontal="right"/>
      <protection/>
    </xf>
    <xf numFmtId="0" fontId="22" fillId="0" borderId="10" xfId="0" applyFont="1" applyFill="1" applyBorder="1" applyAlignment="1">
      <alignment horizontal="left" vertical="top" wrapText="1"/>
    </xf>
    <xf numFmtId="0" fontId="26" fillId="0" borderId="10" xfId="63" applyFont="1" applyBorder="1" applyAlignment="1">
      <alignment horizontal="left" vertical="top"/>
      <protection/>
    </xf>
    <xf numFmtId="0" fontId="8" fillId="0" borderId="0" xfId="62">
      <alignment/>
      <protection/>
    </xf>
    <xf numFmtId="0" fontId="8" fillId="0" borderId="0" xfId="62" applyFill="1">
      <alignment/>
      <protection/>
    </xf>
    <xf numFmtId="0" fontId="8" fillId="0" borderId="0" xfId="62" applyAlignment="1">
      <alignment horizontal="center"/>
      <protection/>
    </xf>
    <xf numFmtId="173" fontId="8" fillId="0" borderId="0" xfId="62" applyNumberFormat="1">
      <alignment/>
      <protection/>
    </xf>
    <xf numFmtId="173" fontId="24" fillId="0" borderId="10" xfId="0" applyNumberFormat="1" applyFont="1" applyBorder="1" applyAlignment="1">
      <alignment horizontal="right" vertical="top" wrapText="1"/>
    </xf>
    <xf numFmtId="49" fontId="24" fillId="0" borderId="10" xfId="0" applyNumberFormat="1" applyFont="1" applyBorder="1" applyAlignment="1">
      <alignment horizontal="center" vertical="top" wrapText="1"/>
    </xf>
    <xf numFmtId="173" fontId="22" fillId="0" borderId="10" xfId="0" applyNumberFormat="1" applyFont="1" applyFill="1" applyBorder="1" applyAlignment="1">
      <alignment horizontal="right" vertical="top" wrapText="1"/>
    </xf>
    <xf numFmtId="49" fontId="22" fillId="0" borderId="10" xfId="0" applyNumberFormat="1" applyFont="1" applyBorder="1" applyAlignment="1">
      <alignment horizontal="center" vertical="top" wrapText="1"/>
    </xf>
    <xf numFmtId="0" fontId="19" fillId="0" borderId="0" xfId="62" applyFont="1">
      <alignment/>
      <protection/>
    </xf>
    <xf numFmtId="173" fontId="24" fillId="0" borderId="10" xfId="0" applyNumberFormat="1" applyFont="1" applyBorder="1" applyAlignment="1">
      <alignment horizontal="right" vertical="top" wrapText="1"/>
    </xf>
    <xf numFmtId="0" fontId="24" fillId="0" borderId="10" xfId="0" applyFont="1" applyBorder="1" applyAlignment="1">
      <alignment horizontal="center" vertical="top" wrapText="1"/>
    </xf>
    <xf numFmtId="49" fontId="24" fillId="0" borderId="10" xfId="0" applyNumberFormat="1" applyFont="1" applyBorder="1" applyAlignment="1">
      <alignment horizontal="center" vertical="top" wrapText="1"/>
    </xf>
    <xf numFmtId="173" fontId="24" fillId="0" borderId="10" xfId="0" applyNumberFormat="1" applyFont="1" applyFill="1" applyBorder="1" applyAlignment="1">
      <alignment horizontal="right" vertical="top" wrapText="1"/>
    </xf>
    <xf numFmtId="0" fontId="8" fillId="0" borderId="0" xfId="62" applyFont="1">
      <alignment/>
      <protection/>
    </xf>
    <xf numFmtId="173" fontId="24" fillId="0" borderId="10" xfId="0" applyNumberFormat="1" applyFont="1" applyFill="1" applyBorder="1" applyAlignment="1">
      <alignment horizontal="right" vertical="top" wrapText="1"/>
    </xf>
    <xf numFmtId="0" fontId="24" fillId="0" borderId="10" xfId="0" applyFont="1" applyFill="1" applyBorder="1" applyAlignment="1">
      <alignment horizontal="center" vertical="top" wrapText="1"/>
    </xf>
    <xf numFmtId="0" fontId="25" fillId="0" borderId="10" xfId="63" applyFont="1" applyFill="1" applyBorder="1" applyAlignment="1">
      <alignment horizontal="left" vertical="top"/>
      <protection/>
    </xf>
    <xf numFmtId="49" fontId="24"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173" fontId="22" fillId="0" borderId="10" xfId="0" applyNumberFormat="1" applyFont="1" applyFill="1" applyBorder="1" applyAlignment="1">
      <alignment horizontal="right" vertical="top" wrapText="1"/>
    </xf>
    <xf numFmtId="49" fontId="22" fillId="0" borderId="10" xfId="0" applyNumberFormat="1" applyFont="1" applyBorder="1" applyAlignment="1">
      <alignment horizontal="center" vertical="top" wrapText="1"/>
    </xf>
    <xf numFmtId="49" fontId="27" fillId="0" borderId="10" xfId="0" applyNumberFormat="1" applyFont="1" applyFill="1" applyBorder="1" applyAlignment="1">
      <alignment horizontal="center" vertical="top" wrapText="1"/>
    </xf>
    <xf numFmtId="49" fontId="23" fillId="0" borderId="10" xfId="0" applyNumberFormat="1" applyFont="1" applyFill="1" applyBorder="1" applyAlignment="1">
      <alignment horizontal="center" vertical="center" wrapText="1"/>
    </xf>
    <xf numFmtId="0" fontId="22" fillId="0" borderId="0" xfId="63" applyFont="1" applyFill="1" applyAlignment="1">
      <alignment horizontal="left"/>
      <protection/>
    </xf>
    <xf numFmtId="0" fontId="22" fillId="0" borderId="0" xfId="62" applyFont="1">
      <alignment/>
      <protection/>
    </xf>
    <xf numFmtId="0" fontId="22" fillId="0" borderId="0" xfId="0" applyFont="1" applyAlignment="1">
      <alignment/>
    </xf>
    <xf numFmtId="0" fontId="28" fillId="0" borderId="0" xfId="63" applyFont="1" applyFill="1" applyAlignment="1">
      <alignment wrapText="1"/>
      <protection/>
    </xf>
    <xf numFmtId="0" fontId="22" fillId="0" borderId="0" xfId="0" applyFont="1" applyAlignment="1">
      <alignment wrapText="1"/>
    </xf>
    <xf numFmtId="0" fontId="22" fillId="0" borderId="0" xfId="63" applyFont="1" applyFill="1" applyAlignment="1">
      <alignment horizontal="left"/>
      <protection/>
    </xf>
    <xf numFmtId="0" fontId="22" fillId="0" borderId="0" xfId="0" applyFont="1" applyAlignment="1">
      <alignment horizontal="left"/>
    </xf>
    <xf numFmtId="0" fontId="22" fillId="0" borderId="11" xfId="62" applyFont="1" applyFill="1" applyBorder="1" applyAlignment="1">
      <alignment horizontal="center"/>
      <protection/>
    </xf>
    <xf numFmtId="0" fontId="22" fillId="0" borderId="11" xfId="0" applyFont="1" applyBorder="1" applyAlignment="1">
      <alignment horizontal="center"/>
    </xf>
    <xf numFmtId="49" fontId="23" fillId="0" borderId="12"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9" fillId="0" borderId="0" xfId="62" applyFont="1" applyAlignment="1">
      <alignment horizontal="center" wrapText="1"/>
      <protection/>
    </xf>
    <xf numFmtId="49" fontId="23" fillId="0" borderId="14"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49" fontId="23" fillId="0" borderId="17"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3" fontId="23" fillId="0" borderId="19" xfId="61" applyNumberFormat="1" applyFont="1" applyFill="1" applyBorder="1" applyAlignment="1">
      <alignment horizontal="center" vertical="top" wrapText="1"/>
      <protection/>
    </xf>
    <xf numFmtId="3" fontId="23" fillId="0" borderId="20" xfId="61" applyNumberFormat="1" applyFont="1" applyFill="1" applyBorder="1" applyAlignment="1">
      <alignment horizontal="center" vertical="top" wrapText="1"/>
      <protection/>
    </xf>
    <xf numFmtId="3" fontId="23" fillId="0" borderId="21" xfId="61" applyNumberFormat="1" applyFont="1" applyFill="1" applyBorder="1" applyAlignment="1">
      <alignment horizontal="center" vertical="top" wrapText="1"/>
      <protection/>
    </xf>
    <xf numFmtId="0" fontId="23" fillId="0" borderId="10" xfId="63" applyFont="1" applyFill="1" applyBorder="1" applyAlignment="1">
      <alignment horizontal="center" vertical="top" wrapText="1"/>
      <protection/>
    </xf>
    <xf numFmtId="0" fontId="23" fillId="0" borderId="12" xfId="63" applyFont="1" applyFill="1" applyBorder="1" applyAlignment="1">
      <alignment horizontal="center" vertical="center" wrapText="1"/>
      <protection/>
    </xf>
    <xf numFmtId="0" fontId="23" fillId="0" borderId="18" xfId="63" applyFont="1" applyFill="1" applyBorder="1" applyAlignment="1">
      <alignment horizontal="center" vertical="center" wrapText="1"/>
      <protection/>
    </xf>
    <xf numFmtId="0" fontId="23" fillId="0" borderId="13" xfId="63" applyFont="1" applyFill="1" applyBorder="1" applyAlignment="1">
      <alignment horizontal="center" vertical="center" wrapText="1"/>
      <protection/>
    </xf>
  </cellXfs>
  <cellStyles count="63">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Обычный 6" xfId="58"/>
    <cellStyle name="Обычный 7" xfId="59"/>
    <cellStyle name="Обычный 8" xfId="60"/>
    <cellStyle name="Обычный_Исп9м-в2005г." xfId="61"/>
    <cellStyle name="Обычный_Книга3" xfId="62"/>
    <cellStyle name="Обычный_Покварталь."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T1\fuag1$\Users\2903.BERKAZ\Documents\&#1051;&#1077;&#1085;&#1072;\&#1044;&#1054;&#1061;&#1054;&#1044;&#1067;%202016\&#1048;&#1089;&#1087;&#1086;&#1083;_%201%20&#1087;&#1086;&#1083;-&#1077;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2"/>
      <sheetName val="Приложение1"/>
      <sheetName val="ДохПредпр "/>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5"/>
  <sheetViews>
    <sheetView tabSelected="1" zoomScale="80" zoomScaleNormal="80" zoomScalePageLayoutView="0" workbookViewId="0" topLeftCell="A1">
      <pane xSplit="3" ySplit="12" topLeftCell="D13" activePane="bottomRight" state="frozen"/>
      <selection pane="topLeft" activeCell="A1" sqref="A1"/>
      <selection pane="topRight" activeCell="D1" sqref="D1"/>
      <selection pane="bottomLeft" activeCell="A11" sqref="A11"/>
      <selection pane="bottomRight" activeCell="A7" sqref="A7:I7"/>
    </sheetView>
  </sheetViews>
  <sheetFormatPr defaultColWidth="9.140625" defaultRowHeight="12.75"/>
  <cols>
    <col min="1" max="1" width="8.28125" style="15" customWidth="1"/>
    <col min="2" max="2" width="18.7109375" style="15" customWidth="1"/>
    <col min="3" max="3" width="68.57421875" style="15" customWidth="1"/>
    <col min="4" max="4" width="10.421875" style="15" customWidth="1"/>
    <col min="5" max="5" width="10.8515625" style="15" customWidth="1"/>
    <col min="6" max="6" width="11.421875" style="15" customWidth="1"/>
    <col min="7" max="7" width="12.28125" style="15" customWidth="1"/>
    <col min="8" max="8" width="12.28125" style="16" hidden="1" customWidth="1"/>
    <col min="9" max="9" width="13.28125" style="15" customWidth="1"/>
    <col min="10" max="16384" width="9.140625" style="15" customWidth="1"/>
  </cols>
  <sheetData>
    <row r="1" spans="4:9" ht="13.5">
      <c r="D1" s="41" t="s">
        <v>313</v>
      </c>
      <c r="E1" s="42"/>
      <c r="F1" s="42"/>
      <c r="G1" s="42"/>
      <c r="H1" s="42"/>
      <c r="I1" s="42"/>
    </row>
    <row r="2" spans="4:9" ht="13.5">
      <c r="D2" s="41" t="s">
        <v>314</v>
      </c>
      <c r="E2" s="42"/>
      <c r="F2" s="42"/>
      <c r="G2" s="42"/>
      <c r="H2" s="42"/>
      <c r="I2" s="42"/>
    </row>
    <row r="3" spans="4:9" ht="13.5">
      <c r="D3" s="41" t="s">
        <v>315</v>
      </c>
      <c r="E3" s="42"/>
      <c r="F3" s="42"/>
      <c r="G3" s="42"/>
      <c r="H3" s="42"/>
      <c r="I3" s="42"/>
    </row>
    <row r="4" spans="4:9" ht="13.5">
      <c r="D4" s="41" t="s">
        <v>345</v>
      </c>
      <c r="E4" s="42"/>
      <c r="F4" s="42"/>
      <c r="G4" s="42"/>
      <c r="H4" s="42"/>
      <c r="I4" s="42"/>
    </row>
    <row r="5" spans="4:9" ht="17.25" customHeight="1">
      <c r="D5" s="39"/>
      <c r="E5" s="38"/>
      <c r="F5" s="40"/>
      <c r="G5" s="40"/>
      <c r="H5" s="40"/>
      <c r="I5" s="12"/>
    </row>
    <row r="6" spans="4:9" ht="12.75">
      <c r="D6" s="43" t="s">
        <v>341</v>
      </c>
      <c r="E6" s="44"/>
      <c r="F6" s="44"/>
      <c r="G6" s="44"/>
      <c r="H6" s="12"/>
      <c r="I6" s="39"/>
    </row>
    <row r="7" spans="1:9" ht="48.75" customHeight="1">
      <c r="A7" s="49" t="s">
        <v>342</v>
      </c>
      <c r="B7" s="49"/>
      <c r="C7" s="49"/>
      <c r="D7" s="49"/>
      <c r="E7" s="49"/>
      <c r="F7" s="49"/>
      <c r="G7" s="49"/>
      <c r="H7" s="49"/>
      <c r="I7" s="49"/>
    </row>
    <row r="8" spans="5:9" ht="12.75" customHeight="1">
      <c r="E8" s="45" t="s">
        <v>344</v>
      </c>
      <c r="F8" s="46"/>
      <c r="G8" s="46"/>
      <c r="H8" s="46"/>
      <c r="I8" s="46"/>
    </row>
    <row r="9" spans="1:9" ht="12.75" customHeight="1">
      <c r="A9" s="50" t="s">
        <v>297</v>
      </c>
      <c r="B9" s="51"/>
      <c r="C9" s="47" t="s">
        <v>296</v>
      </c>
      <c r="D9" s="55" t="s">
        <v>343</v>
      </c>
      <c r="E9" s="56"/>
      <c r="F9" s="56"/>
      <c r="G9" s="57"/>
      <c r="H9" s="58" t="s">
        <v>294</v>
      </c>
      <c r="I9" s="59" t="s">
        <v>294</v>
      </c>
    </row>
    <row r="10" spans="1:9" s="16" customFormat="1" ht="4.5" customHeight="1">
      <c r="A10" s="52"/>
      <c r="B10" s="53"/>
      <c r="C10" s="54"/>
      <c r="D10" s="47" t="s">
        <v>36</v>
      </c>
      <c r="E10" s="47" t="s">
        <v>53</v>
      </c>
      <c r="F10" s="47" t="s">
        <v>52</v>
      </c>
      <c r="G10" s="47" t="s">
        <v>295</v>
      </c>
      <c r="H10" s="58"/>
      <c r="I10" s="60"/>
    </row>
    <row r="11" spans="1:9" s="16" customFormat="1" ht="54" customHeight="1">
      <c r="A11" s="37" t="s">
        <v>293</v>
      </c>
      <c r="B11" s="37" t="s">
        <v>292</v>
      </c>
      <c r="C11" s="48"/>
      <c r="D11" s="48"/>
      <c r="E11" s="48"/>
      <c r="F11" s="48"/>
      <c r="G11" s="48"/>
      <c r="H11" s="58"/>
      <c r="I11" s="61"/>
    </row>
    <row r="12" spans="1:9" s="16" customFormat="1" ht="9" customHeight="1">
      <c r="A12" s="36" t="s">
        <v>291</v>
      </c>
      <c r="B12" s="36" t="s">
        <v>290</v>
      </c>
      <c r="C12" s="36" t="s">
        <v>289</v>
      </c>
      <c r="D12" s="36" t="s">
        <v>288</v>
      </c>
      <c r="E12" s="36" t="s">
        <v>287</v>
      </c>
      <c r="F12" s="36" t="s">
        <v>286</v>
      </c>
      <c r="G12" s="36" t="s">
        <v>285</v>
      </c>
      <c r="H12" s="36">
        <v>8</v>
      </c>
      <c r="I12" s="36">
        <v>8</v>
      </c>
    </row>
    <row r="13" spans="1:9" s="23" customFormat="1" ht="12.75" customHeight="1">
      <c r="A13" s="26" t="s">
        <v>282</v>
      </c>
      <c r="B13" s="5" t="s">
        <v>219</v>
      </c>
      <c r="C13" s="25" t="s">
        <v>284</v>
      </c>
      <c r="D13" s="27">
        <f aca="true" t="shared" si="0" ref="D13:I13">SUM(D14:D18)</f>
        <v>12917.4</v>
      </c>
      <c r="E13" s="27">
        <f t="shared" si="0"/>
        <v>10977.3</v>
      </c>
      <c r="F13" s="27">
        <f t="shared" si="0"/>
        <v>10706</v>
      </c>
      <c r="G13" s="27">
        <f>F13/E13*100</f>
        <v>97.52853616098676</v>
      </c>
      <c r="H13" s="27">
        <f t="shared" si="0"/>
        <v>0</v>
      </c>
      <c r="I13" s="27">
        <f t="shared" si="0"/>
        <v>23463.6</v>
      </c>
    </row>
    <row r="14" spans="1:9" ht="41.25" customHeight="1">
      <c r="A14" s="22" t="s">
        <v>282</v>
      </c>
      <c r="B14" s="3" t="s">
        <v>152</v>
      </c>
      <c r="C14" s="9" t="s">
        <v>171</v>
      </c>
      <c r="D14" s="21">
        <v>639</v>
      </c>
      <c r="E14" s="21">
        <v>314.4</v>
      </c>
      <c r="F14" s="21">
        <v>240.8</v>
      </c>
      <c r="G14" s="21">
        <f aca="true" t="shared" si="1" ref="G14:G76">F14/E14*100</f>
        <v>76.59033078880408</v>
      </c>
      <c r="H14" s="21"/>
      <c r="I14" s="21">
        <v>765</v>
      </c>
    </row>
    <row r="15" spans="1:9" ht="39" customHeight="1">
      <c r="A15" s="22" t="s">
        <v>282</v>
      </c>
      <c r="B15" s="3" t="s">
        <v>283</v>
      </c>
      <c r="C15" s="9" t="s">
        <v>172</v>
      </c>
      <c r="D15" s="21">
        <v>0</v>
      </c>
      <c r="E15" s="21">
        <v>0</v>
      </c>
      <c r="F15" s="21">
        <v>-39.7</v>
      </c>
      <c r="G15" s="21"/>
      <c r="H15" s="21"/>
      <c r="I15" s="21">
        <v>0</v>
      </c>
    </row>
    <row r="16" spans="1:9" ht="39" customHeight="1">
      <c r="A16" s="22" t="s">
        <v>282</v>
      </c>
      <c r="B16" s="3" t="s">
        <v>153</v>
      </c>
      <c r="C16" s="9" t="s">
        <v>203</v>
      </c>
      <c r="D16" s="21">
        <v>3543</v>
      </c>
      <c r="E16" s="21">
        <v>5086</v>
      </c>
      <c r="F16" s="21">
        <v>5085.9</v>
      </c>
      <c r="G16" s="21">
        <f t="shared" si="1"/>
        <v>99.9980338183248</v>
      </c>
      <c r="H16" s="21"/>
      <c r="I16" s="21">
        <v>10345</v>
      </c>
    </row>
    <row r="17" spans="1:9" ht="39" customHeight="1">
      <c r="A17" s="22" t="s">
        <v>282</v>
      </c>
      <c r="B17" s="3" t="s">
        <v>154</v>
      </c>
      <c r="C17" s="9" t="s">
        <v>173</v>
      </c>
      <c r="D17" s="21">
        <v>8731</v>
      </c>
      <c r="E17" s="21">
        <v>5573.9</v>
      </c>
      <c r="F17" s="21">
        <v>5416.2</v>
      </c>
      <c r="G17" s="21">
        <f t="shared" si="1"/>
        <v>97.17074220922515</v>
      </c>
      <c r="H17" s="21"/>
      <c r="I17" s="21">
        <v>12346</v>
      </c>
    </row>
    <row r="18" spans="1:9" ht="52.5" customHeight="1">
      <c r="A18" s="22" t="s">
        <v>282</v>
      </c>
      <c r="B18" s="3" t="s">
        <v>155</v>
      </c>
      <c r="C18" s="8" t="s">
        <v>174</v>
      </c>
      <c r="D18" s="21">
        <v>4.4</v>
      </c>
      <c r="E18" s="21">
        <v>3</v>
      </c>
      <c r="F18" s="21">
        <v>2.8</v>
      </c>
      <c r="G18" s="21">
        <f t="shared" si="1"/>
        <v>93.33333333333333</v>
      </c>
      <c r="H18" s="21"/>
      <c r="I18" s="21">
        <v>7.6</v>
      </c>
    </row>
    <row r="19" spans="1:9" s="23" customFormat="1" ht="18" customHeight="1">
      <c r="A19" s="26" t="s">
        <v>280</v>
      </c>
      <c r="B19" s="3"/>
      <c r="C19" s="25" t="s">
        <v>281</v>
      </c>
      <c r="D19" s="27">
        <f aca="true" t="shared" si="2" ref="D19:I19">D20+D21+D22</f>
        <v>2.6</v>
      </c>
      <c r="E19" s="27">
        <f t="shared" si="2"/>
        <v>2.6</v>
      </c>
      <c r="F19" s="27">
        <f t="shared" si="2"/>
        <v>1.7</v>
      </c>
      <c r="G19" s="27">
        <f t="shared" si="1"/>
        <v>65.38461538461539</v>
      </c>
      <c r="H19" s="27">
        <f t="shared" si="2"/>
        <v>0</v>
      </c>
      <c r="I19" s="27">
        <f t="shared" si="2"/>
        <v>5.2</v>
      </c>
    </row>
    <row r="20" spans="1:9" s="23" customFormat="1" ht="54.75" customHeight="1" hidden="1">
      <c r="A20" s="22" t="s">
        <v>280</v>
      </c>
      <c r="B20" s="3" t="s">
        <v>166</v>
      </c>
      <c r="C20" s="9" t="s">
        <v>195</v>
      </c>
      <c r="D20" s="34">
        <v>0</v>
      </c>
      <c r="E20" s="34">
        <v>0</v>
      </c>
      <c r="F20" s="34"/>
      <c r="G20" s="27"/>
      <c r="H20" s="34"/>
      <c r="I20" s="34">
        <v>0</v>
      </c>
    </row>
    <row r="21" spans="1:9" s="23" customFormat="1" ht="57" customHeight="1">
      <c r="A21" s="22" t="s">
        <v>280</v>
      </c>
      <c r="B21" s="4" t="s">
        <v>218</v>
      </c>
      <c r="C21" s="10" t="s">
        <v>190</v>
      </c>
      <c r="D21" s="34">
        <v>0.2</v>
      </c>
      <c r="E21" s="34">
        <v>0.2</v>
      </c>
      <c r="F21" s="34">
        <v>0.2</v>
      </c>
      <c r="G21" s="34">
        <f t="shared" si="1"/>
        <v>100</v>
      </c>
      <c r="H21" s="34"/>
      <c r="I21" s="34">
        <v>0.2</v>
      </c>
    </row>
    <row r="22" spans="1:9" ht="57" customHeight="1">
      <c r="A22" s="22" t="s">
        <v>280</v>
      </c>
      <c r="B22" s="3" t="s">
        <v>175</v>
      </c>
      <c r="C22" s="9" t="s">
        <v>187</v>
      </c>
      <c r="D22" s="34">
        <v>2.4</v>
      </c>
      <c r="E22" s="34">
        <v>2.4</v>
      </c>
      <c r="F22" s="34">
        <v>1.5</v>
      </c>
      <c r="G22" s="34">
        <f t="shared" si="1"/>
        <v>62.5</v>
      </c>
      <c r="H22" s="34"/>
      <c r="I22" s="34">
        <v>5</v>
      </c>
    </row>
    <row r="23" spans="1:9" s="23" customFormat="1" ht="30" customHeight="1">
      <c r="A23" s="26" t="s">
        <v>278</v>
      </c>
      <c r="B23" s="14"/>
      <c r="C23" s="25" t="s">
        <v>279</v>
      </c>
      <c r="D23" s="29">
        <f aca="true" t="shared" si="3" ref="D23:I23">D24</f>
        <v>0</v>
      </c>
      <c r="E23" s="29">
        <f t="shared" si="3"/>
        <v>0</v>
      </c>
      <c r="F23" s="29">
        <f t="shared" si="3"/>
        <v>-17.5</v>
      </c>
      <c r="G23" s="29"/>
      <c r="H23" s="29">
        <f t="shared" si="3"/>
        <v>0</v>
      </c>
      <c r="I23" s="29">
        <f t="shared" si="3"/>
        <v>0</v>
      </c>
    </row>
    <row r="24" spans="1:9" ht="76.5" customHeight="1">
      <c r="A24" s="22" t="s">
        <v>278</v>
      </c>
      <c r="B24" s="3" t="s">
        <v>211</v>
      </c>
      <c r="C24" s="9" t="s">
        <v>208</v>
      </c>
      <c r="D24" s="34">
        <v>0</v>
      </c>
      <c r="E24" s="34">
        <v>0</v>
      </c>
      <c r="F24" s="34">
        <v>-17.5</v>
      </c>
      <c r="G24" s="34"/>
      <c r="H24" s="34"/>
      <c r="I24" s="34">
        <v>0</v>
      </c>
    </row>
    <row r="25" spans="1:9" s="23" customFormat="1" ht="22.5" customHeight="1">
      <c r="A25" s="26" t="s">
        <v>276</v>
      </c>
      <c r="B25" s="3"/>
      <c r="C25" s="25" t="s">
        <v>277</v>
      </c>
      <c r="D25" s="24">
        <f aca="true" t="shared" si="4" ref="D25:I25">D26+D27+D28+D29</f>
        <v>2892.7</v>
      </c>
      <c r="E25" s="24">
        <f t="shared" si="4"/>
        <v>2892.7</v>
      </c>
      <c r="F25" s="24">
        <f t="shared" si="4"/>
        <v>2599.8</v>
      </c>
      <c r="G25" s="24">
        <f t="shared" si="1"/>
        <v>89.87451170187025</v>
      </c>
      <c r="H25" s="24">
        <f t="shared" si="4"/>
        <v>0</v>
      </c>
      <c r="I25" s="24">
        <f t="shared" si="4"/>
        <v>5826.000000000001</v>
      </c>
    </row>
    <row r="26" spans="1:9" ht="45" customHeight="1">
      <c r="A26" s="22" t="s">
        <v>276</v>
      </c>
      <c r="B26" s="3" t="s">
        <v>8</v>
      </c>
      <c r="C26" s="9" t="s">
        <v>9</v>
      </c>
      <c r="D26" s="21">
        <v>1116.5</v>
      </c>
      <c r="E26" s="21">
        <v>1116.5</v>
      </c>
      <c r="F26" s="21">
        <v>1026.7</v>
      </c>
      <c r="G26" s="21">
        <f t="shared" si="1"/>
        <v>91.95700850873266</v>
      </c>
      <c r="H26" s="21"/>
      <c r="I26" s="21">
        <v>2275.9</v>
      </c>
    </row>
    <row r="27" spans="1:9" ht="52.5" customHeight="1">
      <c r="A27" s="22" t="s">
        <v>276</v>
      </c>
      <c r="B27" s="3" t="s">
        <v>10</v>
      </c>
      <c r="C27" s="9" t="s">
        <v>11</v>
      </c>
      <c r="D27" s="21">
        <v>12.5</v>
      </c>
      <c r="E27" s="21">
        <v>12.5</v>
      </c>
      <c r="F27" s="21">
        <v>11.2</v>
      </c>
      <c r="G27" s="21">
        <f t="shared" si="1"/>
        <v>89.6</v>
      </c>
      <c r="H27" s="21"/>
      <c r="I27" s="21">
        <v>24.8</v>
      </c>
    </row>
    <row r="28" spans="1:9" ht="53.25" customHeight="1">
      <c r="A28" s="22" t="s">
        <v>276</v>
      </c>
      <c r="B28" s="3" t="s">
        <v>12</v>
      </c>
      <c r="C28" s="9" t="s">
        <v>13</v>
      </c>
      <c r="D28" s="21">
        <v>1890.7</v>
      </c>
      <c r="E28" s="21">
        <v>1890.7</v>
      </c>
      <c r="F28" s="21">
        <v>1770.2</v>
      </c>
      <c r="G28" s="21">
        <f t="shared" si="1"/>
        <v>93.62669910615115</v>
      </c>
      <c r="H28" s="21"/>
      <c r="I28" s="21">
        <v>3781.5</v>
      </c>
    </row>
    <row r="29" spans="1:9" ht="54.75" customHeight="1">
      <c r="A29" s="22" t="s">
        <v>276</v>
      </c>
      <c r="B29" s="3" t="s">
        <v>14</v>
      </c>
      <c r="C29" s="9" t="s">
        <v>15</v>
      </c>
      <c r="D29" s="21">
        <v>-127</v>
      </c>
      <c r="E29" s="21">
        <v>-127</v>
      </c>
      <c r="F29" s="21">
        <v>-208.3</v>
      </c>
      <c r="G29" s="21">
        <f t="shared" si="1"/>
        <v>164.0157480314961</v>
      </c>
      <c r="H29" s="21"/>
      <c r="I29" s="21">
        <v>-256.2</v>
      </c>
    </row>
    <row r="30" spans="1:9" s="23" customFormat="1" ht="12.75" customHeight="1">
      <c r="A30" s="26" t="s">
        <v>274</v>
      </c>
      <c r="B30" s="3" t="s">
        <v>219</v>
      </c>
      <c r="C30" s="25" t="s">
        <v>275</v>
      </c>
      <c r="D30" s="27">
        <f>D33+D32</f>
        <v>375</v>
      </c>
      <c r="E30" s="27">
        <f>E33+E32</f>
        <v>375</v>
      </c>
      <c r="F30" s="27">
        <f>F33+F32+F31</f>
        <v>362.1</v>
      </c>
      <c r="G30" s="27">
        <f t="shared" si="1"/>
        <v>96.56</v>
      </c>
      <c r="H30" s="27">
        <f>H33+H32</f>
        <v>0</v>
      </c>
      <c r="I30" s="27">
        <f>I33+I32+I31</f>
        <v>752</v>
      </c>
    </row>
    <row r="31" spans="1:9" s="23" customFormat="1" ht="44.25" customHeight="1">
      <c r="A31" s="22" t="s">
        <v>274</v>
      </c>
      <c r="B31" s="3" t="s">
        <v>301</v>
      </c>
      <c r="C31" s="9" t="s">
        <v>300</v>
      </c>
      <c r="D31" s="21">
        <v>0</v>
      </c>
      <c r="E31" s="21">
        <v>0</v>
      </c>
      <c r="F31" s="21">
        <v>2</v>
      </c>
      <c r="G31" s="21"/>
      <c r="H31" s="27"/>
      <c r="I31" s="21">
        <v>2</v>
      </c>
    </row>
    <row r="32" spans="1:9" s="28" customFormat="1" ht="39" customHeight="1">
      <c r="A32" s="22" t="s">
        <v>274</v>
      </c>
      <c r="B32" s="3" t="s">
        <v>169</v>
      </c>
      <c r="C32" s="9" t="s">
        <v>193</v>
      </c>
      <c r="D32" s="21">
        <v>250</v>
      </c>
      <c r="E32" s="21">
        <v>250</v>
      </c>
      <c r="F32" s="21">
        <v>120.6</v>
      </c>
      <c r="G32" s="21">
        <f t="shared" si="1"/>
        <v>48.24</v>
      </c>
      <c r="H32" s="21"/>
      <c r="I32" s="21">
        <v>500</v>
      </c>
    </row>
    <row r="33" spans="1:9" ht="52.5" customHeight="1">
      <c r="A33" s="22" t="s">
        <v>274</v>
      </c>
      <c r="B33" s="3" t="s">
        <v>175</v>
      </c>
      <c r="C33" s="9" t="s">
        <v>187</v>
      </c>
      <c r="D33" s="21">
        <v>125</v>
      </c>
      <c r="E33" s="21">
        <v>125</v>
      </c>
      <c r="F33" s="21">
        <v>239.5</v>
      </c>
      <c r="G33" s="21">
        <f t="shared" si="1"/>
        <v>191.6</v>
      </c>
      <c r="H33" s="21"/>
      <c r="I33" s="21">
        <v>250</v>
      </c>
    </row>
    <row r="34" spans="1:9" s="23" customFormat="1" ht="26.25" customHeight="1">
      <c r="A34" s="26" t="s">
        <v>272</v>
      </c>
      <c r="B34" s="3" t="s">
        <v>219</v>
      </c>
      <c r="C34" s="25" t="s">
        <v>273</v>
      </c>
      <c r="D34" s="24">
        <f aca="true" t="shared" si="5" ref="D34:I34">SUM(D35:D38)</f>
        <v>135</v>
      </c>
      <c r="E34" s="24">
        <f t="shared" si="5"/>
        <v>135</v>
      </c>
      <c r="F34" s="24">
        <f t="shared" si="5"/>
        <v>41.2</v>
      </c>
      <c r="G34" s="24">
        <f t="shared" si="1"/>
        <v>30.518518518518523</v>
      </c>
      <c r="H34" s="24">
        <f t="shared" si="5"/>
        <v>0</v>
      </c>
      <c r="I34" s="24">
        <f t="shared" si="5"/>
        <v>275</v>
      </c>
    </row>
    <row r="35" spans="1:9" s="28" customFormat="1" ht="66" customHeight="1">
      <c r="A35" s="35" t="s">
        <v>272</v>
      </c>
      <c r="B35" s="4" t="s">
        <v>164</v>
      </c>
      <c r="C35" s="10" t="s">
        <v>176</v>
      </c>
      <c r="D35" s="21">
        <v>110</v>
      </c>
      <c r="E35" s="21">
        <v>110</v>
      </c>
      <c r="F35" s="21">
        <v>0</v>
      </c>
      <c r="G35" s="21">
        <f t="shared" si="1"/>
        <v>0</v>
      </c>
      <c r="H35" s="21"/>
      <c r="I35" s="21">
        <v>220</v>
      </c>
    </row>
    <row r="36" spans="1:9" ht="66" customHeight="1">
      <c r="A36" s="22" t="s">
        <v>272</v>
      </c>
      <c r="B36" s="3" t="s">
        <v>168</v>
      </c>
      <c r="C36" s="9" t="s">
        <v>194</v>
      </c>
      <c r="D36" s="21">
        <v>18</v>
      </c>
      <c r="E36" s="21">
        <v>18</v>
      </c>
      <c r="F36" s="21">
        <v>33</v>
      </c>
      <c r="G36" s="21">
        <f t="shared" si="1"/>
        <v>183.33333333333331</v>
      </c>
      <c r="H36" s="21"/>
      <c r="I36" s="21">
        <v>40</v>
      </c>
    </row>
    <row r="37" spans="1:9" ht="66" customHeight="1">
      <c r="A37" s="22" t="s">
        <v>272</v>
      </c>
      <c r="B37" s="3" t="s">
        <v>178</v>
      </c>
      <c r="C37" s="9" t="s">
        <v>177</v>
      </c>
      <c r="D37" s="21">
        <v>2</v>
      </c>
      <c r="E37" s="21">
        <v>2</v>
      </c>
      <c r="F37" s="21">
        <v>1</v>
      </c>
      <c r="G37" s="21">
        <f t="shared" si="1"/>
        <v>50</v>
      </c>
      <c r="H37" s="21"/>
      <c r="I37" s="21">
        <v>5</v>
      </c>
    </row>
    <row r="38" spans="1:9" ht="52.5" customHeight="1">
      <c r="A38" s="22" t="s">
        <v>272</v>
      </c>
      <c r="B38" s="3" t="s">
        <v>175</v>
      </c>
      <c r="C38" s="9" t="s">
        <v>187</v>
      </c>
      <c r="D38" s="21">
        <v>5</v>
      </c>
      <c r="E38" s="21">
        <v>5</v>
      </c>
      <c r="F38" s="21">
        <v>7.2</v>
      </c>
      <c r="G38" s="21">
        <f t="shared" si="1"/>
        <v>144</v>
      </c>
      <c r="H38" s="21"/>
      <c r="I38" s="21">
        <v>10</v>
      </c>
    </row>
    <row r="39" spans="1:9" s="23" customFormat="1" ht="12.75" customHeight="1" hidden="1">
      <c r="A39" s="26" t="s">
        <v>270</v>
      </c>
      <c r="B39" s="3" t="s">
        <v>219</v>
      </c>
      <c r="C39" s="25" t="s">
        <v>271</v>
      </c>
      <c r="D39" s="27">
        <f aca="true" t="shared" si="6" ref="D39:I39">D40+D41</f>
        <v>0</v>
      </c>
      <c r="E39" s="27">
        <f t="shared" si="6"/>
        <v>0</v>
      </c>
      <c r="F39" s="27">
        <f t="shared" si="6"/>
        <v>0</v>
      </c>
      <c r="G39" s="27" t="e">
        <f t="shared" si="1"/>
        <v>#DIV/0!</v>
      </c>
      <c r="H39" s="27">
        <f t="shared" si="6"/>
        <v>0</v>
      </c>
      <c r="I39" s="27">
        <f t="shared" si="6"/>
        <v>0</v>
      </c>
    </row>
    <row r="40" spans="1:9" ht="45" customHeight="1" hidden="1">
      <c r="A40" s="22" t="s">
        <v>270</v>
      </c>
      <c r="B40" s="3" t="s">
        <v>178</v>
      </c>
      <c r="C40" s="9" t="s">
        <v>189</v>
      </c>
      <c r="D40" s="21">
        <v>0</v>
      </c>
      <c r="E40" s="21">
        <v>0</v>
      </c>
      <c r="F40" s="21">
        <v>0</v>
      </c>
      <c r="G40" s="21" t="e">
        <f t="shared" si="1"/>
        <v>#DIV/0!</v>
      </c>
      <c r="H40" s="21"/>
      <c r="I40" s="21">
        <v>0</v>
      </c>
    </row>
    <row r="41" spans="1:9" ht="52.5" hidden="1">
      <c r="A41" s="22" t="s">
        <v>270</v>
      </c>
      <c r="B41" s="3" t="s">
        <v>175</v>
      </c>
      <c r="C41" s="9" t="s">
        <v>187</v>
      </c>
      <c r="D41" s="21">
        <v>0</v>
      </c>
      <c r="E41" s="21">
        <v>0</v>
      </c>
      <c r="F41" s="21">
        <v>0</v>
      </c>
      <c r="G41" s="21" t="e">
        <f t="shared" si="1"/>
        <v>#DIV/0!</v>
      </c>
      <c r="H41" s="21"/>
      <c r="I41" s="21">
        <v>0</v>
      </c>
    </row>
    <row r="42" spans="1:9" s="23" customFormat="1" ht="12.75" customHeight="1" hidden="1">
      <c r="A42" s="26" t="s">
        <v>268</v>
      </c>
      <c r="B42" s="3" t="s">
        <v>219</v>
      </c>
      <c r="C42" s="25" t="s">
        <v>269</v>
      </c>
      <c r="D42" s="27">
        <f aca="true" t="shared" si="7" ref="D42:I42">D43</f>
        <v>0</v>
      </c>
      <c r="E42" s="27">
        <f t="shared" si="7"/>
        <v>0</v>
      </c>
      <c r="F42" s="27">
        <f t="shared" si="7"/>
        <v>0</v>
      </c>
      <c r="G42" s="27" t="e">
        <f t="shared" si="1"/>
        <v>#DIV/0!</v>
      </c>
      <c r="H42" s="27">
        <f t="shared" si="7"/>
        <v>0</v>
      </c>
      <c r="I42" s="27">
        <f t="shared" si="7"/>
        <v>0</v>
      </c>
    </row>
    <row r="43" spans="1:9" ht="66" hidden="1">
      <c r="A43" s="22" t="s">
        <v>268</v>
      </c>
      <c r="B43" s="3" t="s">
        <v>170</v>
      </c>
      <c r="C43" s="9" t="s">
        <v>267</v>
      </c>
      <c r="D43" s="21">
        <v>0</v>
      </c>
      <c r="E43" s="21">
        <v>0</v>
      </c>
      <c r="F43" s="21">
        <v>0</v>
      </c>
      <c r="G43" s="21" t="e">
        <f t="shared" si="1"/>
        <v>#DIV/0!</v>
      </c>
      <c r="H43" s="21"/>
      <c r="I43" s="21">
        <v>0</v>
      </c>
    </row>
    <row r="44" spans="1:9" ht="26.25" customHeight="1" hidden="1">
      <c r="A44" s="26" t="s">
        <v>265</v>
      </c>
      <c r="B44" s="3" t="s">
        <v>219</v>
      </c>
      <c r="C44" s="25" t="s">
        <v>266</v>
      </c>
      <c r="D44" s="24">
        <f>D46</f>
        <v>0</v>
      </c>
      <c r="E44" s="24">
        <f>E46</f>
        <v>0</v>
      </c>
      <c r="F44" s="24">
        <f>F46+F45</f>
        <v>0</v>
      </c>
      <c r="G44" s="24" t="e">
        <f t="shared" si="1"/>
        <v>#DIV/0!</v>
      </c>
      <c r="H44" s="24">
        <f>H46</f>
        <v>0</v>
      </c>
      <c r="I44" s="24">
        <f>I46</f>
        <v>0</v>
      </c>
    </row>
    <row r="45" spans="1:9" s="28" customFormat="1" ht="68.25" customHeight="1" hidden="1">
      <c r="A45" s="22" t="s">
        <v>265</v>
      </c>
      <c r="B45" s="3" t="s">
        <v>178</v>
      </c>
      <c r="C45" s="9" t="s">
        <v>177</v>
      </c>
      <c r="D45" s="21">
        <v>0</v>
      </c>
      <c r="E45" s="21">
        <v>0</v>
      </c>
      <c r="F45" s="21">
        <v>0</v>
      </c>
      <c r="G45" s="21" t="e">
        <f t="shared" si="1"/>
        <v>#DIV/0!</v>
      </c>
      <c r="H45" s="21"/>
      <c r="I45" s="21">
        <v>0</v>
      </c>
    </row>
    <row r="46" spans="1:9" ht="39" hidden="1">
      <c r="A46" s="22" t="s">
        <v>265</v>
      </c>
      <c r="B46" s="3" t="s">
        <v>215</v>
      </c>
      <c r="C46" s="9" t="s">
        <v>186</v>
      </c>
      <c r="D46" s="21">
        <v>0</v>
      </c>
      <c r="E46" s="21">
        <v>0</v>
      </c>
      <c r="F46" s="21">
        <v>0</v>
      </c>
      <c r="G46" s="21" t="e">
        <f t="shared" si="1"/>
        <v>#DIV/0!</v>
      </c>
      <c r="H46" s="21"/>
      <c r="I46" s="21">
        <v>0</v>
      </c>
    </row>
    <row r="47" spans="1:9" s="23" customFormat="1" ht="12.75" customHeight="1">
      <c r="A47" s="26" t="s">
        <v>258</v>
      </c>
      <c r="B47" s="3" t="s">
        <v>219</v>
      </c>
      <c r="C47" s="25" t="s">
        <v>264</v>
      </c>
      <c r="D47" s="27">
        <f>SUM(D48:D96)</f>
        <v>737419</v>
      </c>
      <c r="E47" s="27">
        <f>SUM(E48:E96)</f>
        <v>715081.5</v>
      </c>
      <c r="F47" s="27">
        <f>SUM(F48:F98)</f>
        <v>732914.9</v>
      </c>
      <c r="G47" s="27">
        <f t="shared" si="1"/>
        <v>102.49389754874095</v>
      </c>
      <c r="H47" s="27">
        <f>SUM(H48:H96)</f>
        <v>0</v>
      </c>
      <c r="I47" s="27">
        <f>SUM(I48:I98)</f>
        <v>1684832.1</v>
      </c>
    </row>
    <row r="48" spans="1:9" ht="72" customHeight="1">
      <c r="A48" s="22" t="s">
        <v>258</v>
      </c>
      <c r="B48" s="3" t="s">
        <v>74</v>
      </c>
      <c r="C48" s="9" t="s">
        <v>70</v>
      </c>
      <c r="D48" s="21">
        <v>527973</v>
      </c>
      <c r="E48" s="21">
        <v>506081.5</v>
      </c>
      <c r="F48" s="21">
        <v>501075.9</v>
      </c>
      <c r="G48" s="21">
        <f t="shared" si="1"/>
        <v>99.01091029804489</v>
      </c>
      <c r="H48" s="21"/>
      <c r="I48" s="21">
        <v>1055110.5</v>
      </c>
    </row>
    <row r="49" spans="1:9" ht="52.5" customHeight="1">
      <c r="A49" s="22" t="s">
        <v>258</v>
      </c>
      <c r="B49" s="3" t="s">
        <v>83</v>
      </c>
      <c r="C49" s="9" t="s">
        <v>71</v>
      </c>
      <c r="D49" s="21"/>
      <c r="E49" s="21"/>
      <c r="F49" s="21">
        <v>689.6</v>
      </c>
      <c r="G49" s="21"/>
      <c r="H49" s="21"/>
      <c r="I49" s="21"/>
    </row>
    <row r="50" spans="1:9" ht="69" customHeight="1">
      <c r="A50" s="22" t="s">
        <v>258</v>
      </c>
      <c r="B50" s="3" t="s">
        <v>75</v>
      </c>
      <c r="C50" s="9" t="s">
        <v>72</v>
      </c>
      <c r="D50" s="21"/>
      <c r="E50" s="21"/>
      <c r="F50" s="21">
        <v>728.6</v>
      </c>
      <c r="G50" s="21"/>
      <c r="H50" s="21"/>
      <c r="I50" s="21"/>
    </row>
    <row r="51" spans="1:9" ht="52.5" customHeight="1">
      <c r="A51" s="22" t="s">
        <v>258</v>
      </c>
      <c r="B51" s="3" t="s">
        <v>76</v>
      </c>
      <c r="C51" s="9" t="s">
        <v>73</v>
      </c>
      <c r="D51" s="21"/>
      <c r="E51" s="21"/>
      <c r="F51" s="21">
        <v>-4.1</v>
      </c>
      <c r="G51" s="21"/>
      <c r="H51" s="21"/>
      <c r="I51" s="21"/>
    </row>
    <row r="52" spans="1:9" ht="94.5" customHeight="1">
      <c r="A52" s="22" t="s">
        <v>258</v>
      </c>
      <c r="B52" s="3" t="s">
        <v>80</v>
      </c>
      <c r="C52" s="9" t="s">
        <v>77</v>
      </c>
      <c r="D52" s="21">
        <v>720</v>
      </c>
      <c r="E52" s="21">
        <v>720</v>
      </c>
      <c r="F52" s="21">
        <v>1064.5</v>
      </c>
      <c r="G52" s="21">
        <f t="shared" si="1"/>
        <v>147.84722222222223</v>
      </c>
      <c r="H52" s="21"/>
      <c r="I52" s="21">
        <v>2502</v>
      </c>
    </row>
    <row r="53" spans="1:9" ht="83.25" customHeight="1">
      <c r="A53" s="22" t="s">
        <v>258</v>
      </c>
      <c r="B53" s="3" t="s">
        <v>81</v>
      </c>
      <c r="C53" s="9" t="s">
        <v>78</v>
      </c>
      <c r="D53" s="21"/>
      <c r="E53" s="21"/>
      <c r="F53" s="21">
        <v>13.3</v>
      </c>
      <c r="G53" s="21"/>
      <c r="H53" s="21"/>
      <c r="I53" s="21"/>
    </row>
    <row r="54" spans="1:9" ht="96" customHeight="1">
      <c r="A54" s="22" t="s">
        <v>258</v>
      </c>
      <c r="B54" s="3" t="s">
        <v>82</v>
      </c>
      <c r="C54" s="9" t="s">
        <v>79</v>
      </c>
      <c r="D54" s="21"/>
      <c r="E54" s="21"/>
      <c r="F54" s="21">
        <v>24.9</v>
      </c>
      <c r="G54" s="21"/>
      <c r="H54" s="21"/>
      <c r="I54" s="21"/>
    </row>
    <row r="55" spans="1:9" ht="78" customHeight="1">
      <c r="A55" s="22"/>
      <c r="B55" s="3" t="s">
        <v>331</v>
      </c>
      <c r="C55" s="9" t="s">
        <v>330</v>
      </c>
      <c r="D55" s="21"/>
      <c r="E55" s="21"/>
      <c r="F55" s="21">
        <v>2.9</v>
      </c>
      <c r="G55" s="21"/>
      <c r="H55" s="21"/>
      <c r="I55" s="21"/>
    </row>
    <row r="56" spans="1:9" ht="52.5" customHeight="1">
      <c r="A56" s="22" t="s">
        <v>258</v>
      </c>
      <c r="B56" s="3" t="s">
        <v>88</v>
      </c>
      <c r="C56" s="9" t="s">
        <v>84</v>
      </c>
      <c r="D56" s="21">
        <v>9352</v>
      </c>
      <c r="E56" s="21">
        <v>14852</v>
      </c>
      <c r="F56" s="21">
        <v>43353.7</v>
      </c>
      <c r="G56" s="21">
        <f t="shared" si="1"/>
        <v>291.90479396714244</v>
      </c>
      <c r="H56" s="21"/>
      <c r="I56" s="21">
        <v>123000</v>
      </c>
    </row>
    <row r="57" spans="1:9" ht="39" customHeight="1">
      <c r="A57" s="22" t="s">
        <v>258</v>
      </c>
      <c r="B57" s="3" t="s">
        <v>89</v>
      </c>
      <c r="C57" s="9" t="s">
        <v>85</v>
      </c>
      <c r="D57" s="21"/>
      <c r="E57" s="21"/>
      <c r="F57" s="21">
        <v>91.3</v>
      </c>
      <c r="G57" s="21"/>
      <c r="H57" s="21"/>
      <c r="I57" s="21"/>
    </row>
    <row r="58" spans="1:9" ht="52.5" customHeight="1">
      <c r="A58" s="22" t="s">
        <v>258</v>
      </c>
      <c r="B58" s="3" t="s">
        <v>90</v>
      </c>
      <c r="C58" s="9" t="s">
        <v>86</v>
      </c>
      <c r="D58" s="21"/>
      <c r="E58" s="21"/>
      <c r="F58" s="21">
        <v>135.7</v>
      </c>
      <c r="G58" s="21"/>
      <c r="H58" s="21"/>
      <c r="I58" s="21"/>
    </row>
    <row r="59" spans="1:9" ht="39" customHeight="1">
      <c r="A59" s="22" t="s">
        <v>258</v>
      </c>
      <c r="B59" s="3" t="s">
        <v>91</v>
      </c>
      <c r="C59" s="9" t="s">
        <v>87</v>
      </c>
      <c r="D59" s="21"/>
      <c r="E59" s="21"/>
      <c r="F59" s="21">
        <v>144</v>
      </c>
      <c r="G59" s="21"/>
      <c r="H59" s="21"/>
      <c r="I59" s="21"/>
    </row>
    <row r="60" spans="1:9" ht="83.25" customHeight="1">
      <c r="A60" s="22" t="s">
        <v>258</v>
      </c>
      <c r="B60" s="3" t="s">
        <v>92</v>
      </c>
      <c r="C60" s="9" t="s">
        <v>93</v>
      </c>
      <c r="D60" s="21">
        <v>356</v>
      </c>
      <c r="E60" s="21">
        <v>510</v>
      </c>
      <c r="F60" s="21">
        <v>543</v>
      </c>
      <c r="G60" s="21">
        <f t="shared" si="1"/>
        <v>106.47058823529412</v>
      </c>
      <c r="H60" s="21"/>
      <c r="I60" s="21">
        <v>1250</v>
      </c>
    </row>
    <row r="61" spans="1:9" ht="39" customHeight="1">
      <c r="A61" s="22" t="s">
        <v>258</v>
      </c>
      <c r="B61" s="3" t="s">
        <v>97</v>
      </c>
      <c r="C61" s="9" t="s">
        <v>94</v>
      </c>
      <c r="D61" s="21">
        <v>46800</v>
      </c>
      <c r="E61" s="21">
        <v>41500</v>
      </c>
      <c r="F61" s="21">
        <v>41053.8</v>
      </c>
      <c r="G61" s="21">
        <f t="shared" si="1"/>
        <v>98.92481927710844</v>
      </c>
      <c r="H61" s="21"/>
      <c r="I61" s="21">
        <v>82633.2</v>
      </c>
    </row>
    <row r="62" spans="1:9" ht="26.25" customHeight="1">
      <c r="A62" s="22" t="s">
        <v>258</v>
      </c>
      <c r="B62" s="3" t="s">
        <v>98</v>
      </c>
      <c r="C62" s="9" t="s">
        <v>95</v>
      </c>
      <c r="D62" s="21"/>
      <c r="E62" s="21"/>
      <c r="F62" s="21">
        <v>127.2</v>
      </c>
      <c r="G62" s="21"/>
      <c r="H62" s="21"/>
      <c r="I62" s="21"/>
    </row>
    <row r="63" spans="1:9" ht="39" customHeight="1">
      <c r="A63" s="22" t="s">
        <v>258</v>
      </c>
      <c r="B63" s="3" t="s">
        <v>99</v>
      </c>
      <c r="C63" s="9" t="s">
        <v>96</v>
      </c>
      <c r="D63" s="21"/>
      <c r="E63" s="21"/>
      <c r="F63" s="21">
        <v>140.8</v>
      </c>
      <c r="G63" s="21"/>
      <c r="H63" s="21"/>
      <c r="I63" s="21"/>
    </row>
    <row r="64" spans="1:9" ht="45" customHeight="1" hidden="1">
      <c r="A64" s="22" t="s">
        <v>258</v>
      </c>
      <c r="B64" s="3" t="s">
        <v>102</v>
      </c>
      <c r="C64" s="9" t="s">
        <v>100</v>
      </c>
      <c r="D64" s="21"/>
      <c r="E64" s="21"/>
      <c r="F64" s="21">
        <v>0</v>
      </c>
      <c r="G64" s="21"/>
      <c r="H64" s="21"/>
      <c r="I64" s="21">
        <v>0</v>
      </c>
    </row>
    <row r="65" spans="1:9" ht="32.25" customHeight="1">
      <c r="A65" s="22" t="s">
        <v>258</v>
      </c>
      <c r="B65" s="3" t="s">
        <v>103</v>
      </c>
      <c r="C65" s="9" t="s">
        <v>101</v>
      </c>
      <c r="D65" s="21"/>
      <c r="E65" s="21"/>
      <c r="F65" s="21">
        <v>1.3</v>
      </c>
      <c r="G65" s="21"/>
      <c r="H65" s="21"/>
      <c r="I65" s="21">
        <v>1.3</v>
      </c>
    </row>
    <row r="66" spans="1:9" ht="42" customHeight="1" hidden="1">
      <c r="A66" s="22" t="s">
        <v>258</v>
      </c>
      <c r="B66" s="3" t="s">
        <v>104</v>
      </c>
      <c r="C66" s="9" t="s">
        <v>96</v>
      </c>
      <c r="D66" s="21"/>
      <c r="E66" s="21"/>
      <c r="F66" s="21">
        <v>0</v>
      </c>
      <c r="G66" s="21"/>
      <c r="H66" s="21"/>
      <c r="I66" s="21">
        <v>0</v>
      </c>
    </row>
    <row r="67" spans="1:9" ht="27.75" customHeight="1">
      <c r="A67" s="22" t="s">
        <v>258</v>
      </c>
      <c r="B67" s="3" t="s">
        <v>107</v>
      </c>
      <c r="C67" s="9" t="s">
        <v>105</v>
      </c>
      <c r="D67" s="21">
        <v>2</v>
      </c>
      <c r="E67" s="21">
        <v>2</v>
      </c>
      <c r="F67" s="21">
        <v>7.7</v>
      </c>
      <c r="G67" s="21"/>
      <c r="H67" s="21"/>
      <c r="I67" s="21">
        <v>8.3</v>
      </c>
    </row>
    <row r="68" spans="1:9" s="16" customFormat="1" ht="12.75" customHeight="1">
      <c r="A68" s="22" t="s">
        <v>258</v>
      </c>
      <c r="B68" s="31" t="s">
        <v>108</v>
      </c>
      <c r="C68" s="13" t="s">
        <v>106</v>
      </c>
      <c r="D68" s="21"/>
      <c r="E68" s="21"/>
      <c r="F68" s="21">
        <v>0.1</v>
      </c>
      <c r="G68" s="21"/>
      <c r="H68" s="21"/>
      <c r="I68" s="21"/>
    </row>
    <row r="69" spans="1:9" s="16" customFormat="1" ht="33.75" customHeight="1">
      <c r="A69" s="22" t="s">
        <v>258</v>
      </c>
      <c r="B69" s="31" t="s">
        <v>332</v>
      </c>
      <c r="C69" s="13" t="s">
        <v>329</v>
      </c>
      <c r="D69" s="21"/>
      <c r="E69" s="21"/>
      <c r="F69" s="21">
        <v>0.5</v>
      </c>
      <c r="G69" s="21"/>
      <c r="H69" s="21"/>
      <c r="I69" s="21"/>
    </row>
    <row r="70" spans="1:9" ht="54.75" customHeight="1">
      <c r="A70" s="22" t="s">
        <v>258</v>
      </c>
      <c r="B70" s="3" t="s">
        <v>110</v>
      </c>
      <c r="C70" s="6" t="s">
        <v>109</v>
      </c>
      <c r="D70" s="21">
        <v>2000</v>
      </c>
      <c r="E70" s="21">
        <v>3600</v>
      </c>
      <c r="F70" s="21">
        <v>3699.1</v>
      </c>
      <c r="G70" s="21">
        <f t="shared" si="1"/>
        <v>102.75277777777778</v>
      </c>
      <c r="H70" s="21"/>
      <c r="I70" s="21">
        <v>8900</v>
      </c>
    </row>
    <row r="71" spans="1:9" ht="36" customHeight="1">
      <c r="A71" s="22" t="s">
        <v>258</v>
      </c>
      <c r="B71" s="3" t="s">
        <v>333</v>
      </c>
      <c r="C71" s="6" t="s">
        <v>328</v>
      </c>
      <c r="D71" s="21"/>
      <c r="E71" s="21"/>
      <c r="F71" s="21">
        <v>0.7</v>
      </c>
      <c r="G71" s="21"/>
      <c r="H71" s="21"/>
      <c r="I71" s="21"/>
    </row>
    <row r="72" spans="1:9" ht="26.25" customHeight="1" hidden="1">
      <c r="A72" s="22" t="s">
        <v>258</v>
      </c>
      <c r="B72" s="3" t="s">
        <v>263</v>
      </c>
      <c r="C72" s="6" t="s">
        <v>262</v>
      </c>
      <c r="D72" s="21"/>
      <c r="E72" s="21"/>
      <c r="F72" s="21"/>
      <c r="G72" s="21"/>
      <c r="H72" s="21"/>
      <c r="I72" s="21"/>
    </row>
    <row r="73" spans="1:9" ht="52.5" customHeight="1">
      <c r="A73" s="22" t="s">
        <v>258</v>
      </c>
      <c r="B73" s="3" t="s">
        <v>114</v>
      </c>
      <c r="C73" s="9" t="s">
        <v>111</v>
      </c>
      <c r="D73" s="21">
        <v>6758</v>
      </c>
      <c r="E73" s="21">
        <v>6758</v>
      </c>
      <c r="F73" s="21">
        <v>3648.2</v>
      </c>
      <c r="G73" s="21">
        <f t="shared" si="1"/>
        <v>53.98342704942291</v>
      </c>
      <c r="H73" s="21"/>
      <c r="I73" s="21">
        <v>30778</v>
      </c>
    </row>
    <row r="74" spans="1:9" ht="39" customHeight="1">
      <c r="A74" s="22" t="s">
        <v>258</v>
      </c>
      <c r="B74" s="3" t="s">
        <v>115</v>
      </c>
      <c r="C74" s="9" t="s">
        <v>112</v>
      </c>
      <c r="D74" s="21"/>
      <c r="E74" s="21"/>
      <c r="F74" s="21">
        <v>168.5</v>
      </c>
      <c r="G74" s="21"/>
      <c r="H74" s="21"/>
      <c r="I74" s="21"/>
    </row>
    <row r="75" spans="1:9" ht="27" customHeight="1" hidden="1">
      <c r="A75" s="22" t="s">
        <v>258</v>
      </c>
      <c r="B75" s="3" t="s">
        <v>116</v>
      </c>
      <c r="C75" s="9" t="s">
        <v>113</v>
      </c>
      <c r="D75" s="21"/>
      <c r="E75" s="21"/>
      <c r="F75" s="21">
        <v>0</v>
      </c>
      <c r="G75" s="21"/>
      <c r="H75" s="21"/>
      <c r="I75" s="21"/>
    </row>
    <row r="76" spans="1:9" ht="26.25" customHeight="1">
      <c r="A76" s="22" t="s">
        <v>258</v>
      </c>
      <c r="B76" s="3" t="s">
        <v>120</v>
      </c>
      <c r="C76" s="9" t="s">
        <v>117</v>
      </c>
      <c r="D76" s="21">
        <v>16355</v>
      </c>
      <c r="E76" s="21">
        <v>16355</v>
      </c>
      <c r="F76" s="21">
        <v>16002</v>
      </c>
      <c r="G76" s="21">
        <f t="shared" si="1"/>
        <v>97.84163864261693</v>
      </c>
      <c r="H76" s="21"/>
      <c r="I76" s="21">
        <v>30074</v>
      </c>
    </row>
    <row r="77" spans="1:9" ht="12.75" customHeight="1">
      <c r="A77" s="22" t="s">
        <v>258</v>
      </c>
      <c r="B77" s="3" t="s">
        <v>121</v>
      </c>
      <c r="C77" s="9" t="s">
        <v>118</v>
      </c>
      <c r="D77" s="21"/>
      <c r="E77" s="21"/>
      <c r="F77" s="21">
        <v>330.6</v>
      </c>
      <c r="G77" s="21"/>
      <c r="H77" s="21"/>
      <c r="I77" s="21"/>
    </row>
    <row r="78" spans="1:9" ht="26.25" customHeight="1">
      <c r="A78" s="22" t="s">
        <v>258</v>
      </c>
      <c r="B78" s="3" t="s">
        <v>122</v>
      </c>
      <c r="C78" s="9" t="s">
        <v>119</v>
      </c>
      <c r="D78" s="21"/>
      <c r="E78" s="21"/>
      <c r="F78" s="21">
        <v>2.7</v>
      </c>
      <c r="G78" s="21"/>
      <c r="H78" s="21"/>
      <c r="I78" s="21"/>
    </row>
    <row r="79" spans="1:9" ht="12.75" customHeight="1" hidden="1">
      <c r="A79" s="22" t="s">
        <v>258</v>
      </c>
      <c r="B79" s="3" t="s">
        <v>261</v>
      </c>
      <c r="C79" s="9" t="s">
        <v>260</v>
      </c>
      <c r="D79" s="21"/>
      <c r="E79" s="21"/>
      <c r="F79" s="21"/>
      <c r="G79" s="21"/>
      <c r="H79" s="21"/>
      <c r="I79" s="21"/>
    </row>
    <row r="80" spans="1:9" ht="26.25" customHeight="1">
      <c r="A80" s="22" t="s">
        <v>258</v>
      </c>
      <c r="B80" s="3" t="s">
        <v>127</v>
      </c>
      <c r="C80" s="9" t="s">
        <v>123</v>
      </c>
      <c r="D80" s="21">
        <v>18240</v>
      </c>
      <c r="E80" s="21">
        <v>18240</v>
      </c>
      <c r="F80" s="21">
        <v>14199.7</v>
      </c>
      <c r="G80" s="21">
        <f aca="true" t="shared" si="8" ref="G80:G143">F80/E80*100</f>
        <v>77.84923245614036</v>
      </c>
      <c r="H80" s="21"/>
      <c r="I80" s="21">
        <v>108735</v>
      </c>
    </row>
    <row r="81" spans="1:9" ht="12.75" customHeight="1">
      <c r="A81" s="22" t="s">
        <v>258</v>
      </c>
      <c r="B81" s="3" t="s">
        <v>128</v>
      </c>
      <c r="C81" s="9" t="s">
        <v>124</v>
      </c>
      <c r="D81" s="21"/>
      <c r="E81" s="21"/>
      <c r="F81" s="21">
        <v>799.4</v>
      </c>
      <c r="G81" s="21"/>
      <c r="H81" s="21"/>
      <c r="I81" s="21"/>
    </row>
    <row r="82" spans="1:9" ht="26.25" customHeight="1">
      <c r="A82" s="22" t="s">
        <v>258</v>
      </c>
      <c r="B82" s="3" t="s">
        <v>129</v>
      </c>
      <c r="C82" s="9" t="s">
        <v>125</v>
      </c>
      <c r="D82" s="21"/>
      <c r="E82" s="21"/>
      <c r="F82" s="21">
        <v>-3.6</v>
      </c>
      <c r="G82" s="21"/>
      <c r="H82" s="21"/>
      <c r="I82" s="21"/>
    </row>
    <row r="83" spans="1:9" ht="12.75" customHeight="1">
      <c r="A83" s="22" t="s">
        <v>258</v>
      </c>
      <c r="B83" s="3" t="s">
        <v>130</v>
      </c>
      <c r="C83" s="9" t="s">
        <v>126</v>
      </c>
      <c r="D83" s="21"/>
      <c r="E83" s="21"/>
      <c r="F83" s="21">
        <v>3.3</v>
      </c>
      <c r="G83" s="21"/>
      <c r="H83" s="21"/>
      <c r="I83" s="21"/>
    </row>
    <row r="84" spans="1:9" ht="43.5" customHeight="1">
      <c r="A84" s="22" t="s">
        <v>258</v>
      </c>
      <c r="B84" s="3" t="s">
        <v>136</v>
      </c>
      <c r="C84" s="7" t="s">
        <v>131</v>
      </c>
      <c r="D84" s="21">
        <v>96060</v>
      </c>
      <c r="E84" s="21">
        <v>93660</v>
      </c>
      <c r="F84" s="21">
        <v>92852.9</v>
      </c>
      <c r="G84" s="21">
        <f t="shared" si="8"/>
        <v>99.13826606875934</v>
      </c>
      <c r="H84" s="21"/>
      <c r="I84" s="21">
        <v>192625.5</v>
      </c>
    </row>
    <row r="85" spans="1:9" ht="30" customHeight="1">
      <c r="A85" s="22" t="s">
        <v>258</v>
      </c>
      <c r="B85" s="3" t="s">
        <v>137</v>
      </c>
      <c r="C85" s="7" t="s">
        <v>132</v>
      </c>
      <c r="D85" s="21"/>
      <c r="E85" s="21"/>
      <c r="F85" s="21">
        <v>608</v>
      </c>
      <c r="G85" s="21"/>
      <c r="H85" s="21"/>
      <c r="I85" s="21"/>
    </row>
    <row r="86" spans="1:9" ht="29.25" customHeight="1">
      <c r="A86" s="22" t="s">
        <v>258</v>
      </c>
      <c r="B86" s="3" t="s">
        <v>138</v>
      </c>
      <c r="C86" s="7" t="s">
        <v>133</v>
      </c>
      <c r="D86" s="21"/>
      <c r="E86" s="21"/>
      <c r="F86" s="21">
        <v>0</v>
      </c>
      <c r="G86" s="21"/>
      <c r="H86" s="21"/>
      <c r="I86" s="21"/>
    </row>
    <row r="87" spans="1:9" ht="43.5" customHeight="1">
      <c r="A87" s="22" t="s">
        <v>258</v>
      </c>
      <c r="B87" s="3" t="s">
        <v>139</v>
      </c>
      <c r="C87" s="7" t="s">
        <v>134</v>
      </c>
      <c r="D87" s="21"/>
      <c r="E87" s="21"/>
      <c r="F87" s="21">
        <v>130.7</v>
      </c>
      <c r="G87" s="21"/>
      <c r="H87" s="21"/>
      <c r="I87" s="21"/>
    </row>
    <row r="88" spans="1:9" ht="26.25" customHeight="1" hidden="1">
      <c r="A88" s="22" t="s">
        <v>258</v>
      </c>
      <c r="B88" s="3" t="s">
        <v>140</v>
      </c>
      <c r="C88" s="7" t="s">
        <v>135</v>
      </c>
      <c r="D88" s="21"/>
      <c r="E88" s="21"/>
      <c r="F88" s="21">
        <v>0</v>
      </c>
      <c r="G88" s="21"/>
      <c r="H88" s="21"/>
      <c r="I88" s="21"/>
    </row>
    <row r="89" spans="1:9" ht="42.75" customHeight="1">
      <c r="A89" s="22" t="s">
        <v>258</v>
      </c>
      <c r="B89" s="3" t="s">
        <v>145</v>
      </c>
      <c r="C89" s="7" t="s">
        <v>141</v>
      </c>
      <c r="D89" s="21">
        <v>4130</v>
      </c>
      <c r="E89" s="21">
        <v>4130</v>
      </c>
      <c r="F89" s="21">
        <v>1894.9</v>
      </c>
      <c r="G89" s="21">
        <f t="shared" si="8"/>
        <v>45.88135593220339</v>
      </c>
      <c r="H89" s="21"/>
      <c r="I89" s="21">
        <v>26037</v>
      </c>
    </row>
    <row r="90" spans="1:9" ht="30" customHeight="1">
      <c r="A90" s="22" t="s">
        <v>258</v>
      </c>
      <c r="B90" s="3" t="s">
        <v>146</v>
      </c>
      <c r="C90" s="7" t="s">
        <v>142</v>
      </c>
      <c r="D90" s="21"/>
      <c r="E90" s="21"/>
      <c r="F90" s="21">
        <v>132.9</v>
      </c>
      <c r="G90" s="21"/>
      <c r="H90" s="21"/>
      <c r="I90" s="21"/>
    </row>
    <row r="91" spans="1:9" ht="42" customHeight="1">
      <c r="A91" s="22" t="s">
        <v>258</v>
      </c>
      <c r="B91" s="3" t="s">
        <v>147</v>
      </c>
      <c r="C91" s="7" t="s">
        <v>143</v>
      </c>
      <c r="D91" s="21"/>
      <c r="E91" s="21"/>
      <c r="F91" s="21">
        <v>-4.2</v>
      </c>
      <c r="G91" s="21"/>
      <c r="H91" s="21"/>
      <c r="I91" s="21"/>
    </row>
    <row r="92" spans="1:9" ht="26.25" customHeight="1">
      <c r="A92" s="22" t="s">
        <v>258</v>
      </c>
      <c r="B92" s="3" t="s">
        <v>148</v>
      </c>
      <c r="C92" s="7" t="s">
        <v>144</v>
      </c>
      <c r="D92" s="21"/>
      <c r="E92" s="21"/>
      <c r="F92" s="21">
        <v>1</v>
      </c>
      <c r="G92" s="21"/>
      <c r="H92" s="21"/>
      <c r="I92" s="21"/>
    </row>
    <row r="93" spans="1:9" ht="52.5" customHeight="1">
      <c r="A93" s="22" t="s">
        <v>258</v>
      </c>
      <c r="B93" s="3" t="s">
        <v>149</v>
      </c>
      <c r="C93" s="9" t="s">
        <v>209</v>
      </c>
      <c r="D93" s="21">
        <v>8260</v>
      </c>
      <c r="E93" s="21">
        <v>8260</v>
      </c>
      <c r="F93" s="21">
        <v>8887</v>
      </c>
      <c r="G93" s="21">
        <f t="shared" si="8"/>
        <v>107.59079903147699</v>
      </c>
      <c r="H93" s="21"/>
      <c r="I93" s="21">
        <v>22380</v>
      </c>
    </row>
    <row r="94" spans="1:9" s="16" customFormat="1" ht="69" customHeight="1">
      <c r="A94" s="22" t="s">
        <v>258</v>
      </c>
      <c r="B94" s="31" t="s">
        <v>162</v>
      </c>
      <c r="C94" s="13" t="s">
        <v>321</v>
      </c>
      <c r="D94" s="21">
        <v>185</v>
      </c>
      <c r="E94" s="21">
        <v>185</v>
      </c>
      <c r="F94" s="21">
        <v>189</v>
      </c>
      <c r="G94" s="21">
        <f t="shared" si="8"/>
        <v>102.16216216216216</v>
      </c>
      <c r="H94" s="21"/>
      <c r="I94" s="21">
        <v>435</v>
      </c>
    </row>
    <row r="95" spans="1:9" ht="66" customHeight="1">
      <c r="A95" s="22" t="s">
        <v>258</v>
      </c>
      <c r="B95" s="3" t="s">
        <v>259</v>
      </c>
      <c r="C95" s="9" t="s">
        <v>199</v>
      </c>
      <c r="D95" s="21">
        <v>18</v>
      </c>
      <c r="E95" s="21">
        <v>18</v>
      </c>
      <c r="F95" s="21">
        <v>39.8</v>
      </c>
      <c r="G95" s="21">
        <f t="shared" si="8"/>
        <v>221.1111111111111</v>
      </c>
      <c r="H95" s="21"/>
      <c r="I95" s="21">
        <v>39.8</v>
      </c>
    </row>
    <row r="96" spans="1:9" ht="66" customHeight="1">
      <c r="A96" s="22" t="s">
        <v>258</v>
      </c>
      <c r="B96" s="3" t="s">
        <v>163</v>
      </c>
      <c r="C96" s="9" t="s">
        <v>198</v>
      </c>
      <c r="D96" s="21">
        <v>210</v>
      </c>
      <c r="E96" s="21">
        <v>210</v>
      </c>
      <c r="F96" s="21">
        <v>25.1</v>
      </c>
      <c r="G96" s="21">
        <f t="shared" si="8"/>
        <v>11.952380952380953</v>
      </c>
      <c r="H96" s="21"/>
      <c r="I96" s="21">
        <v>210</v>
      </c>
    </row>
    <row r="97" spans="1:9" ht="66" customHeight="1">
      <c r="A97" s="22" t="s">
        <v>258</v>
      </c>
      <c r="B97" s="3" t="s">
        <v>178</v>
      </c>
      <c r="C97" s="9" t="s">
        <v>177</v>
      </c>
      <c r="D97" s="21">
        <v>0</v>
      </c>
      <c r="E97" s="21">
        <v>0</v>
      </c>
      <c r="F97" s="21">
        <v>80</v>
      </c>
      <c r="G97" s="21"/>
      <c r="H97" s="21"/>
      <c r="I97" s="21">
        <v>80</v>
      </c>
    </row>
    <row r="98" spans="1:9" ht="57" customHeight="1">
      <c r="A98" s="22" t="s">
        <v>258</v>
      </c>
      <c r="B98" s="3" t="s">
        <v>175</v>
      </c>
      <c r="C98" s="9" t="s">
        <v>187</v>
      </c>
      <c r="D98" s="21">
        <v>0</v>
      </c>
      <c r="E98" s="21">
        <v>0</v>
      </c>
      <c r="F98" s="21">
        <v>32.5</v>
      </c>
      <c r="G98" s="21"/>
      <c r="H98" s="21"/>
      <c r="I98" s="21">
        <v>32.5</v>
      </c>
    </row>
    <row r="99" spans="1:9" s="23" customFormat="1" ht="12.75" customHeight="1">
      <c r="A99" s="26" t="s">
        <v>256</v>
      </c>
      <c r="B99" s="3" t="s">
        <v>219</v>
      </c>
      <c r="C99" s="25" t="s">
        <v>257</v>
      </c>
      <c r="D99" s="27">
        <f aca="true" t="shared" si="9" ref="D99:I99">SUM(D100:D106)</f>
        <v>1338</v>
      </c>
      <c r="E99" s="27">
        <f t="shared" si="9"/>
        <v>1338</v>
      </c>
      <c r="F99" s="27">
        <f t="shared" si="9"/>
        <v>2312.8</v>
      </c>
      <c r="G99" s="27">
        <f t="shared" si="8"/>
        <v>172.85500747384157</v>
      </c>
      <c r="H99" s="27">
        <f t="shared" si="9"/>
        <v>0</v>
      </c>
      <c r="I99" s="27">
        <f t="shared" si="9"/>
        <v>3223.2</v>
      </c>
    </row>
    <row r="100" spans="1:9" s="28" customFormat="1" ht="66" customHeight="1">
      <c r="A100" s="22" t="s">
        <v>256</v>
      </c>
      <c r="B100" s="4" t="s">
        <v>164</v>
      </c>
      <c r="C100" s="10" t="s">
        <v>176</v>
      </c>
      <c r="D100" s="21">
        <v>59.5</v>
      </c>
      <c r="E100" s="21">
        <v>59.5</v>
      </c>
      <c r="F100" s="34">
        <v>92.5</v>
      </c>
      <c r="G100" s="34">
        <f t="shared" si="8"/>
        <v>155.46218487394958</v>
      </c>
      <c r="H100" s="34"/>
      <c r="I100" s="21">
        <v>192</v>
      </c>
    </row>
    <row r="101" spans="1:9" s="28" customFormat="1" ht="69" customHeight="1" hidden="1">
      <c r="A101" s="22" t="s">
        <v>256</v>
      </c>
      <c r="B101" s="4" t="s">
        <v>165</v>
      </c>
      <c r="C101" s="10" t="s">
        <v>197</v>
      </c>
      <c r="D101" s="21">
        <v>0</v>
      </c>
      <c r="E101" s="21">
        <v>0</v>
      </c>
      <c r="F101" s="34">
        <v>0</v>
      </c>
      <c r="G101" s="34"/>
      <c r="H101" s="34"/>
      <c r="I101" s="21">
        <v>0</v>
      </c>
    </row>
    <row r="102" spans="1:9" s="28" customFormat="1" ht="66" customHeight="1">
      <c r="A102" s="22" t="s">
        <v>256</v>
      </c>
      <c r="B102" s="3" t="s">
        <v>168</v>
      </c>
      <c r="C102" s="9" t="s">
        <v>194</v>
      </c>
      <c r="D102" s="21">
        <v>15</v>
      </c>
      <c r="E102" s="21">
        <v>15</v>
      </c>
      <c r="F102" s="34">
        <v>15</v>
      </c>
      <c r="G102" s="34">
        <f t="shared" si="8"/>
        <v>100</v>
      </c>
      <c r="H102" s="34"/>
      <c r="I102" s="21">
        <v>28</v>
      </c>
    </row>
    <row r="103" spans="1:9" s="28" customFormat="1" ht="72" customHeight="1">
      <c r="A103" s="22" t="s">
        <v>256</v>
      </c>
      <c r="B103" s="3" t="s">
        <v>334</v>
      </c>
      <c r="C103" s="9" t="s">
        <v>327</v>
      </c>
      <c r="D103" s="21">
        <v>0</v>
      </c>
      <c r="E103" s="21">
        <v>0</v>
      </c>
      <c r="F103" s="34">
        <v>62.5</v>
      </c>
      <c r="G103" s="34"/>
      <c r="H103" s="34"/>
      <c r="I103" s="21">
        <v>62.5</v>
      </c>
    </row>
    <row r="104" spans="1:9" s="28" customFormat="1" ht="39" customHeight="1">
      <c r="A104" s="22" t="s">
        <v>256</v>
      </c>
      <c r="B104" s="3" t="s">
        <v>169</v>
      </c>
      <c r="C104" s="9" t="s">
        <v>193</v>
      </c>
      <c r="D104" s="21">
        <v>0</v>
      </c>
      <c r="E104" s="21">
        <v>0</v>
      </c>
      <c r="F104" s="34">
        <v>467.5</v>
      </c>
      <c r="G104" s="34"/>
      <c r="H104" s="34"/>
      <c r="I104" s="21">
        <v>467.5</v>
      </c>
    </row>
    <row r="105" spans="1:9" ht="66" customHeight="1">
      <c r="A105" s="22" t="s">
        <v>256</v>
      </c>
      <c r="B105" s="3" t="s">
        <v>178</v>
      </c>
      <c r="C105" s="9" t="s">
        <v>177</v>
      </c>
      <c r="D105" s="21">
        <v>48.5</v>
      </c>
      <c r="E105" s="21">
        <v>48.5</v>
      </c>
      <c r="F105" s="21">
        <v>183.2</v>
      </c>
      <c r="G105" s="21">
        <f t="shared" si="8"/>
        <v>377.73195876288656</v>
      </c>
      <c r="H105" s="21"/>
      <c r="I105" s="21">
        <v>183.2</v>
      </c>
    </row>
    <row r="106" spans="1:9" ht="52.5" customHeight="1">
      <c r="A106" s="22" t="s">
        <v>256</v>
      </c>
      <c r="B106" s="3" t="s">
        <v>175</v>
      </c>
      <c r="C106" s="9" t="s">
        <v>187</v>
      </c>
      <c r="D106" s="21">
        <v>1215</v>
      </c>
      <c r="E106" s="21">
        <v>1215</v>
      </c>
      <c r="F106" s="21">
        <v>1492.1</v>
      </c>
      <c r="G106" s="21">
        <f t="shared" si="8"/>
        <v>122.80658436213992</v>
      </c>
      <c r="H106" s="21"/>
      <c r="I106" s="21">
        <v>2290</v>
      </c>
    </row>
    <row r="107" spans="1:9" s="23" customFormat="1" ht="12.75" customHeight="1" hidden="1">
      <c r="A107" s="26" t="s">
        <v>254</v>
      </c>
      <c r="B107" s="3" t="s">
        <v>219</v>
      </c>
      <c r="C107" s="25" t="s">
        <v>255</v>
      </c>
      <c r="D107" s="27">
        <f aca="true" t="shared" si="10" ref="D107:I107">SUM(D108:D109)</f>
        <v>0</v>
      </c>
      <c r="E107" s="27">
        <f t="shared" si="10"/>
        <v>0</v>
      </c>
      <c r="F107" s="27">
        <f t="shared" si="10"/>
        <v>0</v>
      </c>
      <c r="G107" s="27" t="e">
        <f t="shared" si="8"/>
        <v>#DIV/0!</v>
      </c>
      <c r="H107" s="27">
        <f t="shared" si="10"/>
        <v>0</v>
      </c>
      <c r="I107" s="27">
        <f t="shared" si="10"/>
        <v>0</v>
      </c>
    </row>
    <row r="108" spans="1:9" ht="69.75" customHeight="1" hidden="1">
      <c r="A108" s="22" t="s">
        <v>254</v>
      </c>
      <c r="B108" s="3" t="s">
        <v>178</v>
      </c>
      <c r="C108" s="9" t="s">
        <v>177</v>
      </c>
      <c r="D108" s="21">
        <v>0</v>
      </c>
      <c r="E108" s="21">
        <v>0</v>
      </c>
      <c r="F108" s="21">
        <v>0</v>
      </c>
      <c r="G108" s="21" t="e">
        <f t="shared" si="8"/>
        <v>#DIV/0!</v>
      </c>
      <c r="H108" s="21">
        <v>0</v>
      </c>
      <c r="I108" s="21">
        <v>0</v>
      </c>
    </row>
    <row r="109" spans="1:9" ht="26.25" customHeight="1" hidden="1">
      <c r="A109" s="22" t="s">
        <v>254</v>
      </c>
      <c r="B109" s="3" t="s">
        <v>4</v>
      </c>
      <c r="C109" s="9" t="s">
        <v>45</v>
      </c>
      <c r="D109" s="21">
        <v>0</v>
      </c>
      <c r="E109" s="21">
        <v>0</v>
      </c>
      <c r="F109" s="21"/>
      <c r="G109" s="21" t="e">
        <f t="shared" si="8"/>
        <v>#DIV/0!</v>
      </c>
      <c r="H109" s="21">
        <v>0</v>
      </c>
      <c r="I109" s="21">
        <v>0</v>
      </c>
    </row>
    <row r="110" spans="1:9" s="23" customFormat="1" ht="12.75" customHeight="1">
      <c r="A110" s="26" t="s">
        <v>252</v>
      </c>
      <c r="B110" s="3" t="s">
        <v>219</v>
      </c>
      <c r="C110" s="25" t="s">
        <v>253</v>
      </c>
      <c r="D110" s="24">
        <f aca="true" t="shared" si="11" ref="D110:I110">SUM(D111:D113)</f>
        <v>38.2</v>
      </c>
      <c r="E110" s="24">
        <f t="shared" si="11"/>
        <v>38.2</v>
      </c>
      <c r="F110" s="24">
        <f t="shared" si="11"/>
        <v>20</v>
      </c>
      <c r="G110" s="24">
        <f t="shared" si="8"/>
        <v>52.35602094240838</v>
      </c>
      <c r="H110" s="24">
        <f t="shared" si="11"/>
        <v>0</v>
      </c>
      <c r="I110" s="24">
        <f t="shared" si="11"/>
        <v>108</v>
      </c>
    </row>
    <row r="111" spans="1:9" ht="39" customHeight="1">
      <c r="A111" s="22" t="s">
        <v>252</v>
      </c>
      <c r="B111" s="3" t="s">
        <v>167</v>
      </c>
      <c r="C111" s="9" t="s">
        <v>179</v>
      </c>
      <c r="D111" s="21">
        <v>37.2</v>
      </c>
      <c r="E111" s="21">
        <v>37.2</v>
      </c>
      <c r="F111" s="21">
        <v>10</v>
      </c>
      <c r="G111" s="21">
        <f t="shared" si="8"/>
        <v>26.881720430107524</v>
      </c>
      <c r="H111" s="21"/>
      <c r="I111" s="21">
        <v>98</v>
      </c>
    </row>
    <row r="112" spans="1:9" ht="66" customHeight="1">
      <c r="A112" s="22" t="s">
        <v>252</v>
      </c>
      <c r="B112" s="3" t="s">
        <v>178</v>
      </c>
      <c r="C112" s="9" t="s">
        <v>177</v>
      </c>
      <c r="D112" s="21">
        <v>1</v>
      </c>
      <c r="E112" s="21">
        <v>1</v>
      </c>
      <c r="F112" s="21">
        <v>10</v>
      </c>
      <c r="G112" s="21"/>
      <c r="H112" s="21"/>
      <c r="I112" s="21">
        <v>10</v>
      </c>
    </row>
    <row r="113" spans="1:9" ht="26.25" customHeight="1" hidden="1">
      <c r="A113" s="22" t="s">
        <v>252</v>
      </c>
      <c r="B113" s="3" t="s">
        <v>4</v>
      </c>
      <c r="C113" s="9" t="s">
        <v>45</v>
      </c>
      <c r="D113" s="21"/>
      <c r="E113" s="21"/>
      <c r="F113" s="21"/>
      <c r="G113" s="21"/>
      <c r="H113" s="21"/>
      <c r="I113" s="21"/>
    </row>
    <row r="114" spans="1:9" s="23" customFormat="1" ht="26.25" customHeight="1">
      <c r="A114" s="26" t="s">
        <v>250</v>
      </c>
      <c r="B114" s="3" t="s">
        <v>219</v>
      </c>
      <c r="C114" s="25" t="s">
        <v>251</v>
      </c>
      <c r="D114" s="27">
        <f aca="true" t="shared" si="12" ref="D114:I114">SUM(D115:D116)</f>
        <v>972</v>
      </c>
      <c r="E114" s="27">
        <f t="shared" si="12"/>
        <v>972</v>
      </c>
      <c r="F114" s="27">
        <f t="shared" si="12"/>
        <v>1058.5</v>
      </c>
      <c r="G114" s="27">
        <f t="shared" si="8"/>
        <v>108.8991769547325</v>
      </c>
      <c r="H114" s="27">
        <f t="shared" si="12"/>
        <v>0</v>
      </c>
      <c r="I114" s="27">
        <f t="shared" si="12"/>
        <v>1948.5</v>
      </c>
    </row>
    <row r="115" spans="1:9" ht="52.5" customHeight="1">
      <c r="A115" s="22" t="s">
        <v>250</v>
      </c>
      <c r="B115" s="3" t="s">
        <v>180</v>
      </c>
      <c r="C115" s="9" t="s">
        <v>188</v>
      </c>
      <c r="D115" s="21">
        <v>972</v>
      </c>
      <c r="E115" s="21">
        <v>972</v>
      </c>
      <c r="F115" s="21">
        <v>1058.5</v>
      </c>
      <c r="G115" s="21">
        <f t="shared" si="8"/>
        <v>108.8991769547325</v>
      </c>
      <c r="H115" s="21"/>
      <c r="I115" s="21">
        <v>1948.5</v>
      </c>
    </row>
    <row r="116" spans="1:9" ht="26.25" customHeight="1" hidden="1">
      <c r="A116" s="22" t="s">
        <v>250</v>
      </c>
      <c r="B116" s="3" t="s">
        <v>4</v>
      </c>
      <c r="C116" s="9" t="s">
        <v>45</v>
      </c>
      <c r="D116" s="21">
        <v>0</v>
      </c>
      <c r="E116" s="21">
        <v>0</v>
      </c>
      <c r="F116" s="21"/>
      <c r="G116" s="21" t="e">
        <f t="shared" si="8"/>
        <v>#DIV/0!</v>
      </c>
      <c r="H116" s="21"/>
      <c r="I116" s="21">
        <v>0</v>
      </c>
    </row>
    <row r="117" spans="1:9" s="23" customFormat="1" ht="26.25" customHeight="1" hidden="1">
      <c r="A117" s="26" t="s">
        <v>248</v>
      </c>
      <c r="B117" s="3"/>
      <c r="C117" s="25" t="s">
        <v>249</v>
      </c>
      <c r="D117" s="27">
        <f aca="true" t="shared" si="13" ref="D117:I117">D118</f>
        <v>0</v>
      </c>
      <c r="E117" s="27">
        <f t="shared" si="13"/>
        <v>0</v>
      </c>
      <c r="F117" s="27">
        <f t="shared" si="13"/>
        <v>0</v>
      </c>
      <c r="G117" s="21" t="e">
        <f t="shared" si="8"/>
        <v>#DIV/0!</v>
      </c>
      <c r="H117" s="27">
        <f t="shared" si="13"/>
        <v>0</v>
      </c>
      <c r="I117" s="27">
        <f t="shared" si="13"/>
        <v>0</v>
      </c>
    </row>
    <row r="118" spans="1:9" ht="26.25" customHeight="1" hidden="1">
      <c r="A118" s="22" t="s">
        <v>248</v>
      </c>
      <c r="B118" s="3" t="s">
        <v>4</v>
      </c>
      <c r="C118" s="9" t="s">
        <v>45</v>
      </c>
      <c r="D118" s="21">
        <v>0</v>
      </c>
      <c r="E118" s="21">
        <v>0</v>
      </c>
      <c r="F118" s="21">
        <v>0</v>
      </c>
      <c r="G118" s="21" t="e">
        <f t="shared" si="8"/>
        <v>#DIV/0!</v>
      </c>
      <c r="H118" s="21">
        <v>0</v>
      </c>
      <c r="I118" s="21">
        <v>0</v>
      </c>
    </row>
    <row r="119" spans="1:9" ht="26.25" customHeight="1" hidden="1">
      <c r="A119" s="32" t="s">
        <v>246</v>
      </c>
      <c r="B119" s="31"/>
      <c r="C119" s="30" t="s">
        <v>247</v>
      </c>
      <c r="D119" s="27">
        <f>D120</f>
        <v>0</v>
      </c>
      <c r="E119" s="27">
        <f>E120</f>
        <v>0</v>
      </c>
      <c r="F119" s="27">
        <f>F120</f>
        <v>0</v>
      </c>
      <c r="G119" s="21" t="e">
        <f t="shared" si="8"/>
        <v>#DIV/0!</v>
      </c>
      <c r="H119" s="27"/>
      <c r="I119" s="27">
        <f>I120</f>
        <v>0</v>
      </c>
    </row>
    <row r="120" spans="1:9" ht="26.25" customHeight="1" hidden="1">
      <c r="A120" s="33" t="s">
        <v>246</v>
      </c>
      <c r="B120" s="31" t="s">
        <v>216</v>
      </c>
      <c r="C120" s="13" t="s">
        <v>196</v>
      </c>
      <c r="D120" s="21">
        <v>0</v>
      </c>
      <c r="E120" s="21">
        <v>0</v>
      </c>
      <c r="F120" s="21">
        <v>0</v>
      </c>
      <c r="G120" s="21" t="e">
        <f t="shared" si="8"/>
        <v>#DIV/0!</v>
      </c>
      <c r="H120" s="21"/>
      <c r="I120" s="21">
        <v>0</v>
      </c>
    </row>
    <row r="121" spans="1:9" ht="18.75" customHeight="1" hidden="1">
      <c r="A121" s="32" t="s">
        <v>244</v>
      </c>
      <c r="B121" s="31"/>
      <c r="C121" s="30" t="s">
        <v>245</v>
      </c>
      <c r="D121" s="27">
        <f>D122</f>
        <v>0</v>
      </c>
      <c r="E121" s="27">
        <f>E122</f>
        <v>0</v>
      </c>
      <c r="F121" s="27">
        <f>F122</f>
        <v>0</v>
      </c>
      <c r="G121" s="21"/>
      <c r="H121" s="27"/>
      <c r="I121" s="27">
        <f>I122</f>
        <v>0</v>
      </c>
    </row>
    <row r="122" spans="1:9" ht="26.25" customHeight="1" hidden="1">
      <c r="A122" s="22" t="s">
        <v>244</v>
      </c>
      <c r="B122" s="3" t="s">
        <v>4</v>
      </c>
      <c r="C122" s="9" t="s">
        <v>45</v>
      </c>
      <c r="D122" s="21">
        <v>0</v>
      </c>
      <c r="E122" s="21">
        <v>0</v>
      </c>
      <c r="F122" s="21">
        <v>0</v>
      </c>
      <c r="G122" s="21"/>
      <c r="H122" s="21"/>
      <c r="I122" s="21">
        <v>0</v>
      </c>
    </row>
    <row r="123" spans="1:9" s="23" customFormat="1" ht="12.75" customHeight="1">
      <c r="A123" s="26" t="s">
        <v>242</v>
      </c>
      <c r="B123" s="3" t="s">
        <v>219</v>
      </c>
      <c r="C123" s="25" t="s">
        <v>243</v>
      </c>
      <c r="D123" s="27">
        <f aca="true" t="shared" si="14" ref="D123:I123">D124</f>
        <v>9</v>
      </c>
      <c r="E123" s="27">
        <f t="shared" si="14"/>
        <v>9</v>
      </c>
      <c r="F123" s="27">
        <f t="shared" si="14"/>
        <v>3.2</v>
      </c>
      <c r="G123" s="29">
        <f t="shared" si="8"/>
        <v>35.55555555555556</v>
      </c>
      <c r="H123" s="27">
        <f t="shared" si="14"/>
        <v>0</v>
      </c>
      <c r="I123" s="27">
        <f t="shared" si="14"/>
        <v>21</v>
      </c>
    </row>
    <row r="124" spans="1:9" ht="27" customHeight="1">
      <c r="A124" s="22" t="s">
        <v>242</v>
      </c>
      <c r="B124" s="3" t="s">
        <v>4</v>
      </c>
      <c r="C124" s="9" t="s">
        <v>45</v>
      </c>
      <c r="D124" s="21">
        <v>9</v>
      </c>
      <c r="E124" s="21">
        <v>9</v>
      </c>
      <c r="F124" s="21">
        <v>3.2</v>
      </c>
      <c r="G124" s="21">
        <f t="shared" si="8"/>
        <v>35.55555555555556</v>
      </c>
      <c r="H124" s="21"/>
      <c r="I124" s="21">
        <v>21</v>
      </c>
    </row>
    <row r="125" spans="1:9" ht="12.75" customHeight="1" hidden="1">
      <c r="A125" s="20" t="s">
        <v>240</v>
      </c>
      <c r="B125" s="3"/>
      <c r="C125" s="25" t="s">
        <v>241</v>
      </c>
      <c r="D125" s="29">
        <f aca="true" t="shared" si="15" ref="D125:I125">D126</f>
        <v>0</v>
      </c>
      <c r="E125" s="29">
        <f t="shared" si="15"/>
        <v>0</v>
      </c>
      <c r="F125" s="29">
        <f t="shared" si="15"/>
        <v>0</v>
      </c>
      <c r="G125" s="29" t="e">
        <f t="shared" si="8"/>
        <v>#DIV/0!</v>
      </c>
      <c r="H125" s="29">
        <f t="shared" si="15"/>
        <v>0</v>
      </c>
      <c r="I125" s="29">
        <f t="shared" si="15"/>
        <v>0</v>
      </c>
    </row>
    <row r="126" spans="1:9" ht="26.25" customHeight="1" hidden="1">
      <c r="A126" s="22" t="s">
        <v>240</v>
      </c>
      <c r="B126" s="3" t="s">
        <v>4</v>
      </c>
      <c r="C126" s="9" t="s">
        <v>45</v>
      </c>
      <c r="D126" s="21">
        <v>0</v>
      </c>
      <c r="E126" s="21">
        <v>0</v>
      </c>
      <c r="F126" s="21">
        <v>0</v>
      </c>
      <c r="G126" s="21" t="e">
        <f t="shared" si="8"/>
        <v>#DIV/0!</v>
      </c>
      <c r="H126" s="21"/>
      <c r="I126" s="21">
        <v>0</v>
      </c>
    </row>
    <row r="127" spans="1:9" s="23" customFormat="1" ht="12.75">
      <c r="A127" s="26" t="s">
        <v>239</v>
      </c>
      <c r="B127" s="3" t="s">
        <v>219</v>
      </c>
      <c r="C127" s="25" t="s">
        <v>299</v>
      </c>
      <c r="D127" s="24">
        <f>SUM(D128:D134)</f>
        <v>0</v>
      </c>
      <c r="E127" s="24">
        <f>SUM(E128:E134)</f>
        <v>13449.6</v>
      </c>
      <c r="F127" s="24">
        <f>SUM(F128:F134)</f>
        <v>13491.6</v>
      </c>
      <c r="G127" s="24">
        <f t="shared" si="8"/>
        <v>100.31227694503926</v>
      </c>
      <c r="H127" s="24">
        <f>SUM(H128:H134)</f>
        <v>0</v>
      </c>
      <c r="I127" s="24">
        <f>SUM(I128:I134)</f>
        <v>13545.4</v>
      </c>
    </row>
    <row r="128" spans="1:9" ht="12.75" customHeight="1">
      <c r="A128" s="22" t="s">
        <v>239</v>
      </c>
      <c r="B128" s="3" t="s">
        <v>61</v>
      </c>
      <c r="C128" s="9" t="s">
        <v>42</v>
      </c>
      <c r="D128" s="21">
        <v>0</v>
      </c>
      <c r="E128" s="21">
        <v>701</v>
      </c>
      <c r="F128" s="21">
        <v>701</v>
      </c>
      <c r="G128" s="21">
        <f t="shared" si="8"/>
        <v>100</v>
      </c>
      <c r="H128" s="21"/>
      <c r="I128" s="21">
        <v>701</v>
      </c>
    </row>
    <row r="129" spans="1:9" ht="12.75" customHeight="1">
      <c r="A129" s="22" t="s">
        <v>239</v>
      </c>
      <c r="B129" s="3" t="s">
        <v>337</v>
      </c>
      <c r="C129" s="9" t="s">
        <v>338</v>
      </c>
      <c r="D129" s="21">
        <v>0</v>
      </c>
      <c r="E129" s="21">
        <v>0</v>
      </c>
      <c r="F129" s="21">
        <v>0</v>
      </c>
      <c r="G129" s="21"/>
      <c r="H129" s="21"/>
      <c r="I129" s="21">
        <v>30</v>
      </c>
    </row>
    <row r="130" spans="1:9" ht="55.5" customHeight="1">
      <c r="A130" s="22" t="s">
        <v>239</v>
      </c>
      <c r="B130" s="3" t="s">
        <v>335</v>
      </c>
      <c r="C130" s="9" t="s">
        <v>326</v>
      </c>
      <c r="D130" s="21">
        <v>0</v>
      </c>
      <c r="E130" s="21">
        <v>12690</v>
      </c>
      <c r="F130" s="21">
        <v>12690</v>
      </c>
      <c r="G130" s="21">
        <f t="shared" si="8"/>
        <v>100</v>
      </c>
      <c r="H130" s="21"/>
      <c r="I130" s="21">
        <v>12690</v>
      </c>
    </row>
    <row r="131" spans="1:9" ht="15" customHeight="1">
      <c r="A131" s="22" t="s">
        <v>239</v>
      </c>
      <c r="B131" s="3" t="s">
        <v>303</v>
      </c>
      <c r="C131" s="9" t="s">
        <v>47</v>
      </c>
      <c r="D131" s="21">
        <v>0</v>
      </c>
      <c r="E131" s="21">
        <v>56.7</v>
      </c>
      <c r="F131" s="21">
        <v>56.7</v>
      </c>
      <c r="G131" s="21">
        <f t="shared" si="8"/>
        <v>100</v>
      </c>
      <c r="H131" s="21"/>
      <c r="I131" s="21">
        <v>56.7</v>
      </c>
    </row>
    <row r="132" spans="1:9" ht="12.75" customHeight="1" hidden="1">
      <c r="A132" s="22" t="s">
        <v>239</v>
      </c>
      <c r="B132" s="3" t="s">
        <v>302</v>
      </c>
      <c r="C132" s="9" t="s">
        <v>50</v>
      </c>
      <c r="D132" s="21"/>
      <c r="E132" s="21"/>
      <c r="F132" s="21"/>
      <c r="G132" s="21" t="e">
        <f t="shared" si="8"/>
        <v>#DIV/0!</v>
      </c>
      <c r="H132" s="21"/>
      <c r="I132" s="21"/>
    </row>
    <row r="133" spans="1:9" ht="26.25" customHeight="1">
      <c r="A133" s="22" t="s">
        <v>239</v>
      </c>
      <c r="B133" s="3" t="s">
        <v>38</v>
      </c>
      <c r="C133" s="9" t="s">
        <v>39</v>
      </c>
      <c r="D133" s="21">
        <v>0</v>
      </c>
      <c r="E133" s="21">
        <v>1.1</v>
      </c>
      <c r="F133" s="21">
        <v>43.1</v>
      </c>
      <c r="G133" s="21">
        <f t="shared" si="8"/>
        <v>3918.181818181818</v>
      </c>
      <c r="H133" s="21"/>
      <c r="I133" s="21">
        <v>66.9</v>
      </c>
    </row>
    <row r="134" spans="1:9" ht="26.25" customHeight="1">
      <c r="A134" s="22" t="s">
        <v>239</v>
      </c>
      <c r="B134" s="3" t="s">
        <v>18</v>
      </c>
      <c r="C134" s="9" t="s">
        <v>51</v>
      </c>
      <c r="D134" s="21">
        <v>0</v>
      </c>
      <c r="E134" s="21">
        <v>0.8</v>
      </c>
      <c r="F134" s="21">
        <v>0.8</v>
      </c>
      <c r="G134" s="21">
        <f t="shared" si="8"/>
        <v>100</v>
      </c>
      <c r="H134" s="21"/>
      <c r="I134" s="21">
        <v>0.8</v>
      </c>
    </row>
    <row r="135" spans="1:9" s="23" customFormat="1" ht="12.75" customHeight="1">
      <c r="A135" s="26" t="s">
        <v>238</v>
      </c>
      <c r="B135" s="3" t="s">
        <v>219</v>
      </c>
      <c r="C135" s="25" t="s">
        <v>298</v>
      </c>
      <c r="D135" s="27">
        <f>SUM(D136:D147)</f>
        <v>812326.5000000001</v>
      </c>
      <c r="E135" s="27">
        <f>SUM(E136:E147)</f>
        <v>817622</v>
      </c>
      <c r="F135" s="27">
        <f>SUM(F136:F147)</f>
        <v>819317.0999999999</v>
      </c>
      <c r="G135" s="27">
        <f t="shared" si="8"/>
        <v>100.2073207423479</v>
      </c>
      <c r="H135" s="27">
        <f>SUM(H136:H147)</f>
        <v>0</v>
      </c>
      <c r="I135" s="27">
        <f>SUM(I136:I147)</f>
        <v>1404017.9999999998</v>
      </c>
    </row>
    <row r="136" spans="1:9" ht="15" customHeight="1">
      <c r="A136" s="22" t="s">
        <v>238</v>
      </c>
      <c r="B136" s="3" t="s">
        <v>61</v>
      </c>
      <c r="C136" s="9" t="s">
        <v>42</v>
      </c>
      <c r="D136" s="21">
        <v>0</v>
      </c>
      <c r="E136" s="21">
        <v>8548</v>
      </c>
      <c r="F136" s="21">
        <v>10054.8</v>
      </c>
      <c r="G136" s="21">
        <f t="shared" si="8"/>
        <v>117.62751520823585</v>
      </c>
      <c r="H136" s="21"/>
      <c r="I136" s="21">
        <v>10057.8</v>
      </c>
    </row>
    <row r="137" spans="1:9" ht="60" customHeight="1">
      <c r="A137" s="22" t="s">
        <v>238</v>
      </c>
      <c r="B137" s="3" t="s">
        <v>63</v>
      </c>
      <c r="C137" s="9" t="s">
        <v>325</v>
      </c>
      <c r="D137" s="21">
        <v>0</v>
      </c>
      <c r="E137" s="21">
        <v>0</v>
      </c>
      <c r="F137" s="21">
        <v>4.1</v>
      </c>
      <c r="G137" s="21"/>
      <c r="H137" s="21"/>
      <c r="I137" s="21">
        <v>4.1</v>
      </c>
    </row>
    <row r="138" spans="1:9" ht="26.25" customHeight="1" hidden="1">
      <c r="A138" s="22" t="s">
        <v>238</v>
      </c>
      <c r="B138" s="3" t="s">
        <v>4</v>
      </c>
      <c r="C138" s="9" t="s">
        <v>45</v>
      </c>
      <c r="D138" s="21">
        <v>0</v>
      </c>
      <c r="E138" s="21"/>
      <c r="F138" s="21"/>
      <c r="G138" s="21" t="e">
        <f t="shared" si="8"/>
        <v>#DIV/0!</v>
      </c>
      <c r="H138" s="21"/>
      <c r="I138" s="21"/>
    </row>
    <row r="139" spans="1:9" ht="12.75" customHeight="1">
      <c r="A139" s="22" t="s">
        <v>238</v>
      </c>
      <c r="B139" s="3" t="s">
        <v>303</v>
      </c>
      <c r="C139" s="9" t="s">
        <v>47</v>
      </c>
      <c r="D139" s="21">
        <v>12642.6</v>
      </c>
      <c r="E139" s="21">
        <v>13412.6</v>
      </c>
      <c r="F139" s="21">
        <v>13412.6</v>
      </c>
      <c r="G139" s="21">
        <f t="shared" si="8"/>
        <v>100</v>
      </c>
      <c r="H139" s="21"/>
      <c r="I139" s="21">
        <v>20070.2</v>
      </c>
    </row>
    <row r="140" spans="1:9" ht="26.25" customHeight="1">
      <c r="A140" s="22" t="s">
        <v>238</v>
      </c>
      <c r="B140" s="3" t="s">
        <v>304</v>
      </c>
      <c r="C140" s="9" t="s">
        <v>182</v>
      </c>
      <c r="D140" s="21">
        <v>10117.2</v>
      </c>
      <c r="E140" s="21">
        <v>10117.2</v>
      </c>
      <c r="F140" s="21">
        <v>10117.2</v>
      </c>
      <c r="G140" s="21">
        <f t="shared" si="8"/>
        <v>100</v>
      </c>
      <c r="H140" s="21"/>
      <c r="I140" s="21">
        <v>20310</v>
      </c>
    </row>
    <row r="141" spans="1:9" ht="26.25" customHeight="1">
      <c r="A141" s="22" t="s">
        <v>238</v>
      </c>
      <c r="B141" s="3" t="s">
        <v>305</v>
      </c>
      <c r="C141" s="9" t="s">
        <v>49</v>
      </c>
      <c r="D141" s="21">
        <v>763180.9</v>
      </c>
      <c r="E141" s="21">
        <v>763878.6</v>
      </c>
      <c r="F141" s="21">
        <v>763878.6</v>
      </c>
      <c r="G141" s="21">
        <f t="shared" si="8"/>
        <v>100</v>
      </c>
      <c r="H141" s="21"/>
      <c r="I141" s="21">
        <v>1305777.4</v>
      </c>
    </row>
    <row r="142" spans="1:9" ht="57" customHeight="1">
      <c r="A142" s="22" t="s">
        <v>238</v>
      </c>
      <c r="B142" s="3" t="s">
        <v>306</v>
      </c>
      <c r="C142" s="9" t="s">
        <v>21</v>
      </c>
      <c r="D142" s="21">
        <v>26385.8</v>
      </c>
      <c r="E142" s="21">
        <v>23385.8</v>
      </c>
      <c r="F142" s="21">
        <v>23385.8</v>
      </c>
      <c r="G142" s="21">
        <f t="shared" si="8"/>
        <v>100</v>
      </c>
      <c r="H142" s="21"/>
      <c r="I142" s="21">
        <v>49334.5</v>
      </c>
    </row>
    <row r="143" spans="1:9" ht="12.75" customHeight="1" hidden="1">
      <c r="A143" s="22" t="s">
        <v>238</v>
      </c>
      <c r="B143" s="3" t="s">
        <v>302</v>
      </c>
      <c r="C143" s="9" t="s">
        <v>50</v>
      </c>
      <c r="D143" s="21">
        <v>0</v>
      </c>
      <c r="E143" s="21"/>
      <c r="F143" s="21"/>
      <c r="G143" s="21" t="e">
        <f t="shared" si="8"/>
        <v>#DIV/0!</v>
      </c>
      <c r="H143" s="21"/>
      <c r="I143" s="21"/>
    </row>
    <row r="144" spans="1:9" ht="12.75" customHeight="1">
      <c r="A144" s="22" t="s">
        <v>238</v>
      </c>
      <c r="B144" s="3" t="s">
        <v>35</v>
      </c>
      <c r="C144" s="9" t="s">
        <v>17</v>
      </c>
      <c r="D144" s="21">
        <v>0</v>
      </c>
      <c r="E144" s="21">
        <v>372.4</v>
      </c>
      <c r="F144" s="21">
        <v>372.4</v>
      </c>
      <c r="G144" s="21">
        <f>F144/E144*100</f>
        <v>100</v>
      </c>
      <c r="H144" s="21"/>
      <c r="I144" s="21">
        <v>372.4</v>
      </c>
    </row>
    <row r="145" spans="1:9" ht="26.25" customHeight="1">
      <c r="A145" s="22" t="s">
        <v>238</v>
      </c>
      <c r="B145" s="3" t="s">
        <v>38</v>
      </c>
      <c r="C145" s="9" t="s">
        <v>39</v>
      </c>
      <c r="D145" s="21">
        <v>0</v>
      </c>
      <c r="E145" s="21">
        <v>68.2</v>
      </c>
      <c r="F145" s="21">
        <v>68.2</v>
      </c>
      <c r="G145" s="21">
        <f aca="true" t="shared" si="16" ref="G145:G206">F145/E145*100</f>
        <v>100</v>
      </c>
      <c r="H145" s="21"/>
      <c r="I145" s="21">
        <v>68.2</v>
      </c>
    </row>
    <row r="146" spans="1:9" ht="26.25" customHeight="1">
      <c r="A146" s="22" t="s">
        <v>238</v>
      </c>
      <c r="B146" s="3" t="s">
        <v>18</v>
      </c>
      <c r="C146" s="9" t="s">
        <v>51</v>
      </c>
      <c r="D146" s="21">
        <v>0</v>
      </c>
      <c r="E146" s="21">
        <v>968.1</v>
      </c>
      <c r="F146" s="21">
        <v>1152.7</v>
      </c>
      <c r="G146" s="21">
        <f t="shared" si="16"/>
        <v>119.06827807044726</v>
      </c>
      <c r="H146" s="21"/>
      <c r="I146" s="21">
        <v>1152.7</v>
      </c>
    </row>
    <row r="147" spans="1:9" ht="26.25" customHeight="1">
      <c r="A147" s="22" t="s">
        <v>238</v>
      </c>
      <c r="B147" s="3" t="s">
        <v>310</v>
      </c>
      <c r="C147" s="9" t="s">
        <v>181</v>
      </c>
      <c r="D147" s="21">
        <v>0</v>
      </c>
      <c r="E147" s="21">
        <v>-3128.9</v>
      </c>
      <c r="F147" s="21">
        <v>-3129.3</v>
      </c>
      <c r="G147" s="21">
        <f t="shared" si="16"/>
        <v>100.0127840455112</v>
      </c>
      <c r="H147" s="21"/>
      <c r="I147" s="21">
        <v>-3129.3</v>
      </c>
    </row>
    <row r="148" spans="1:9" s="23" customFormat="1" ht="12.75" customHeight="1">
      <c r="A148" s="26" t="s">
        <v>237</v>
      </c>
      <c r="B148" s="3" t="s">
        <v>219</v>
      </c>
      <c r="C148" s="25" t="s">
        <v>210</v>
      </c>
      <c r="D148" s="24">
        <f>SUM(D149:D158)</f>
        <v>32927.3</v>
      </c>
      <c r="E148" s="24">
        <f>SUM(E149:E158)</f>
        <v>32797.5</v>
      </c>
      <c r="F148" s="24">
        <f>SUM(F149:F158)</f>
        <v>32800.6</v>
      </c>
      <c r="G148" s="24">
        <f t="shared" si="16"/>
        <v>100.00945193993445</v>
      </c>
      <c r="H148" s="24">
        <f>SUM(H149:H158)</f>
        <v>0</v>
      </c>
      <c r="I148" s="24">
        <f>SUM(I149:I158)</f>
        <v>70145.90000000001</v>
      </c>
    </row>
    <row r="149" spans="1:9" s="28" customFormat="1" ht="26.25" customHeight="1">
      <c r="A149" s="22" t="s">
        <v>237</v>
      </c>
      <c r="B149" s="3" t="s">
        <v>60</v>
      </c>
      <c r="C149" s="9" t="s">
        <v>41</v>
      </c>
      <c r="D149" s="21">
        <v>11749</v>
      </c>
      <c r="E149" s="21">
        <v>11549</v>
      </c>
      <c r="F149" s="21">
        <v>11549</v>
      </c>
      <c r="G149" s="21">
        <f t="shared" si="16"/>
        <v>100</v>
      </c>
      <c r="H149" s="21"/>
      <c r="I149" s="21">
        <v>27717.5</v>
      </c>
    </row>
    <row r="150" spans="1:9" ht="12.75" customHeight="1">
      <c r="A150" s="22" t="s">
        <v>237</v>
      </c>
      <c r="B150" s="3" t="s">
        <v>61</v>
      </c>
      <c r="C150" s="9" t="s">
        <v>42</v>
      </c>
      <c r="D150" s="21">
        <v>0</v>
      </c>
      <c r="E150" s="21">
        <v>72.2</v>
      </c>
      <c r="F150" s="21">
        <v>72.2</v>
      </c>
      <c r="G150" s="21">
        <f t="shared" si="16"/>
        <v>100</v>
      </c>
      <c r="H150" s="21"/>
      <c r="I150" s="21">
        <v>72.2</v>
      </c>
    </row>
    <row r="151" spans="1:9" ht="55.5" customHeight="1">
      <c r="A151" s="22" t="s">
        <v>237</v>
      </c>
      <c r="B151" s="3" t="s">
        <v>34</v>
      </c>
      <c r="C151" s="9" t="s">
        <v>192</v>
      </c>
      <c r="D151" s="21">
        <v>0</v>
      </c>
      <c r="E151" s="21">
        <v>0</v>
      </c>
      <c r="F151" s="21">
        <v>3.1</v>
      </c>
      <c r="G151" s="21"/>
      <c r="H151" s="21"/>
      <c r="I151" s="21">
        <v>3.1</v>
      </c>
    </row>
    <row r="152" spans="1:9" ht="26.25" customHeight="1" hidden="1">
      <c r="A152" s="22" t="s">
        <v>237</v>
      </c>
      <c r="B152" s="3" t="s">
        <v>4</v>
      </c>
      <c r="C152" s="9" t="s">
        <v>45</v>
      </c>
      <c r="D152" s="21"/>
      <c r="E152" s="21"/>
      <c r="F152" s="21"/>
      <c r="G152" s="21" t="e">
        <f t="shared" si="16"/>
        <v>#DIV/0!</v>
      </c>
      <c r="H152" s="21"/>
      <c r="I152" s="21"/>
    </row>
    <row r="153" spans="1:9" ht="12.75" customHeight="1" hidden="1">
      <c r="A153" s="22" t="s">
        <v>237</v>
      </c>
      <c r="B153" s="3" t="s">
        <v>5</v>
      </c>
      <c r="C153" s="9" t="s">
        <v>46</v>
      </c>
      <c r="D153" s="21"/>
      <c r="E153" s="21"/>
      <c r="F153" s="21"/>
      <c r="G153" s="21" t="e">
        <f t="shared" si="16"/>
        <v>#DIV/0!</v>
      </c>
      <c r="H153" s="21"/>
      <c r="I153" s="21"/>
    </row>
    <row r="154" spans="1:9" ht="12.75" customHeight="1" hidden="1">
      <c r="A154" s="22" t="s">
        <v>237</v>
      </c>
      <c r="B154" s="3" t="s">
        <v>6</v>
      </c>
      <c r="C154" s="9" t="s">
        <v>185</v>
      </c>
      <c r="D154" s="21"/>
      <c r="E154" s="21"/>
      <c r="F154" s="21"/>
      <c r="G154" s="21" t="e">
        <f t="shared" si="16"/>
        <v>#DIV/0!</v>
      </c>
      <c r="H154" s="21"/>
      <c r="I154" s="21"/>
    </row>
    <row r="155" spans="1:9" ht="30.75" customHeight="1">
      <c r="A155" s="22" t="s">
        <v>237</v>
      </c>
      <c r="B155" s="3" t="s">
        <v>307</v>
      </c>
      <c r="C155" s="9" t="s">
        <v>184</v>
      </c>
      <c r="D155" s="21">
        <v>21168.8</v>
      </c>
      <c r="E155" s="21">
        <v>21168.7</v>
      </c>
      <c r="F155" s="21">
        <v>21168.7</v>
      </c>
      <c r="G155" s="21">
        <f t="shared" si="16"/>
        <v>100</v>
      </c>
      <c r="H155" s="21"/>
      <c r="I155" s="21">
        <v>42337.5</v>
      </c>
    </row>
    <row r="156" spans="1:9" ht="12.75" customHeight="1" hidden="1">
      <c r="A156" s="22" t="s">
        <v>237</v>
      </c>
      <c r="B156" s="3" t="s">
        <v>303</v>
      </c>
      <c r="C156" s="9" t="s">
        <v>47</v>
      </c>
      <c r="D156" s="21"/>
      <c r="E156" s="21"/>
      <c r="F156" s="21"/>
      <c r="G156" s="21" t="e">
        <f t="shared" si="16"/>
        <v>#DIV/0!</v>
      </c>
      <c r="H156" s="21"/>
      <c r="I156" s="21"/>
    </row>
    <row r="157" spans="1:9" ht="26.25" customHeight="1">
      <c r="A157" s="22" t="s">
        <v>237</v>
      </c>
      <c r="B157" s="3" t="s">
        <v>305</v>
      </c>
      <c r="C157" s="9" t="s">
        <v>49</v>
      </c>
      <c r="D157" s="21">
        <v>9.5</v>
      </c>
      <c r="E157" s="21">
        <v>7.6</v>
      </c>
      <c r="F157" s="21">
        <v>7.6</v>
      </c>
      <c r="G157" s="21">
        <f t="shared" si="16"/>
        <v>100</v>
      </c>
      <c r="H157" s="21"/>
      <c r="I157" s="21">
        <v>15.6</v>
      </c>
    </row>
    <row r="158" spans="1:9" ht="12.75" customHeight="1" hidden="1">
      <c r="A158" s="22" t="s">
        <v>237</v>
      </c>
      <c r="B158" s="3" t="s">
        <v>35</v>
      </c>
      <c r="C158" s="9" t="s">
        <v>17</v>
      </c>
      <c r="D158" s="21"/>
      <c r="E158" s="21"/>
      <c r="F158" s="21"/>
      <c r="G158" s="21" t="e">
        <f t="shared" si="16"/>
        <v>#DIV/0!</v>
      </c>
      <c r="H158" s="21"/>
      <c r="I158" s="21"/>
    </row>
    <row r="159" spans="1:9" s="23" customFormat="1" ht="26.25" customHeight="1">
      <c r="A159" s="26" t="s">
        <v>232</v>
      </c>
      <c r="B159" s="3" t="s">
        <v>219</v>
      </c>
      <c r="C159" s="25" t="s">
        <v>236</v>
      </c>
      <c r="D159" s="27">
        <f aca="true" t="shared" si="17" ref="D159:I159">SUM(D160:D195)</f>
        <v>1046280.3</v>
      </c>
      <c r="E159" s="27">
        <f t="shared" si="17"/>
        <v>1382950.4</v>
      </c>
      <c r="F159" s="27">
        <f t="shared" si="17"/>
        <v>521285.19999999995</v>
      </c>
      <c r="G159" s="27">
        <f t="shared" si="16"/>
        <v>37.69370181316698</v>
      </c>
      <c r="H159" s="27">
        <f t="shared" si="17"/>
        <v>0</v>
      </c>
      <c r="I159" s="27">
        <f t="shared" si="17"/>
        <v>4040556.3</v>
      </c>
    </row>
    <row r="160" spans="1:9" ht="39" customHeight="1" hidden="1">
      <c r="A160" s="22" t="s">
        <v>232</v>
      </c>
      <c r="B160" s="3" t="s">
        <v>30</v>
      </c>
      <c r="C160" s="9" t="s">
        <v>54</v>
      </c>
      <c r="D160" s="21">
        <v>0</v>
      </c>
      <c r="E160" s="21">
        <v>0</v>
      </c>
      <c r="F160" s="21">
        <v>0</v>
      </c>
      <c r="G160" s="21" t="e">
        <f t="shared" si="16"/>
        <v>#DIV/0!</v>
      </c>
      <c r="H160" s="21">
        <v>0</v>
      </c>
      <c r="I160" s="21">
        <v>0</v>
      </c>
    </row>
    <row r="161" spans="1:9" ht="52.5" customHeight="1">
      <c r="A161" s="22" t="s">
        <v>232</v>
      </c>
      <c r="B161" s="3" t="s">
        <v>55</v>
      </c>
      <c r="C161" s="9" t="s">
        <v>235</v>
      </c>
      <c r="D161" s="21">
        <v>80400</v>
      </c>
      <c r="E161" s="21">
        <v>72200</v>
      </c>
      <c r="F161" s="21">
        <v>66971.7</v>
      </c>
      <c r="G161" s="21">
        <f t="shared" si="16"/>
        <v>92.75858725761772</v>
      </c>
      <c r="H161" s="21"/>
      <c r="I161" s="21">
        <v>161340</v>
      </c>
    </row>
    <row r="162" spans="1:9" ht="52.5" customHeight="1">
      <c r="A162" s="22" t="s">
        <v>232</v>
      </c>
      <c r="B162" s="3" t="s">
        <v>56</v>
      </c>
      <c r="C162" s="9" t="s">
        <v>31</v>
      </c>
      <c r="D162" s="21">
        <v>6140.2</v>
      </c>
      <c r="E162" s="21">
        <v>2590</v>
      </c>
      <c r="F162" s="21">
        <v>2622.9</v>
      </c>
      <c r="G162" s="21">
        <f t="shared" si="16"/>
        <v>101.27027027027027</v>
      </c>
      <c r="H162" s="21"/>
      <c r="I162" s="21">
        <v>5609.8</v>
      </c>
    </row>
    <row r="163" spans="1:9" ht="39" customHeight="1">
      <c r="A163" s="22" t="s">
        <v>232</v>
      </c>
      <c r="B163" s="3" t="s">
        <v>57</v>
      </c>
      <c r="C163" s="9" t="s">
        <v>32</v>
      </c>
      <c r="D163" s="21">
        <v>525</v>
      </c>
      <c r="E163" s="21">
        <v>525</v>
      </c>
      <c r="F163" s="21">
        <v>533</v>
      </c>
      <c r="G163" s="21">
        <f t="shared" si="16"/>
        <v>101.52380952380953</v>
      </c>
      <c r="H163" s="21"/>
      <c r="I163" s="21">
        <v>1050</v>
      </c>
    </row>
    <row r="164" spans="1:9" ht="26.25" customHeight="1">
      <c r="A164" s="22" t="s">
        <v>232</v>
      </c>
      <c r="B164" s="1" t="s">
        <v>24</v>
      </c>
      <c r="C164" s="6" t="s">
        <v>25</v>
      </c>
      <c r="D164" s="21">
        <v>22154.6</v>
      </c>
      <c r="E164" s="21">
        <v>19105</v>
      </c>
      <c r="F164" s="21">
        <v>18480.7</v>
      </c>
      <c r="G164" s="21">
        <f t="shared" si="16"/>
        <v>96.73226903951846</v>
      </c>
      <c r="H164" s="21"/>
      <c r="I164" s="21">
        <v>41077.6</v>
      </c>
    </row>
    <row r="165" spans="1:9" ht="66" customHeight="1">
      <c r="A165" s="22" t="s">
        <v>232</v>
      </c>
      <c r="B165" s="1" t="s">
        <v>68</v>
      </c>
      <c r="C165" s="6" t="s">
        <v>69</v>
      </c>
      <c r="D165" s="21">
        <v>757.1</v>
      </c>
      <c r="E165" s="21">
        <v>1449.2</v>
      </c>
      <c r="F165" s="21">
        <v>1687.8</v>
      </c>
      <c r="G165" s="21">
        <f t="shared" si="16"/>
        <v>116.46425614131934</v>
      </c>
      <c r="H165" s="21"/>
      <c r="I165" s="21">
        <v>3707</v>
      </c>
    </row>
    <row r="166" spans="1:9" ht="66" customHeight="1">
      <c r="A166" s="22" t="s">
        <v>232</v>
      </c>
      <c r="B166" s="1" t="s">
        <v>212</v>
      </c>
      <c r="C166" s="6" t="s">
        <v>205</v>
      </c>
      <c r="D166" s="21">
        <v>22.2</v>
      </c>
      <c r="E166" s="21">
        <v>64.2</v>
      </c>
      <c r="F166" s="21">
        <v>53.3</v>
      </c>
      <c r="G166" s="21">
        <f t="shared" si="16"/>
        <v>83.02180685358255</v>
      </c>
      <c r="H166" s="21"/>
      <c r="I166" s="21">
        <v>158</v>
      </c>
    </row>
    <row r="167" spans="1:9" ht="39" customHeight="1">
      <c r="A167" s="22" t="s">
        <v>232</v>
      </c>
      <c r="B167" s="3" t="s">
        <v>58</v>
      </c>
      <c r="C167" s="9" t="s">
        <v>204</v>
      </c>
      <c r="D167" s="21">
        <v>0</v>
      </c>
      <c r="E167" s="21">
        <v>0</v>
      </c>
      <c r="F167" s="21">
        <v>0</v>
      </c>
      <c r="G167" s="21"/>
      <c r="H167" s="21"/>
      <c r="I167" s="21">
        <v>13020</v>
      </c>
    </row>
    <row r="168" spans="1:9" ht="52.5" customHeight="1">
      <c r="A168" s="22" t="s">
        <v>232</v>
      </c>
      <c r="B168" s="3" t="s">
        <v>59</v>
      </c>
      <c r="C168" s="9" t="s">
        <v>33</v>
      </c>
      <c r="D168" s="21">
        <v>5791.8</v>
      </c>
      <c r="E168" s="21">
        <v>5791.8</v>
      </c>
      <c r="F168" s="21">
        <v>4794.7</v>
      </c>
      <c r="G168" s="21">
        <f t="shared" si="16"/>
        <v>82.78428122518042</v>
      </c>
      <c r="H168" s="21"/>
      <c r="I168" s="21">
        <v>11584</v>
      </c>
    </row>
    <row r="169" spans="1:9" ht="26.25" customHeight="1">
      <c r="A169" s="22" t="s">
        <v>232</v>
      </c>
      <c r="B169" s="3" t="s">
        <v>60</v>
      </c>
      <c r="C169" s="9" t="s">
        <v>41</v>
      </c>
      <c r="D169" s="21">
        <v>941.4</v>
      </c>
      <c r="E169" s="21">
        <v>941.4</v>
      </c>
      <c r="F169" s="21">
        <v>0</v>
      </c>
      <c r="G169" s="21"/>
      <c r="H169" s="21"/>
      <c r="I169" s="21">
        <v>1882.8</v>
      </c>
    </row>
    <row r="170" spans="1:9" ht="26.25" customHeight="1">
      <c r="A170" s="22" t="s">
        <v>232</v>
      </c>
      <c r="B170" s="3" t="s">
        <v>37</v>
      </c>
      <c r="C170" s="6" t="s">
        <v>227</v>
      </c>
      <c r="D170" s="21">
        <v>229.8</v>
      </c>
      <c r="E170" s="21">
        <v>229.8</v>
      </c>
      <c r="F170" s="21">
        <v>157.9</v>
      </c>
      <c r="G170" s="21">
        <f t="shared" si="16"/>
        <v>68.71192341166231</v>
      </c>
      <c r="H170" s="21"/>
      <c r="I170" s="21">
        <v>459</v>
      </c>
    </row>
    <row r="171" spans="1:9" ht="12.75" customHeight="1">
      <c r="A171" s="22" t="s">
        <v>232</v>
      </c>
      <c r="B171" s="3" t="s">
        <v>61</v>
      </c>
      <c r="C171" s="9" t="s">
        <v>42</v>
      </c>
      <c r="D171" s="21">
        <v>0</v>
      </c>
      <c r="E171" s="21">
        <v>0.4</v>
      </c>
      <c r="F171" s="21">
        <v>55.1</v>
      </c>
      <c r="G171" s="21"/>
      <c r="H171" s="21"/>
      <c r="I171" s="21">
        <v>55.1</v>
      </c>
    </row>
    <row r="172" spans="1:9" ht="12.75" customHeight="1" hidden="1">
      <c r="A172" s="22" t="s">
        <v>232</v>
      </c>
      <c r="B172" s="3" t="s">
        <v>62</v>
      </c>
      <c r="C172" s="9" t="s">
        <v>202</v>
      </c>
      <c r="D172" s="21">
        <v>0</v>
      </c>
      <c r="E172" s="21">
        <v>0</v>
      </c>
      <c r="F172" s="21">
        <v>0</v>
      </c>
      <c r="G172" s="21"/>
      <c r="H172" s="21"/>
      <c r="I172" s="21">
        <v>0</v>
      </c>
    </row>
    <row r="173" spans="1:9" ht="52.5" customHeight="1" hidden="1">
      <c r="A173" s="22" t="s">
        <v>232</v>
      </c>
      <c r="B173" s="3" t="s">
        <v>23</v>
      </c>
      <c r="C173" s="9" t="s">
        <v>234</v>
      </c>
      <c r="D173" s="21"/>
      <c r="E173" s="21"/>
      <c r="F173" s="21">
        <v>0</v>
      </c>
      <c r="G173" s="21" t="e">
        <f t="shared" si="16"/>
        <v>#DIV/0!</v>
      </c>
      <c r="H173" s="21"/>
      <c r="I173" s="21"/>
    </row>
    <row r="174" spans="1:9" ht="84" customHeight="1">
      <c r="A174" s="22" t="s">
        <v>232</v>
      </c>
      <c r="B174" s="2" t="s">
        <v>159</v>
      </c>
      <c r="C174" s="9" t="s">
        <v>156</v>
      </c>
      <c r="D174" s="21">
        <v>0</v>
      </c>
      <c r="E174" s="21">
        <v>3571.2</v>
      </c>
      <c r="F174" s="21">
        <v>7552.9</v>
      </c>
      <c r="G174" s="21">
        <f t="shared" si="16"/>
        <v>211.49473566308242</v>
      </c>
      <c r="H174" s="21"/>
      <c r="I174" s="21">
        <v>10917.5</v>
      </c>
    </row>
    <row r="175" spans="1:9" ht="82.5" customHeight="1">
      <c r="A175" s="22" t="s">
        <v>232</v>
      </c>
      <c r="B175" s="2" t="s">
        <v>160</v>
      </c>
      <c r="C175" s="9" t="s">
        <v>157</v>
      </c>
      <c r="D175" s="21">
        <v>0</v>
      </c>
      <c r="E175" s="21">
        <v>633.8</v>
      </c>
      <c r="F175" s="21">
        <v>631.4</v>
      </c>
      <c r="G175" s="21">
        <f t="shared" si="16"/>
        <v>99.6213316503629</v>
      </c>
      <c r="H175" s="21"/>
      <c r="I175" s="21">
        <v>1846.7</v>
      </c>
    </row>
    <row r="176" spans="1:9" ht="81.75" customHeight="1">
      <c r="A176" s="22" t="s">
        <v>232</v>
      </c>
      <c r="B176" s="2" t="s">
        <v>161</v>
      </c>
      <c r="C176" s="9" t="s">
        <v>158</v>
      </c>
      <c r="D176" s="21">
        <v>13581</v>
      </c>
      <c r="E176" s="21">
        <v>16229.9</v>
      </c>
      <c r="F176" s="21">
        <v>13622.5</v>
      </c>
      <c r="G176" s="21">
        <f t="shared" si="16"/>
        <v>83.93458986192151</v>
      </c>
      <c r="H176" s="21"/>
      <c r="I176" s="21">
        <v>22822.1</v>
      </c>
    </row>
    <row r="177" spans="1:9" ht="57" customHeight="1">
      <c r="A177" s="22" t="s">
        <v>232</v>
      </c>
      <c r="B177" s="3" t="s">
        <v>63</v>
      </c>
      <c r="C177" s="9" t="s">
        <v>233</v>
      </c>
      <c r="D177" s="21">
        <v>0</v>
      </c>
      <c r="E177" s="21">
        <v>34.7</v>
      </c>
      <c r="F177" s="21">
        <v>56.2</v>
      </c>
      <c r="G177" s="21">
        <f t="shared" si="16"/>
        <v>161.95965417867436</v>
      </c>
      <c r="H177" s="21"/>
      <c r="I177" s="21">
        <v>56.2</v>
      </c>
    </row>
    <row r="178" spans="1:9" ht="26.25" customHeight="1">
      <c r="A178" s="22" t="s">
        <v>232</v>
      </c>
      <c r="B178" s="3" t="s">
        <v>64</v>
      </c>
      <c r="C178" s="9" t="s">
        <v>43</v>
      </c>
      <c r="D178" s="21">
        <v>1812.6</v>
      </c>
      <c r="E178" s="21">
        <v>4197.7</v>
      </c>
      <c r="F178" s="21">
        <v>3765.4</v>
      </c>
      <c r="G178" s="21">
        <f t="shared" si="16"/>
        <v>89.7015032041356</v>
      </c>
      <c r="H178" s="21"/>
      <c r="I178" s="21">
        <v>7825.5</v>
      </c>
    </row>
    <row r="179" spans="1:9" ht="42.75" customHeight="1">
      <c r="A179" s="22" t="s">
        <v>232</v>
      </c>
      <c r="B179" s="3" t="s">
        <v>213</v>
      </c>
      <c r="C179" s="9" t="s">
        <v>201</v>
      </c>
      <c r="D179" s="21">
        <v>0</v>
      </c>
      <c r="E179" s="21">
        <v>0</v>
      </c>
      <c r="F179" s="21">
        <v>0.4</v>
      </c>
      <c r="G179" s="21"/>
      <c r="H179" s="21"/>
      <c r="I179" s="21">
        <v>0.4</v>
      </c>
    </row>
    <row r="180" spans="1:9" ht="58.5" customHeight="1">
      <c r="A180" s="22" t="s">
        <v>232</v>
      </c>
      <c r="B180" s="3" t="s">
        <v>214</v>
      </c>
      <c r="C180" s="9" t="s">
        <v>200</v>
      </c>
      <c r="D180" s="21">
        <v>0</v>
      </c>
      <c r="E180" s="21">
        <v>204.7</v>
      </c>
      <c r="F180" s="21">
        <v>319.6</v>
      </c>
      <c r="G180" s="21">
        <f t="shared" si="16"/>
        <v>156.13092330239377</v>
      </c>
      <c r="H180" s="21"/>
      <c r="I180" s="21">
        <v>319.6</v>
      </c>
    </row>
    <row r="181" spans="1:9" ht="52.5" customHeight="1" hidden="1">
      <c r="A181" s="22" t="s">
        <v>232</v>
      </c>
      <c r="B181" s="3" t="s">
        <v>3</v>
      </c>
      <c r="C181" s="9" t="s">
        <v>2</v>
      </c>
      <c r="D181" s="21"/>
      <c r="E181" s="21"/>
      <c r="F181" s="21"/>
      <c r="G181" s="21" t="e">
        <f t="shared" si="16"/>
        <v>#DIV/0!</v>
      </c>
      <c r="H181" s="21"/>
      <c r="I181" s="21"/>
    </row>
    <row r="182" spans="1:9" ht="54.75" customHeight="1">
      <c r="A182" s="22" t="s">
        <v>232</v>
      </c>
      <c r="B182" s="3" t="s">
        <v>34</v>
      </c>
      <c r="C182" s="9" t="s">
        <v>192</v>
      </c>
      <c r="D182" s="21">
        <v>0</v>
      </c>
      <c r="E182" s="21">
        <v>0</v>
      </c>
      <c r="F182" s="21">
        <v>3.6</v>
      </c>
      <c r="G182" s="21"/>
      <c r="H182" s="21"/>
      <c r="I182" s="21">
        <v>3.6</v>
      </c>
    </row>
    <row r="183" spans="1:9" ht="26.25" customHeight="1">
      <c r="A183" s="22" t="s">
        <v>232</v>
      </c>
      <c r="B183" s="3" t="s">
        <v>4</v>
      </c>
      <c r="C183" s="9" t="s">
        <v>45</v>
      </c>
      <c r="D183" s="21">
        <v>0</v>
      </c>
      <c r="E183" s="21">
        <v>0</v>
      </c>
      <c r="F183" s="21">
        <v>11.2</v>
      </c>
      <c r="G183" s="21"/>
      <c r="H183" s="21"/>
      <c r="I183" s="21">
        <v>11.2</v>
      </c>
    </row>
    <row r="184" spans="1:9" ht="12.75" customHeight="1">
      <c r="A184" s="22" t="s">
        <v>232</v>
      </c>
      <c r="B184" s="3" t="s">
        <v>5</v>
      </c>
      <c r="C184" s="9" t="s">
        <v>46</v>
      </c>
      <c r="D184" s="21">
        <v>0</v>
      </c>
      <c r="E184" s="21">
        <v>0</v>
      </c>
      <c r="F184" s="21">
        <v>0.1</v>
      </c>
      <c r="G184" s="21"/>
      <c r="H184" s="21"/>
      <c r="I184" s="21">
        <v>0</v>
      </c>
    </row>
    <row r="185" spans="1:9" ht="12.75" customHeight="1" hidden="1">
      <c r="A185" s="22" t="s">
        <v>232</v>
      </c>
      <c r="B185" s="3" t="s">
        <v>6</v>
      </c>
      <c r="C185" s="9" t="s">
        <v>185</v>
      </c>
      <c r="D185" s="21">
        <v>0</v>
      </c>
      <c r="E185" s="21">
        <v>0</v>
      </c>
      <c r="F185" s="21">
        <v>0</v>
      </c>
      <c r="G185" s="21"/>
      <c r="H185" s="21"/>
      <c r="I185" s="21">
        <v>0</v>
      </c>
    </row>
    <row r="186" spans="1:9" ht="26.25" customHeight="1" hidden="1">
      <c r="A186" s="22" t="s">
        <v>232</v>
      </c>
      <c r="B186" s="3" t="s">
        <v>67</v>
      </c>
      <c r="C186" s="10" t="s">
        <v>66</v>
      </c>
      <c r="D186" s="21">
        <v>0</v>
      </c>
      <c r="E186" s="21">
        <v>0</v>
      </c>
      <c r="F186" s="21">
        <v>0</v>
      </c>
      <c r="G186" s="21"/>
      <c r="H186" s="21"/>
      <c r="I186" s="21">
        <v>0</v>
      </c>
    </row>
    <row r="187" spans="1:9" ht="12.75" customHeight="1">
      <c r="A187" s="22" t="s">
        <v>232</v>
      </c>
      <c r="B187" s="3" t="s">
        <v>303</v>
      </c>
      <c r="C187" s="9" t="s">
        <v>47</v>
      </c>
      <c r="D187" s="21">
        <v>0</v>
      </c>
      <c r="E187" s="21">
        <v>12624.6</v>
      </c>
      <c r="F187" s="21">
        <v>3765.7</v>
      </c>
      <c r="G187" s="21">
        <f t="shared" si="16"/>
        <v>29.828271786828886</v>
      </c>
      <c r="H187" s="21"/>
      <c r="I187" s="21">
        <v>38300</v>
      </c>
    </row>
    <row r="188" spans="1:9" ht="26.25" customHeight="1">
      <c r="A188" s="22" t="s">
        <v>232</v>
      </c>
      <c r="B188" s="3" t="s">
        <v>305</v>
      </c>
      <c r="C188" s="9" t="s">
        <v>49</v>
      </c>
      <c r="D188" s="21">
        <v>4.6</v>
      </c>
      <c r="E188" s="21">
        <v>4.7</v>
      </c>
      <c r="F188" s="21">
        <v>4.7</v>
      </c>
      <c r="G188" s="21">
        <f t="shared" si="16"/>
        <v>100</v>
      </c>
      <c r="H188" s="21"/>
      <c r="I188" s="21">
        <v>55</v>
      </c>
    </row>
    <row r="189" spans="1:9" ht="44.25" customHeight="1">
      <c r="A189" s="22" t="s">
        <v>232</v>
      </c>
      <c r="B189" s="3" t="s">
        <v>340</v>
      </c>
      <c r="C189" s="9" t="s">
        <v>339</v>
      </c>
      <c r="D189" s="21"/>
      <c r="E189" s="21"/>
      <c r="F189" s="21"/>
      <c r="G189" s="21"/>
      <c r="H189" s="21"/>
      <c r="I189" s="21">
        <v>2432.8</v>
      </c>
    </row>
    <row r="190" spans="1:9" ht="69" customHeight="1">
      <c r="A190" s="22" t="s">
        <v>232</v>
      </c>
      <c r="B190" s="3" t="s">
        <v>317</v>
      </c>
      <c r="C190" s="9" t="s">
        <v>323</v>
      </c>
      <c r="D190" s="21">
        <v>0</v>
      </c>
      <c r="E190" s="21">
        <v>0</v>
      </c>
      <c r="F190" s="21">
        <v>0</v>
      </c>
      <c r="G190" s="21"/>
      <c r="H190" s="21"/>
      <c r="I190" s="21">
        <v>1340.4</v>
      </c>
    </row>
    <row r="191" spans="1:9" ht="56.25" customHeight="1">
      <c r="A191" s="22" t="s">
        <v>232</v>
      </c>
      <c r="B191" s="3" t="s">
        <v>318</v>
      </c>
      <c r="C191" s="9" t="s">
        <v>322</v>
      </c>
      <c r="D191" s="21">
        <v>0</v>
      </c>
      <c r="E191" s="21">
        <v>0</v>
      </c>
      <c r="F191" s="21">
        <v>0</v>
      </c>
      <c r="G191" s="21"/>
      <c r="H191" s="21"/>
      <c r="I191" s="21">
        <v>2613.6</v>
      </c>
    </row>
    <row r="192" spans="1:9" ht="12.75" customHeight="1">
      <c r="A192" s="22" t="s">
        <v>232</v>
      </c>
      <c r="B192" s="3" t="s">
        <v>312</v>
      </c>
      <c r="C192" s="9" t="s">
        <v>16</v>
      </c>
      <c r="D192" s="21">
        <v>0</v>
      </c>
      <c r="E192" s="21">
        <v>0</v>
      </c>
      <c r="F192" s="21">
        <v>0</v>
      </c>
      <c r="G192" s="21"/>
      <c r="H192" s="21"/>
      <c r="I192" s="21">
        <v>2706.1</v>
      </c>
    </row>
    <row r="193" spans="1:9" ht="12.75" customHeight="1">
      <c r="A193" s="22" t="s">
        <v>232</v>
      </c>
      <c r="B193" s="3" t="s">
        <v>302</v>
      </c>
      <c r="C193" s="9" t="s">
        <v>50</v>
      </c>
      <c r="D193" s="21">
        <v>913920</v>
      </c>
      <c r="E193" s="21">
        <v>1246822.8</v>
      </c>
      <c r="F193" s="21">
        <v>400464.9</v>
      </c>
      <c r="G193" s="21">
        <f t="shared" si="16"/>
        <v>32.11883035825139</v>
      </c>
      <c r="H193" s="21"/>
      <c r="I193" s="21">
        <v>3713632.8</v>
      </c>
    </row>
    <row r="194" spans="1:9" ht="12.75" customHeight="1" hidden="1">
      <c r="A194" s="22" t="s">
        <v>232</v>
      </c>
      <c r="B194" s="3" t="s">
        <v>35</v>
      </c>
      <c r="C194" s="9" t="s">
        <v>17</v>
      </c>
      <c r="D194" s="21"/>
      <c r="E194" s="21"/>
      <c r="F194" s="21"/>
      <c r="G194" s="21"/>
      <c r="H194" s="21"/>
      <c r="I194" s="21"/>
    </row>
    <row r="195" spans="1:9" ht="26.25" customHeight="1">
      <c r="A195" s="22" t="s">
        <v>232</v>
      </c>
      <c r="B195" s="3" t="s">
        <v>308</v>
      </c>
      <c r="C195" s="9" t="s">
        <v>181</v>
      </c>
      <c r="D195" s="21">
        <v>0</v>
      </c>
      <c r="E195" s="21">
        <v>-4270.5</v>
      </c>
      <c r="F195" s="21">
        <v>-4270.5</v>
      </c>
      <c r="G195" s="21">
        <f t="shared" si="16"/>
        <v>100</v>
      </c>
      <c r="H195" s="21"/>
      <c r="I195" s="21">
        <v>-4270.5</v>
      </c>
    </row>
    <row r="196" spans="1:9" s="23" customFormat="1" ht="18.75" customHeight="1">
      <c r="A196" s="26" t="s">
        <v>230</v>
      </c>
      <c r="B196" s="3" t="s">
        <v>219</v>
      </c>
      <c r="C196" s="25" t="s">
        <v>231</v>
      </c>
      <c r="D196" s="27">
        <f>SUM(D197:D202)</f>
        <v>0</v>
      </c>
      <c r="E196" s="27">
        <f>SUM(E197:E202)</f>
        <v>280.6</v>
      </c>
      <c r="F196" s="27">
        <f>SUM(F197:F202)</f>
        <v>283.9</v>
      </c>
      <c r="G196" s="27">
        <f t="shared" si="16"/>
        <v>101.17605131860297</v>
      </c>
      <c r="H196" s="27"/>
      <c r="I196" s="27">
        <f>SUM(I197:I202)</f>
        <v>283.8</v>
      </c>
    </row>
    <row r="197" spans="1:9" ht="12.75" customHeight="1">
      <c r="A197" s="22" t="s">
        <v>230</v>
      </c>
      <c r="B197" s="3" t="s">
        <v>61</v>
      </c>
      <c r="C197" s="9" t="s">
        <v>42</v>
      </c>
      <c r="D197" s="21">
        <v>0</v>
      </c>
      <c r="E197" s="21">
        <v>34</v>
      </c>
      <c r="F197" s="21">
        <v>34</v>
      </c>
      <c r="G197" s="21">
        <f t="shared" si="16"/>
        <v>100</v>
      </c>
      <c r="H197" s="21"/>
      <c r="I197" s="21">
        <v>34</v>
      </c>
    </row>
    <row r="198" spans="1:9" ht="12.75" customHeight="1">
      <c r="A198" s="22" t="s">
        <v>230</v>
      </c>
      <c r="B198" s="3" t="s">
        <v>303</v>
      </c>
      <c r="C198" s="9" t="s">
        <v>47</v>
      </c>
      <c r="D198" s="21">
        <v>0</v>
      </c>
      <c r="E198" s="21">
        <v>201</v>
      </c>
      <c r="F198" s="21">
        <v>201</v>
      </c>
      <c r="G198" s="21">
        <f t="shared" si="16"/>
        <v>100</v>
      </c>
      <c r="H198" s="21"/>
      <c r="I198" s="21">
        <v>201</v>
      </c>
    </row>
    <row r="199" spans="1:9" ht="14.25" customHeight="1" hidden="1">
      <c r="A199" s="22" t="s">
        <v>230</v>
      </c>
      <c r="B199" s="3" t="s">
        <v>35</v>
      </c>
      <c r="C199" s="9" t="s">
        <v>17</v>
      </c>
      <c r="D199" s="21">
        <v>0</v>
      </c>
      <c r="E199" s="21">
        <v>0</v>
      </c>
      <c r="F199" s="21">
        <v>0</v>
      </c>
      <c r="G199" s="21" t="e">
        <f t="shared" si="16"/>
        <v>#DIV/0!</v>
      </c>
      <c r="H199" s="21"/>
      <c r="I199" s="21">
        <v>0</v>
      </c>
    </row>
    <row r="200" spans="1:9" ht="26.25" customHeight="1">
      <c r="A200" s="22" t="s">
        <v>230</v>
      </c>
      <c r="B200" s="3" t="s">
        <v>38</v>
      </c>
      <c r="C200" s="9" t="s">
        <v>39</v>
      </c>
      <c r="D200" s="21">
        <v>0</v>
      </c>
      <c r="E200" s="21">
        <v>45.6</v>
      </c>
      <c r="F200" s="21">
        <v>48.9</v>
      </c>
      <c r="G200" s="21">
        <f t="shared" si="16"/>
        <v>107.23684210526314</v>
      </c>
      <c r="H200" s="21"/>
      <c r="I200" s="21">
        <v>48.8</v>
      </c>
    </row>
    <row r="201" spans="1:9" ht="26.25" customHeight="1" hidden="1">
      <c r="A201" s="22" t="s">
        <v>230</v>
      </c>
      <c r="B201" s="3" t="s">
        <v>18</v>
      </c>
      <c r="C201" s="9" t="s">
        <v>51</v>
      </c>
      <c r="D201" s="21">
        <v>0</v>
      </c>
      <c r="E201" s="21">
        <v>0</v>
      </c>
      <c r="F201" s="21">
        <v>0</v>
      </c>
      <c r="G201" s="21" t="e">
        <f t="shared" si="16"/>
        <v>#DIV/0!</v>
      </c>
      <c r="H201" s="21"/>
      <c r="I201" s="21">
        <v>0</v>
      </c>
    </row>
    <row r="202" spans="1:9" ht="26.25" customHeight="1" hidden="1">
      <c r="A202" s="22" t="s">
        <v>230</v>
      </c>
      <c r="B202" s="3" t="s">
        <v>19</v>
      </c>
      <c r="C202" s="9" t="s">
        <v>181</v>
      </c>
      <c r="D202" s="21">
        <v>0</v>
      </c>
      <c r="E202" s="21">
        <v>0</v>
      </c>
      <c r="F202" s="21">
        <v>0</v>
      </c>
      <c r="G202" s="21" t="e">
        <f t="shared" si="16"/>
        <v>#DIV/0!</v>
      </c>
      <c r="H202" s="21"/>
      <c r="I202" s="21">
        <v>0</v>
      </c>
    </row>
    <row r="203" spans="1:9" s="23" customFormat="1" ht="12.75" customHeight="1">
      <c r="A203" s="26" t="s">
        <v>226</v>
      </c>
      <c r="B203" s="3" t="s">
        <v>219</v>
      </c>
      <c r="C203" s="25" t="s">
        <v>229</v>
      </c>
      <c r="D203" s="27">
        <f>SUM(D204:D225)</f>
        <v>7478.1</v>
      </c>
      <c r="E203" s="27">
        <f>SUM(E204:E225)</f>
        <v>87149</v>
      </c>
      <c r="F203" s="27">
        <f>SUM(F204:F225)</f>
        <v>20540.6</v>
      </c>
      <c r="G203" s="27">
        <f t="shared" si="16"/>
        <v>23.569518869981295</v>
      </c>
      <c r="H203" s="27">
        <f>SUM(H204:H225)</f>
        <v>0</v>
      </c>
      <c r="I203" s="27">
        <f>SUM(I204:I225)</f>
        <v>276900.3</v>
      </c>
    </row>
    <row r="204" spans="1:9" ht="39" customHeight="1">
      <c r="A204" s="22" t="s">
        <v>226</v>
      </c>
      <c r="B204" s="3" t="s">
        <v>150</v>
      </c>
      <c r="C204" s="9" t="s">
        <v>207</v>
      </c>
      <c r="D204" s="21">
        <v>60</v>
      </c>
      <c r="E204" s="21">
        <v>80</v>
      </c>
      <c r="F204" s="21">
        <v>85</v>
      </c>
      <c r="G204" s="21">
        <f t="shared" si="16"/>
        <v>106.25</v>
      </c>
      <c r="H204" s="21"/>
      <c r="I204" s="21">
        <v>100</v>
      </c>
    </row>
    <row r="205" spans="1:9" ht="39" customHeight="1">
      <c r="A205" s="22" t="s">
        <v>226</v>
      </c>
      <c r="B205" s="3" t="s">
        <v>57</v>
      </c>
      <c r="C205" s="9" t="s">
        <v>32</v>
      </c>
      <c r="D205" s="21">
        <v>45</v>
      </c>
      <c r="E205" s="21">
        <v>45</v>
      </c>
      <c r="F205" s="21">
        <v>52</v>
      </c>
      <c r="G205" s="21">
        <f t="shared" si="16"/>
        <v>115.55555555555554</v>
      </c>
      <c r="H205" s="21"/>
      <c r="I205" s="21">
        <v>90</v>
      </c>
    </row>
    <row r="206" spans="1:9" ht="52.5" customHeight="1">
      <c r="A206" s="22" t="s">
        <v>226</v>
      </c>
      <c r="B206" s="3" t="s">
        <v>59</v>
      </c>
      <c r="C206" s="9" t="s">
        <v>33</v>
      </c>
      <c r="D206" s="21">
        <v>994.1</v>
      </c>
      <c r="E206" s="21">
        <v>994.1</v>
      </c>
      <c r="F206" s="21">
        <v>554</v>
      </c>
      <c r="G206" s="21">
        <f t="shared" si="16"/>
        <v>55.728799919525194</v>
      </c>
      <c r="H206" s="21"/>
      <c r="I206" s="21">
        <v>1390</v>
      </c>
    </row>
    <row r="207" spans="1:9" ht="26.25" customHeight="1">
      <c r="A207" s="22" t="s">
        <v>226</v>
      </c>
      <c r="B207" s="3" t="s">
        <v>228</v>
      </c>
      <c r="C207" s="9" t="s">
        <v>40</v>
      </c>
      <c r="D207" s="21">
        <v>2.2</v>
      </c>
      <c r="E207" s="21">
        <v>2.2</v>
      </c>
      <c r="F207" s="21">
        <v>0</v>
      </c>
      <c r="G207" s="21"/>
      <c r="H207" s="21"/>
      <c r="I207" s="21">
        <v>8.6</v>
      </c>
    </row>
    <row r="208" spans="1:9" ht="26.25" customHeight="1">
      <c r="A208" s="22" t="s">
        <v>226</v>
      </c>
      <c r="B208" s="3" t="s">
        <v>60</v>
      </c>
      <c r="C208" s="9" t="s">
        <v>41</v>
      </c>
      <c r="D208" s="21">
        <v>3503.4</v>
      </c>
      <c r="E208" s="21">
        <v>3503.4</v>
      </c>
      <c r="F208" s="21">
        <v>2707.3</v>
      </c>
      <c r="G208" s="21">
        <f aca="true" t="shared" si="18" ref="G208:G250">F208/E208*100</f>
        <v>77.27636010732432</v>
      </c>
      <c r="H208" s="21"/>
      <c r="I208" s="21">
        <v>7613.4</v>
      </c>
    </row>
    <row r="209" spans="1:9" ht="26.25" customHeight="1">
      <c r="A209" s="22" t="s">
        <v>226</v>
      </c>
      <c r="B209" s="3" t="s">
        <v>37</v>
      </c>
      <c r="C209" s="6" t="s">
        <v>227</v>
      </c>
      <c r="D209" s="21">
        <v>7.2</v>
      </c>
      <c r="E209" s="21">
        <v>43.5</v>
      </c>
      <c r="F209" s="21">
        <v>44</v>
      </c>
      <c r="G209" s="21">
        <f t="shared" si="18"/>
        <v>101.14942528735634</v>
      </c>
      <c r="H209" s="21"/>
      <c r="I209" s="21">
        <v>69.4</v>
      </c>
    </row>
    <row r="210" spans="1:9" ht="12.75" customHeight="1">
      <c r="A210" s="22" t="s">
        <v>226</v>
      </c>
      <c r="B210" s="3" t="s">
        <v>61</v>
      </c>
      <c r="C210" s="9" t="s">
        <v>42</v>
      </c>
      <c r="D210" s="21">
        <v>0</v>
      </c>
      <c r="E210" s="21">
        <v>187</v>
      </c>
      <c r="F210" s="21">
        <v>187.9</v>
      </c>
      <c r="G210" s="21">
        <f t="shared" si="18"/>
        <v>100.4812834224599</v>
      </c>
      <c r="H210" s="21"/>
      <c r="I210" s="21">
        <v>208.7</v>
      </c>
    </row>
    <row r="211" spans="1:9" ht="69" customHeight="1" hidden="1">
      <c r="A211" s="22" t="s">
        <v>226</v>
      </c>
      <c r="B211" s="3" t="s">
        <v>63</v>
      </c>
      <c r="C211" s="9" t="s">
        <v>233</v>
      </c>
      <c r="D211" s="21">
        <v>0</v>
      </c>
      <c r="E211" s="21">
        <v>0</v>
      </c>
      <c r="F211" s="21">
        <v>0</v>
      </c>
      <c r="G211" s="21"/>
      <c r="H211" s="21"/>
      <c r="I211" s="21"/>
    </row>
    <row r="212" spans="1:9" ht="44.25" customHeight="1">
      <c r="A212" s="22" t="s">
        <v>226</v>
      </c>
      <c r="B212" s="4" t="s">
        <v>34</v>
      </c>
      <c r="C212" s="10" t="s">
        <v>192</v>
      </c>
      <c r="D212" s="21">
        <v>0</v>
      </c>
      <c r="E212" s="21">
        <v>49.3</v>
      </c>
      <c r="F212" s="21">
        <v>49.3</v>
      </c>
      <c r="G212" s="21">
        <f t="shared" si="18"/>
        <v>100</v>
      </c>
      <c r="H212" s="21"/>
      <c r="I212" s="21">
        <v>49.3</v>
      </c>
    </row>
    <row r="213" spans="1:9" ht="26.25" customHeight="1">
      <c r="A213" s="22" t="s">
        <v>226</v>
      </c>
      <c r="B213" s="4" t="s">
        <v>217</v>
      </c>
      <c r="C213" s="10" t="s">
        <v>191</v>
      </c>
      <c r="D213" s="21">
        <v>0</v>
      </c>
      <c r="E213" s="21">
        <v>2.2</v>
      </c>
      <c r="F213" s="21">
        <v>2.8</v>
      </c>
      <c r="G213" s="21">
        <f t="shared" si="18"/>
        <v>127.27272727272725</v>
      </c>
      <c r="H213" s="21"/>
      <c r="I213" s="21">
        <v>2.8</v>
      </c>
    </row>
    <row r="214" spans="1:9" ht="45" customHeight="1">
      <c r="A214" s="22" t="s">
        <v>226</v>
      </c>
      <c r="B214" s="4" t="s">
        <v>336</v>
      </c>
      <c r="C214" s="10" t="s">
        <v>189</v>
      </c>
      <c r="D214" s="21">
        <v>0</v>
      </c>
      <c r="E214" s="21">
        <v>0</v>
      </c>
      <c r="F214" s="21">
        <v>3.5</v>
      </c>
      <c r="G214" s="21"/>
      <c r="H214" s="21"/>
      <c r="I214" s="21">
        <v>3.5</v>
      </c>
    </row>
    <row r="215" spans="1:9" ht="39" customHeight="1">
      <c r="A215" s="22" t="s">
        <v>226</v>
      </c>
      <c r="B215" s="4" t="s">
        <v>29</v>
      </c>
      <c r="C215" s="10" t="s">
        <v>28</v>
      </c>
      <c r="D215" s="21">
        <v>95.3</v>
      </c>
      <c r="E215" s="21">
        <v>179.4</v>
      </c>
      <c r="F215" s="21">
        <v>273.8</v>
      </c>
      <c r="G215" s="21">
        <f t="shared" si="18"/>
        <v>152.61984392419174</v>
      </c>
      <c r="H215" s="21"/>
      <c r="I215" s="21">
        <v>312.1</v>
      </c>
    </row>
    <row r="216" spans="1:9" ht="26.25" customHeight="1">
      <c r="A216" s="22" t="s">
        <v>226</v>
      </c>
      <c r="B216" s="3" t="s">
        <v>4</v>
      </c>
      <c r="C216" s="9" t="s">
        <v>45</v>
      </c>
      <c r="D216" s="21">
        <v>0</v>
      </c>
      <c r="E216" s="21">
        <v>0</v>
      </c>
      <c r="F216" s="21">
        <v>3196.6</v>
      </c>
      <c r="G216" s="21"/>
      <c r="H216" s="21"/>
      <c r="I216" s="21">
        <v>3196.4</v>
      </c>
    </row>
    <row r="217" spans="1:9" ht="12.75">
      <c r="A217" s="22" t="s">
        <v>226</v>
      </c>
      <c r="B217" s="3" t="s">
        <v>6</v>
      </c>
      <c r="C217" s="6" t="s">
        <v>7</v>
      </c>
      <c r="D217" s="21">
        <v>352</v>
      </c>
      <c r="E217" s="21">
        <v>2395</v>
      </c>
      <c r="F217" s="21">
        <v>2608.5</v>
      </c>
      <c r="G217" s="21">
        <f t="shared" si="18"/>
        <v>108.91440501043841</v>
      </c>
      <c r="H217" s="21"/>
      <c r="I217" s="21">
        <v>2773</v>
      </c>
    </row>
    <row r="218" spans="1:9" ht="27.75" customHeight="1">
      <c r="A218" s="22" t="s">
        <v>226</v>
      </c>
      <c r="B218" s="3" t="s">
        <v>319</v>
      </c>
      <c r="C218" s="10" t="s">
        <v>183</v>
      </c>
      <c r="D218" s="21">
        <v>0</v>
      </c>
      <c r="E218" s="21">
        <v>0</v>
      </c>
      <c r="F218" s="21">
        <v>0</v>
      </c>
      <c r="G218" s="21"/>
      <c r="H218" s="21"/>
      <c r="I218" s="21">
        <v>97273.6</v>
      </c>
    </row>
    <row r="219" spans="1:9" ht="12.75" customHeight="1" hidden="1">
      <c r="A219" s="22" t="s">
        <v>226</v>
      </c>
      <c r="B219" s="3" t="s">
        <v>303</v>
      </c>
      <c r="C219" s="9" t="s">
        <v>47</v>
      </c>
      <c r="D219" s="21">
        <v>0</v>
      </c>
      <c r="E219" s="21">
        <v>0</v>
      </c>
      <c r="F219" s="21">
        <v>0</v>
      </c>
      <c r="G219" s="21"/>
      <c r="H219" s="21"/>
      <c r="I219" s="21">
        <v>0</v>
      </c>
    </row>
    <row r="220" spans="1:9" ht="26.25" customHeight="1">
      <c r="A220" s="22" t="s">
        <v>226</v>
      </c>
      <c r="B220" s="3" t="s">
        <v>305</v>
      </c>
      <c r="C220" s="9" t="s">
        <v>49</v>
      </c>
      <c r="D220" s="21">
        <v>2418.9</v>
      </c>
      <c r="E220" s="21">
        <v>2427.9</v>
      </c>
      <c r="F220" s="21">
        <v>2427.9</v>
      </c>
      <c r="G220" s="21">
        <f t="shared" si="18"/>
        <v>100</v>
      </c>
      <c r="H220" s="21"/>
      <c r="I220" s="21">
        <v>5906.7</v>
      </c>
    </row>
    <row r="221" spans="1:9" ht="26.25" customHeight="1">
      <c r="A221" s="22" t="s">
        <v>226</v>
      </c>
      <c r="B221" s="3" t="s">
        <v>309</v>
      </c>
      <c r="C221" s="9" t="s">
        <v>48</v>
      </c>
      <c r="D221" s="21">
        <v>0</v>
      </c>
      <c r="E221" s="21">
        <v>2980</v>
      </c>
      <c r="F221" s="21">
        <v>2980</v>
      </c>
      <c r="G221" s="21">
        <f t="shared" si="18"/>
        <v>100</v>
      </c>
      <c r="H221" s="21"/>
      <c r="I221" s="21">
        <v>5841.8</v>
      </c>
    </row>
    <row r="222" spans="1:9" ht="12.75" customHeight="1">
      <c r="A222" s="22" t="s">
        <v>226</v>
      </c>
      <c r="B222" s="3" t="s">
        <v>302</v>
      </c>
      <c r="C222" s="9" t="s">
        <v>50</v>
      </c>
      <c r="D222" s="21">
        <v>0</v>
      </c>
      <c r="E222" s="21">
        <v>68892</v>
      </c>
      <c r="F222" s="21">
        <v>0</v>
      </c>
      <c r="G222" s="21"/>
      <c r="H222" s="21"/>
      <c r="I222" s="21">
        <v>68892</v>
      </c>
    </row>
    <row r="223" spans="1:9" ht="12.75" customHeight="1">
      <c r="A223" s="22" t="s">
        <v>226</v>
      </c>
      <c r="B223" s="3" t="s">
        <v>35</v>
      </c>
      <c r="C223" s="9" t="s">
        <v>17</v>
      </c>
      <c r="D223" s="21">
        <v>0</v>
      </c>
      <c r="E223" s="21">
        <v>5693.5</v>
      </c>
      <c r="F223" s="21">
        <v>5693.5</v>
      </c>
      <c r="G223" s="21">
        <f t="shared" si="18"/>
        <v>100</v>
      </c>
      <c r="H223" s="21"/>
      <c r="I223" s="21">
        <v>83494.5</v>
      </c>
    </row>
    <row r="224" spans="1:9" ht="26.25" customHeight="1" hidden="1">
      <c r="A224" s="22" t="s">
        <v>226</v>
      </c>
      <c r="B224" s="3" t="s">
        <v>38</v>
      </c>
      <c r="C224" s="9" t="s">
        <v>39</v>
      </c>
      <c r="D224" s="21">
        <v>0</v>
      </c>
      <c r="E224" s="21">
        <v>0</v>
      </c>
      <c r="F224" s="21">
        <v>0</v>
      </c>
      <c r="G224" s="21"/>
      <c r="H224" s="21"/>
      <c r="I224" s="21">
        <v>0</v>
      </c>
    </row>
    <row r="225" spans="1:9" ht="26.25" customHeight="1">
      <c r="A225" s="22" t="s">
        <v>226</v>
      </c>
      <c r="B225" s="3" t="s">
        <v>310</v>
      </c>
      <c r="C225" s="9" t="s">
        <v>181</v>
      </c>
      <c r="D225" s="21">
        <v>0</v>
      </c>
      <c r="E225" s="21">
        <v>-325.5</v>
      </c>
      <c r="F225" s="21">
        <v>-325.5</v>
      </c>
      <c r="G225" s="21">
        <f t="shared" si="18"/>
        <v>100</v>
      </c>
      <c r="H225" s="21"/>
      <c r="I225" s="21">
        <v>-325.5</v>
      </c>
    </row>
    <row r="226" spans="1:9" s="23" customFormat="1" ht="12.75" customHeight="1">
      <c r="A226" s="26" t="s">
        <v>224</v>
      </c>
      <c r="B226" s="3"/>
      <c r="C226" s="25" t="s">
        <v>225</v>
      </c>
      <c r="D226" s="24">
        <f aca="true" t="shared" si="19" ref="D226:I226">D227</f>
        <v>0</v>
      </c>
      <c r="E226" s="24">
        <f t="shared" si="19"/>
        <v>16.3</v>
      </c>
      <c r="F226" s="24">
        <f t="shared" si="19"/>
        <v>16.3</v>
      </c>
      <c r="G226" s="29">
        <f t="shared" si="18"/>
        <v>100</v>
      </c>
      <c r="H226" s="24">
        <f t="shared" si="19"/>
        <v>0</v>
      </c>
      <c r="I226" s="24">
        <f t="shared" si="19"/>
        <v>16.3</v>
      </c>
    </row>
    <row r="227" spans="1:9" ht="15" customHeight="1">
      <c r="A227" s="22" t="s">
        <v>224</v>
      </c>
      <c r="B227" s="3" t="s">
        <v>61</v>
      </c>
      <c r="C227" s="9" t="s">
        <v>42</v>
      </c>
      <c r="D227" s="21"/>
      <c r="E227" s="21">
        <v>16.3</v>
      </c>
      <c r="F227" s="21">
        <v>16.3</v>
      </c>
      <c r="G227" s="21">
        <f t="shared" si="18"/>
        <v>100</v>
      </c>
      <c r="H227" s="21"/>
      <c r="I227" s="21">
        <v>16.3</v>
      </c>
    </row>
    <row r="228" spans="1:9" s="23" customFormat="1" ht="26.25" customHeight="1" hidden="1">
      <c r="A228" s="26" t="s">
        <v>222</v>
      </c>
      <c r="B228" s="3" t="s">
        <v>219</v>
      </c>
      <c r="C228" s="25" t="s">
        <v>223</v>
      </c>
      <c r="D228" s="27">
        <f aca="true" t="shared" si="20" ref="D228:I228">D229</f>
        <v>0</v>
      </c>
      <c r="E228" s="27">
        <f t="shared" si="20"/>
        <v>0</v>
      </c>
      <c r="F228" s="27">
        <f t="shared" si="20"/>
        <v>0</v>
      </c>
      <c r="G228" s="27"/>
      <c r="H228" s="27">
        <f t="shared" si="20"/>
        <v>0</v>
      </c>
      <c r="I228" s="27">
        <f t="shared" si="20"/>
        <v>0</v>
      </c>
    </row>
    <row r="229" spans="1:9" ht="17.25" customHeight="1" hidden="1">
      <c r="A229" s="22" t="s">
        <v>222</v>
      </c>
      <c r="B229" s="3" t="s">
        <v>61</v>
      </c>
      <c r="C229" s="9" t="s">
        <v>42</v>
      </c>
      <c r="D229" s="21">
        <v>0</v>
      </c>
      <c r="E229" s="21">
        <v>0</v>
      </c>
      <c r="F229" s="21">
        <v>0</v>
      </c>
      <c r="G229" s="21"/>
      <c r="H229" s="21"/>
      <c r="I229" s="21">
        <v>0</v>
      </c>
    </row>
    <row r="230" spans="1:9" s="23" customFormat="1" ht="12.75" customHeight="1">
      <c r="A230" s="26" t="s">
        <v>220</v>
      </c>
      <c r="B230" s="3" t="s">
        <v>219</v>
      </c>
      <c r="C230" s="25" t="s">
        <v>221</v>
      </c>
      <c r="D230" s="24">
        <f aca="true" t="shared" si="21" ref="D230:I230">SUM(D231:D249)</f>
        <v>30210.5</v>
      </c>
      <c r="E230" s="24">
        <f t="shared" si="21"/>
        <v>61067.19999999999</v>
      </c>
      <c r="F230" s="24">
        <f t="shared" si="21"/>
        <v>56880.59999999999</v>
      </c>
      <c r="G230" s="24">
        <f t="shared" si="18"/>
        <v>93.1442738491367</v>
      </c>
      <c r="H230" s="24">
        <f t="shared" si="21"/>
        <v>0</v>
      </c>
      <c r="I230" s="24">
        <f t="shared" si="21"/>
        <v>314557</v>
      </c>
    </row>
    <row r="231" spans="1:9" ht="86.25" customHeight="1">
      <c r="A231" s="22" t="s">
        <v>220</v>
      </c>
      <c r="B231" s="3" t="s">
        <v>151</v>
      </c>
      <c r="C231" s="6" t="s">
        <v>206</v>
      </c>
      <c r="D231" s="21">
        <v>76.8</v>
      </c>
      <c r="E231" s="21">
        <v>76.8</v>
      </c>
      <c r="F231" s="21">
        <v>126.4</v>
      </c>
      <c r="G231" s="21">
        <f t="shared" si="18"/>
        <v>164.58333333333334</v>
      </c>
      <c r="H231" s="21"/>
      <c r="I231" s="21">
        <v>126.4</v>
      </c>
    </row>
    <row r="232" spans="1:9" ht="12.75" customHeight="1">
      <c r="A232" s="22" t="s">
        <v>220</v>
      </c>
      <c r="B232" s="3" t="s">
        <v>61</v>
      </c>
      <c r="C232" s="9" t="s">
        <v>42</v>
      </c>
      <c r="D232" s="21">
        <v>0</v>
      </c>
      <c r="E232" s="21">
        <v>0</v>
      </c>
      <c r="F232" s="21">
        <v>115.7</v>
      </c>
      <c r="G232" s="21"/>
      <c r="H232" s="21"/>
      <c r="I232" s="21">
        <v>115.7</v>
      </c>
    </row>
    <row r="233" spans="1:9" ht="57.75" customHeight="1">
      <c r="A233" s="22" t="s">
        <v>220</v>
      </c>
      <c r="B233" s="3" t="s">
        <v>23</v>
      </c>
      <c r="C233" s="9" t="s">
        <v>22</v>
      </c>
      <c r="D233" s="21">
        <v>0</v>
      </c>
      <c r="E233" s="21">
        <v>0</v>
      </c>
      <c r="F233" s="21">
        <v>1.2</v>
      </c>
      <c r="G233" s="21"/>
      <c r="H233" s="21"/>
      <c r="I233" s="21">
        <v>1.2</v>
      </c>
    </row>
    <row r="234" spans="1:9" ht="26.25" customHeight="1">
      <c r="A234" s="22" t="s">
        <v>220</v>
      </c>
      <c r="B234" s="3" t="s">
        <v>65</v>
      </c>
      <c r="C234" s="9" t="s">
        <v>44</v>
      </c>
      <c r="D234" s="21">
        <v>6093.6</v>
      </c>
      <c r="E234" s="21">
        <v>6093.6</v>
      </c>
      <c r="F234" s="21">
        <v>1072.4</v>
      </c>
      <c r="G234" s="21">
        <f t="shared" si="18"/>
        <v>17.598792175397136</v>
      </c>
      <c r="H234" s="21"/>
      <c r="I234" s="21">
        <v>22295.4</v>
      </c>
    </row>
    <row r="235" spans="1:9" ht="42" customHeight="1">
      <c r="A235" s="22" t="s">
        <v>220</v>
      </c>
      <c r="B235" s="4" t="s">
        <v>34</v>
      </c>
      <c r="C235" s="10" t="s">
        <v>192</v>
      </c>
      <c r="D235" s="21">
        <v>0</v>
      </c>
      <c r="E235" s="21">
        <v>0</v>
      </c>
      <c r="F235" s="21">
        <v>2.5</v>
      </c>
      <c r="G235" s="21"/>
      <c r="H235" s="21"/>
      <c r="I235" s="21">
        <v>2.5</v>
      </c>
    </row>
    <row r="236" spans="1:9" ht="42" customHeight="1">
      <c r="A236" s="22" t="s">
        <v>220</v>
      </c>
      <c r="B236" s="4" t="s">
        <v>311</v>
      </c>
      <c r="C236" s="10" t="s">
        <v>324</v>
      </c>
      <c r="D236" s="21">
        <v>569.4</v>
      </c>
      <c r="E236" s="21">
        <v>1288.2</v>
      </c>
      <c r="F236" s="21">
        <v>1470.9</v>
      </c>
      <c r="G236" s="21">
        <f t="shared" si="18"/>
        <v>114.18258034466697</v>
      </c>
      <c r="H236" s="21"/>
      <c r="I236" s="21">
        <v>1493</v>
      </c>
    </row>
    <row r="237" spans="1:9" ht="66" customHeight="1">
      <c r="A237" s="22" t="s">
        <v>220</v>
      </c>
      <c r="B237" s="4" t="s">
        <v>27</v>
      </c>
      <c r="C237" s="10" t="s">
        <v>26</v>
      </c>
      <c r="D237" s="21">
        <v>0</v>
      </c>
      <c r="E237" s="21">
        <v>0</v>
      </c>
      <c r="F237" s="21">
        <v>537.9</v>
      </c>
      <c r="G237" s="21"/>
      <c r="H237" s="21"/>
      <c r="I237" s="21">
        <v>537.9</v>
      </c>
    </row>
    <row r="238" spans="1:9" ht="16.5" customHeight="1">
      <c r="A238" s="22" t="s">
        <v>220</v>
      </c>
      <c r="B238" s="4" t="s">
        <v>29</v>
      </c>
      <c r="C238" s="10" t="s">
        <v>28</v>
      </c>
      <c r="D238" s="21">
        <v>345</v>
      </c>
      <c r="E238" s="21">
        <v>345</v>
      </c>
      <c r="F238" s="21">
        <v>246.4</v>
      </c>
      <c r="G238" s="21">
        <f t="shared" si="18"/>
        <v>71.42028985507245</v>
      </c>
      <c r="H238" s="21"/>
      <c r="I238" s="21">
        <v>483.9</v>
      </c>
    </row>
    <row r="239" spans="1:9" ht="30" customHeight="1">
      <c r="A239" s="22" t="s">
        <v>220</v>
      </c>
      <c r="B239" s="3" t="s">
        <v>4</v>
      </c>
      <c r="C239" s="9" t="s">
        <v>45</v>
      </c>
      <c r="D239" s="21">
        <v>0</v>
      </c>
      <c r="E239" s="21">
        <v>0</v>
      </c>
      <c r="F239" s="21">
        <v>53.2</v>
      </c>
      <c r="G239" s="21"/>
      <c r="H239" s="21"/>
      <c r="I239" s="21">
        <v>53.2</v>
      </c>
    </row>
    <row r="240" spans="1:9" ht="16.5" customHeight="1" hidden="1">
      <c r="A240" s="22" t="s">
        <v>220</v>
      </c>
      <c r="B240" s="1" t="s">
        <v>5</v>
      </c>
      <c r="C240" s="6" t="s">
        <v>46</v>
      </c>
      <c r="D240" s="21"/>
      <c r="E240" s="21"/>
      <c r="F240" s="21"/>
      <c r="G240" s="21" t="e">
        <f t="shared" si="18"/>
        <v>#DIV/0!</v>
      </c>
      <c r="H240" s="21"/>
      <c r="I240" s="21"/>
    </row>
    <row r="241" spans="1:9" ht="12.75">
      <c r="A241" s="22" t="s">
        <v>220</v>
      </c>
      <c r="B241" s="3" t="s">
        <v>6</v>
      </c>
      <c r="C241" s="9" t="s">
        <v>185</v>
      </c>
      <c r="D241" s="21">
        <v>218.5</v>
      </c>
      <c r="E241" s="21">
        <v>5</v>
      </c>
      <c r="F241" s="21">
        <v>1.5</v>
      </c>
      <c r="G241" s="21">
        <f t="shared" si="18"/>
        <v>30</v>
      </c>
      <c r="H241" s="21"/>
      <c r="I241" s="21">
        <v>5</v>
      </c>
    </row>
    <row r="242" spans="1:9" ht="39">
      <c r="A242" s="22" t="s">
        <v>220</v>
      </c>
      <c r="B242" s="3" t="s">
        <v>320</v>
      </c>
      <c r="C242" s="9" t="s">
        <v>316</v>
      </c>
      <c r="D242" s="21">
        <v>0</v>
      </c>
      <c r="E242" s="21">
        <v>49933.6</v>
      </c>
      <c r="F242" s="21">
        <v>49933.5</v>
      </c>
      <c r="G242" s="21">
        <f t="shared" si="18"/>
        <v>99.99979973404682</v>
      </c>
      <c r="H242" s="21"/>
      <c r="I242" s="21">
        <v>49933.5</v>
      </c>
    </row>
    <row r="243" spans="1:9" ht="12.75" customHeight="1">
      <c r="A243" s="22" t="s">
        <v>220</v>
      </c>
      <c r="B243" s="3" t="s">
        <v>303</v>
      </c>
      <c r="C243" s="9" t="s">
        <v>47</v>
      </c>
      <c r="D243" s="21">
        <v>20000</v>
      </c>
      <c r="E243" s="21">
        <v>0</v>
      </c>
      <c r="F243" s="21">
        <v>0</v>
      </c>
      <c r="G243" s="21"/>
      <c r="H243" s="21"/>
      <c r="I243" s="21">
        <v>233268</v>
      </c>
    </row>
    <row r="244" spans="1:9" ht="26.25" customHeight="1">
      <c r="A244" s="22" t="s">
        <v>220</v>
      </c>
      <c r="B244" s="3" t="s">
        <v>305</v>
      </c>
      <c r="C244" s="9" t="s">
        <v>49</v>
      </c>
      <c r="D244" s="21">
        <v>2907.2</v>
      </c>
      <c r="E244" s="21">
        <v>2916.2</v>
      </c>
      <c r="F244" s="21">
        <v>2916.2</v>
      </c>
      <c r="G244" s="21">
        <f t="shared" si="18"/>
        <v>100</v>
      </c>
      <c r="H244" s="21"/>
      <c r="I244" s="21">
        <v>5832.4</v>
      </c>
    </row>
    <row r="245" spans="1:9" ht="12.75" customHeight="1" hidden="1">
      <c r="A245" s="22" t="s">
        <v>220</v>
      </c>
      <c r="B245" s="3" t="s">
        <v>302</v>
      </c>
      <c r="C245" s="9" t="s">
        <v>50</v>
      </c>
      <c r="D245" s="21">
        <v>0</v>
      </c>
      <c r="E245" s="21">
        <v>0</v>
      </c>
      <c r="F245" s="21">
        <v>0</v>
      </c>
      <c r="G245" s="21" t="e">
        <f t="shared" si="18"/>
        <v>#DIV/0!</v>
      </c>
      <c r="H245" s="21"/>
      <c r="I245" s="21">
        <v>0</v>
      </c>
    </row>
    <row r="246" spans="1:9" ht="12.75" customHeight="1">
      <c r="A246" s="22" t="s">
        <v>220</v>
      </c>
      <c r="B246" s="3" t="s">
        <v>35</v>
      </c>
      <c r="C246" s="9" t="s">
        <v>17</v>
      </c>
      <c r="D246" s="21">
        <v>0</v>
      </c>
      <c r="E246" s="21">
        <v>494.1</v>
      </c>
      <c r="F246" s="21">
        <v>488.1</v>
      </c>
      <c r="G246" s="21">
        <f t="shared" si="18"/>
        <v>98.78567091681846</v>
      </c>
      <c r="H246" s="21"/>
      <c r="I246" s="21">
        <v>494.1</v>
      </c>
    </row>
    <row r="247" spans="1:9" ht="52.5" customHeight="1" hidden="1">
      <c r="A247" s="22" t="s">
        <v>220</v>
      </c>
      <c r="B247" s="3" t="s">
        <v>1</v>
      </c>
      <c r="C247" s="9" t="s">
        <v>0</v>
      </c>
      <c r="D247" s="21"/>
      <c r="E247" s="21"/>
      <c r="F247" s="21"/>
      <c r="G247" s="21" t="e">
        <f t="shared" si="18"/>
        <v>#DIV/0!</v>
      </c>
      <c r="H247" s="21"/>
      <c r="I247" s="21"/>
    </row>
    <row r="248" spans="1:9" ht="26.25" customHeight="1" hidden="1">
      <c r="A248" s="22" t="s">
        <v>220</v>
      </c>
      <c r="B248" s="3" t="s">
        <v>38</v>
      </c>
      <c r="C248" s="9" t="s">
        <v>39</v>
      </c>
      <c r="D248" s="21">
        <v>0</v>
      </c>
      <c r="E248" s="21">
        <v>0</v>
      </c>
      <c r="F248" s="21">
        <v>0</v>
      </c>
      <c r="G248" s="21" t="e">
        <f t="shared" si="18"/>
        <v>#DIV/0!</v>
      </c>
      <c r="H248" s="21"/>
      <c r="I248" s="21">
        <v>0</v>
      </c>
    </row>
    <row r="249" spans="1:9" ht="26.25" customHeight="1">
      <c r="A249" s="22" t="s">
        <v>220</v>
      </c>
      <c r="B249" s="3" t="s">
        <v>310</v>
      </c>
      <c r="C249" s="9" t="s">
        <v>181</v>
      </c>
      <c r="D249" s="21">
        <v>0</v>
      </c>
      <c r="E249" s="21">
        <v>-85.3</v>
      </c>
      <c r="F249" s="21">
        <v>-85.3</v>
      </c>
      <c r="G249" s="21">
        <f t="shared" si="18"/>
        <v>100</v>
      </c>
      <c r="H249" s="21"/>
      <c r="I249" s="21">
        <v>-85.2</v>
      </c>
    </row>
    <row r="250" spans="1:9" ht="12.75" customHeight="1">
      <c r="A250" s="20" t="s">
        <v>219</v>
      </c>
      <c r="B250" s="11"/>
      <c r="C250" s="11" t="s">
        <v>20</v>
      </c>
      <c r="D250" s="19">
        <f>D13+D30+D34+D39+D42+D44+D47+D99+D107+D110+D114+D123+D127+D135+D148+D159+D196+D203+D228+D230+D19+D117+D25+D226+D125+D23+D119+D121</f>
        <v>2685321.6000000006</v>
      </c>
      <c r="E250" s="19">
        <f>E13+E30+E34+E39+E42+E44+E47+E99+E107+E110+E114+E123+E127+E135+E148+E159+E196+E203+E228+E230+E19+E117+E25+E226+E125+E23+E119+E121</f>
        <v>3127153.9000000004</v>
      </c>
      <c r="F250" s="19">
        <f>F13+F30+F34+F39+F42+F44+F47+F99+F107+F110+F114+F123+F127+F135+F148+F159+F196+F203+F228+F230+F19+F117+F25+F226+F125+F23+F119+F121</f>
        <v>2214618.6</v>
      </c>
      <c r="G250" s="19">
        <f t="shared" si="18"/>
        <v>70.8189833573589</v>
      </c>
      <c r="H250" s="19">
        <f>H13+H30+H34+H39+H42+H44+H47+H99+H107+H110+H114+H123+H127+H135+H148+H159+H196+H203+H228+H230+H19+H117+H25+H226+H125+H23</f>
        <v>0</v>
      </c>
      <c r="I250" s="19">
        <f>I13+I30+I34+I39+I42+I44+I47+I99+I107+I110+I114+I123+I127+I135+I148+I159+I196+I203+I228+I230+I19+I117+I25+I226+I125+I23+I119+I121</f>
        <v>7840477.6</v>
      </c>
    </row>
    <row r="251" spans="1:9" ht="12.75">
      <c r="A251" s="17"/>
      <c r="H251" s="15"/>
      <c r="I251" s="18"/>
    </row>
    <row r="252" spans="1:6" ht="12.75">
      <c r="A252" s="17"/>
      <c r="F252" s="18"/>
    </row>
    <row r="253" ht="12.75">
      <c r="A253" s="17"/>
    </row>
    <row r="254" ht="12.75">
      <c r="A254" s="17"/>
    </row>
    <row r="255" ht="12.75">
      <c r="A255" s="17"/>
    </row>
    <row r="256" ht="12.75">
      <c r="A256" s="17"/>
    </row>
    <row r="257" ht="12.75">
      <c r="A257" s="17"/>
    </row>
    <row r="258" ht="12.75">
      <c r="A258" s="17"/>
    </row>
    <row r="259" ht="12.75">
      <c r="A259" s="17"/>
    </row>
    <row r="260" ht="12.75">
      <c r="A260" s="17"/>
    </row>
    <row r="261" ht="12.75">
      <c r="A261" s="17"/>
    </row>
    <row r="262" ht="12.75">
      <c r="A262" s="17"/>
    </row>
    <row r="263" ht="12.75">
      <c r="A263" s="17"/>
    </row>
    <row r="264" ht="12.75">
      <c r="A264" s="17"/>
    </row>
    <row r="265" ht="12.75">
      <c r="A265" s="17"/>
    </row>
    <row r="266" ht="12.75">
      <c r="A266" s="17"/>
    </row>
    <row r="267" ht="12.75">
      <c r="A267" s="17"/>
    </row>
    <row r="268" ht="12.75">
      <c r="A268" s="17"/>
    </row>
    <row r="269" ht="12.75">
      <c r="A269" s="17"/>
    </row>
    <row r="270" ht="12.75">
      <c r="A270" s="17"/>
    </row>
    <row r="271" ht="12.75">
      <c r="A271" s="17"/>
    </row>
    <row r="272" ht="12.75">
      <c r="A272" s="17"/>
    </row>
    <row r="273" ht="12.75">
      <c r="A273" s="17"/>
    </row>
    <row r="274" ht="12.75">
      <c r="A274" s="17"/>
    </row>
    <row r="275" ht="12.75">
      <c r="A275" s="17"/>
    </row>
    <row r="276" ht="12.75">
      <c r="A276" s="17"/>
    </row>
    <row r="277" ht="12.75">
      <c r="A277" s="17"/>
    </row>
    <row r="278" ht="12.75">
      <c r="A278" s="17"/>
    </row>
    <row r="279" ht="12.75">
      <c r="A279" s="17"/>
    </row>
    <row r="280" ht="12.75">
      <c r="A280" s="17"/>
    </row>
    <row r="281" ht="12.75">
      <c r="A281" s="17"/>
    </row>
    <row r="282" ht="12.75">
      <c r="A282" s="17"/>
    </row>
    <row r="283" ht="12.75">
      <c r="A283" s="17"/>
    </row>
    <row r="284" ht="12.75">
      <c r="A284" s="17"/>
    </row>
    <row r="285" ht="12.75">
      <c r="A285" s="17"/>
    </row>
    <row r="286" ht="12.75">
      <c r="A286" s="17"/>
    </row>
    <row r="287" ht="12.75">
      <c r="A287" s="17"/>
    </row>
    <row r="288" ht="12.75">
      <c r="A288" s="17"/>
    </row>
    <row r="289" ht="12.75">
      <c r="A289" s="17"/>
    </row>
    <row r="290" ht="12.75">
      <c r="A290" s="17"/>
    </row>
    <row r="291" ht="12.75">
      <c r="A291" s="17"/>
    </row>
    <row r="292" ht="12.75">
      <c r="A292" s="17"/>
    </row>
    <row r="293" ht="12.75">
      <c r="A293" s="17"/>
    </row>
    <row r="294" ht="12.75">
      <c r="A294" s="17"/>
    </row>
    <row r="295" ht="12.75">
      <c r="A295" s="17"/>
    </row>
  </sheetData>
  <sheetProtection/>
  <autoFilter ref="A11:B250"/>
  <mergeCells count="16">
    <mergeCell ref="D10:D11"/>
    <mergeCell ref="E10:E11"/>
    <mergeCell ref="F10:F11"/>
    <mergeCell ref="G10:G11"/>
    <mergeCell ref="A7:I7"/>
    <mergeCell ref="A9:B10"/>
    <mergeCell ref="C9:C11"/>
    <mergeCell ref="D9:G9"/>
    <mergeCell ref="H9:H11"/>
    <mergeCell ref="I9:I11"/>
    <mergeCell ref="D1:I1"/>
    <mergeCell ref="D2:I2"/>
    <mergeCell ref="D3:I3"/>
    <mergeCell ref="D4:I4"/>
    <mergeCell ref="D6:G6"/>
    <mergeCell ref="E8:I8"/>
  </mergeCells>
  <printOptions/>
  <pageMargins left="0.3937007874015748" right="0.3937007874015748" top="0.984251968503937" bottom="0.5905511811023623" header="0.15748031496062992" footer="0.15748031496062992"/>
  <pageSetup fitToHeight="10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zhuk_m</cp:lastModifiedBy>
  <cp:lastPrinted>2017-08-08T04:38:49Z</cp:lastPrinted>
  <dcterms:created xsi:type="dcterms:W3CDTF">2002-03-11T10:22:12Z</dcterms:created>
  <dcterms:modified xsi:type="dcterms:W3CDTF">2017-08-09T10:43:29Z</dcterms:modified>
  <cp:category/>
  <cp:version/>
  <cp:contentType/>
  <cp:contentStatus/>
</cp:coreProperties>
</file>