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1340" windowHeight="6300" activeTab="0"/>
  </bookViews>
  <sheets>
    <sheet name="Форма К-10" sheetId="1" r:id="rId1"/>
  </sheets>
  <definedNames>
    <definedName name="Z_419C6360_650C_11D7_8EE1_00AA004F2C37_.wvu.PrintTitles" localSheetId="0" hidden="1">'Форма К-10'!$14:$15</definedName>
    <definedName name="Z_724AD495_11B4_400C_801A_5C4B3D529E14_.wvu.PrintTitles" localSheetId="0" hidden="1">'Форма К-10'!$14:$15</definedName>
    <definedName name="Z_7877DC72_62EE_441D_853A_C86C7C220B32_.wvu.PrintTitles" localSheetId="0" hidden="1">'Форма К-10'!$14:$15</definedName>
    <definedName name="Z_7CA99B60_587F_11D7_8C29_000021DDEF14_.wvu.PrintTitles" localSheetId="0" hidden="1">'Форма К-10'!$14:$15</definedName>
    <definedName name="Z_FD5AB83D_D344_4A9C_9E4F_7A0B1BEDCF80_.wvu.PrintTitles" localSheetId="0" hidden="1">'Форма К-10'!$14:$15</definedName>
    <definedName name="_xlnm.Print_Titles" localSheetId="0">'Форма К-10'!$14:$15</definedName>
    <definedName name="_xlnm.Print_Area" localSheetId="0">'Форма К-10'!$A$4:$H$888</definedName>
  </definedNames>
  <calcPr fullCalcOnLoad="1"/>
</workbook>
</file>

<file path=xl/sharedStrings.xml><?xml version="1.0" encoding="utf-8"?>
<sst xmlns="http://schemas.openxmlformats.org/spreadsheetml/2006/main" count="1733" uniqueCount="741">
  <si>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</si>
  <si>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</si>
  <si>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</si>
  <si>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</si>
  <si>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</si>
  <si>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</si>
  <si>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</si>
  <si>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</si>
  <si>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</si>
  <si>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</si>
  <si>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</si>
  <si>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</si>
  <si>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</si>
  <si>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</si>
  <si>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</si>
  <si>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</si>
  <si>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</si>
  <si>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</si>
  <si>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</si>
  <si>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</si>
  <si>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</si>
  <si>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</si>
  <si>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</si>
  <si>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</si>
  <si>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</si>
  <si>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</si>
  <si>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</si>
  <si>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</si>
  <si>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</si>
  <si>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</si>
  <si>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</si>
  <si>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</si>
  <si>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</si>
  <si>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</si>
  <si>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</si>
  <si>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</si>
  <si>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</si>
  <si>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</si>
  <si>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</si>
  <si>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</si>
  <si>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</si>
  <si>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</si>
  <si>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</si>
  <si>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</si>
  <si>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</si>
  <si>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</si>
  <si>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</si>
  <si>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</si>
  <si>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</si>
  <si>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</si>
  <si>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</si>
  <si>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</si>
  <si>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</si>
  <si>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</si>
  <si>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</si>
  <si>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</si>
  <si>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</si>
  <si>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</si>
  <si>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</si>
  <si>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</si>
  <si>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</si>
  <si>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</si>
  <si>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</si>
  <si>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</si>
  <si>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</si>
  <si>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</si>
  <si>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</si>
  <si>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</si>
  <si>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</si>
  <si>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</si>
  <si>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</si>
  <si>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</si>
  <si>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</si>
  <si>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</si>
  <si>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</si>
  <si>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</si>
  <si>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</si>
  <si>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</si>
  <si>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</si>
  <si>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</si>
  <si>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</si>
  <si>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</si>
  <si>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</si>
  <si>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</si>
  <si>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</si>
  <si>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</si>
  <si>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</si>
  <si>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</si>
  <si>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</si>
  <si>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</si>
  <si>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</si>
  <si>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</si>
  <si>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</si>
  <si>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</si>
  <si>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</si>
  <si>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</si>
  <si>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</si>
  <si>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</si>
  <si>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</si>
  <si>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</si>
  <si>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</si>
  <si>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</si>
  <si>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</si>
  <si>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</si>
  <si>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</si>
  <si>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</si>
  <si>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</si>
  <si>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</si>
  <si>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</si>
  <si>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</si>
  <si>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</si>
  <si>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</si>
  <si>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</si>
  <si>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</si>
  <si>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</si>
  <si>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</si>
  <si>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</si>
  <si>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</si>
  <si>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</si>
  <si>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</si>
  <si>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</si>
  <si>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</si>
  <si>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</si>
  <si>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</si>
  <si>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</si>
  <si>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</si>
  <si>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</si>
  <si>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</si>
  <si>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Дефицит (-), профицит (+)</t>
  </si>
  <si>
    <t>Утверждено по бюджету первоначально</t>
  </si>
  <si>
    <t>Факт</t>
  </si>
  <si>
    <t>% исполне-ния от уточнен-ного плана</t>
  </si>
  <si>
    <t>Уточненный план</t>
  </si>
  <si>
    <t>0603</t>
  </si>
  <si>
    <t>Охрана объектов растительного и животного мира и среды их обитания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</si>
  <si>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</si>
  <si>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4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</si>
  <si>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</si>
  <si>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</si>
  <si>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</si>
  <si>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</si>
  <si>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</si>
  <si>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91 0 0002</t>
  </si>
  <si>
    <t>Закупка товаров, работ и услуг для государственных (муниципальных) нужд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</si>
  <si>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</si>
  <si>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</si>
  <si>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</si>
  <si>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Средства на поощрения, применяемые администрацией г. Березники</t>
  </si>
  <si>
    <t>Проведение социологических исследований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</si>
  <si>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</si>
  <si>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Обеспечение деятельности казенных учреждений</t>
  </si>
  <si>
    <t xml:space="preserve">92 0 0000 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</si>
  <si>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</si>
  <si>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</si>
  <si>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</si>
  <si>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</si>
  <si>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</si>
  <si>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</si>
  <si>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</si>
  <si>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</si>
  <si>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</si>
  <si>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</si>
  <si>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</si>
  <si>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</si>
  <si>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</si>
  <si>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</si>
  <si>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</si>
  <si>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</si>
  <si>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</si>
  <si>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</si>
  <si>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</si>
  <si>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</si>
  <si>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</si>
  <si>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</si>
  <si>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</si>
  <si>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</si>
  <si>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</si>
  <si>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</si>
  <si>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</si>
  <si>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</si>
  <si>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</si>
  <si>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</si>
  <si>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</si>
  <si>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</si>
  <si>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</si>
  <si>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</si>
  <si>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</si>
  <si>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</si>
  <si>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</si>
  <si>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</si>
  <si>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</si>
  <si>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</si>
  <si>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</si>
  <si>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</si>
  <si>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</si>
  <si>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</si>
  <si>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</si>
  <si>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</si>
  <si>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</si>
  <si>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</si>
  <si>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</si>
  <si>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</si>
  <si>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</si>
  <si>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</si>
  <si>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</si>
  <si>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</si>
  <si>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07 3 0000</t>
  </si>
  <si>
    <t>Подпрограмма  "Газификация районов индивидуальной застройки города"</t>
  </si>
  <si>
    <t>07 3 4400</t>
  </si>
  <si>
    <t>Бюджетные инвестиции на строительство и реконструкцию</t>
  </si>
  <si>
    <t>07 3 4404</t>
  </si>
  <si>
    <t>Строительство уличных газопроводов</t>
  </si>
  <si>
    <t>08 1 0000</t>
  </si>
  <si>
    <t>Подпрограмма "Благоустройство городских территорий"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</si>
  <si>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</si>
  <si>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</si>
  <si>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</si>
  <si>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</si>
  <si>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</si>
  <si>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</si>
  <si>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</si>
  <si>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</si>
  <si>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</si>
  <si>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</si>
  <si>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08 1 4402</t>
  </si>
  <si>
    <t>Восстановление сетей наружного освещения</t>
  </si>
  <si>
    <t>08 1 4403</t>
  </si>
  <si>
    <t>Строительство кладбища на площадке южнее производственной базы по пр. Ленина, 92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</si>
  <si>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</si>
  <si>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</si>
  <si>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</si>
  <si>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</si>
  <si>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</si>
  <si>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</si>
  <si>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</si>
  <si>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</si>
  <si>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</si>
  <si>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</si>
  <si>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</si>
  <si>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</si>
  <si>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</si>
  <si>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</si>
  <si>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</si>
  <si>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</si>
  <si>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</si>
  <si>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</si>
  <si>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</si>
  <si>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</si>
  <si>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</si>
  <si>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</si>
  <si>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</si>
  <si>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01 1 4400</t>
  </si>
  <si>
    <t>01 1 4405</t>
  </si>
  <si>
    <t>01 1 6306</t>
  </si>
  <si>
    <t>01 1 6311</t>
  </si>
  <si>
    <t>01 1 6330</t>
  </si>
  <si>
    <t>01 2 0000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</si>
  <si>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</si>
  <si>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</si>
  <si>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</si>
  <si>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01 2 2197</t>
  </si>
  <si>
    <t>01 2 2400</t>
  </si>
  <si>
    <t>01 2 6307</t>
  </si>
  <si>
    <t>01 2 6308</t>
  </si>
  <si>
    <t>01 2 6310</t>
  </si>
  <si>
    <t>01 2 6311</t>
  </si>
  <si>
    <t>01 3 0000</t>
  </si>
  <si>
    <t>Подпрограмма "Дополнительное образование детей"</t>
  </si>
  <si>
    <t>01 3 1800</t>
  </si>
  <si>
    <t>01 3 1801</t>
  </si>
  <si>
    <t>01 3 2400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</si>
  <si>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</si>
  <si>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</si>
  <si>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</si>
  <si>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</si>
  <si>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</si>
  <si>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</si>
  <si>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</si>
  <si>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03 2 2400</t>
  </si>
  <si>
    <t xml:space="preserve">Мероприятия, обеспечивающие функционирование и развитие учреждений </t>
  </si>
  <si>
    <t>03 2 2520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</si>
  <si>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уровней.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</si>
  <si>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</si>
  <si>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</si>
  <si>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</si>
  <si>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</si>
  <si>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</si>
  <si>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</si>
  <si>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</si>
  <si>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</si>
  <si>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</si>
  <si>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</si>
  <si>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</si>
  <si>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</si>
  <si>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</si>
  <si>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</si>
  <si>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</si>
  <si>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</si>
  <si>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Повышение престижности и привлекательности профессий</t>
  </si>
  <si>
    <t>04 2 2198</t>
  </si>
  <si>
    <t>Стипендиальное обеспечение и дополнительные формы материальной поддержки</t>
  </si>
  <si>
    <t xml:space="preserve">Социальное обеспечение и иные выплаты населению </t>
  </si>
  <si>
    <t>04 2 2250</t>
  </si>
  <si>
    <t>Организация отдыха, оздоровления детей и молодежи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</si>
  <si>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</si>
  <si>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</si>
  <si>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</si>
  <si>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01 4 0000</t>
  </si>
  <si>
    <t>Подпрограмма "Оздоровление, занятость и отдых детей"</t>
  </si>
  <si>
    <t>01 4 1900</t>
  </si>
  <si>
    <t>01 4 1901</t>
  </si>
  <si>
    <t>01 4 2250</t>
  </si>
  <si>
    <t>01 4 2400</t>
  </si>
  <si>
    <t>01 4 6320</t>
  </si>
  <si>
    <t>Организация отдыха и оздоровления детей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</si>
  <si>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</si>
  <si>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</si>
  <si>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</si>
  <si>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</si>
  <si>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</si>
  <si>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</si>
  <si>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</si>
  <si>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05 2 0000</t>
  </si>
  <si>
    <t>Подпрограмма "Молодежь города Березники"</t>
  </si>
  <si>
    <t>05 2 2250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</si>
  <si>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</si>
  <si>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</si>
  <si>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</si>
  <si>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</si>
  <si>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</si>
  <si>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</si>
  <si>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</si>
  <si>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</si>
  <si>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01 1 6316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</si>
  <si>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</si>
  <si>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</si>
  <si>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</si>
  <si>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</si>
  <si>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</si>
  <si>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</si>
  <si>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</si>
  <si>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</si>
  <si>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</si>
  <si>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</si>
  <si>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</si>
  <si>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</si>
  <si>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</si>
  <si>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01 6 2100</t>
  </si>
  <si>
    <t>01 6 2400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</si>
  <si>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</si>
  <si>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</si>
  <si>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</si>
  <si>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</si>
  <si>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</si>
  <si>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03 1 1002</t>
  </si>
  <si>
    <t>03 1 1003</t>
  </si>
  <si>
    <t>03 1 2100</t>
  </si>
  <si>
    <t xml:space="preserve">Повышение престижности и привлекательности профессий </t>
  </si>
  <si>
    <t>03 1 2210</t>
  </si>
  <si>
    <t>Сохранение и популяризация историко-культурного наследия города</t>
  </si>
  <si>
    <t>03 1 2400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</si>
  <si>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</si>
  <si>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</si>
  <si>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</si>
  <si>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</si>
  <si>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</si>
  <si>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</si>
  <si>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</si>
  <si>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</si>
  <si>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</si>
  <si>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</si>
  <si>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</si>
  <si>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</si>
  <si>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</si>
  <si>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</si>
  <si>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</si>
  <si>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</si>
  <si>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</si>
  <si>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</si>
  <si>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</si>
  <si>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</si>
  <si>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</si>
  <si>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</si>
  <si>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</si>
  <si>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</si>
  <si>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01 6 2199</t>
  </si>
  <si>
    <t>Приобретение путевок на санаторно-курортное лечение и оздоровление работников муниципальных учреждений города</t>
  </si>
  <si>
    <t>01 6 6203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</si>
  <si>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</si>
  <si>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</si>
  <si>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</si>
  <si>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</si>
  <si>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02 2 6203</t>
  </si>
  <si>
    <t>03 1 2199</t>
  </si>
  <si>
    <t>03 1 6203</t>
  </si>
  <si>
    <t>03 2 2199</t>
  </si>
  <si>
    <t>03 2 6203</t>
  </si>
  <si>
    <t>Подпрограмма "Подготовка спортивного резерва, развитие спорта высших достижений"</t>
  </si>
  <si>
    <t>04 2 2199</t>
  </si>
  <si>
    <t>04 2 6203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</si>
  <si>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</si>
  <si>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</si>
  <si>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</si>
  <si>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</si>
  <si>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</si>
  <si>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</si>
  <si>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</si>
  <si>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</si>
  <si>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</si>
  <si>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</si>
  <si>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</si>
  <si>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</si>
  <si>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</si>
  <si>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</si>
  <si>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</si>
  <si>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</si>
  <si>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>04 1 4400</t>
  </si>
  <si>
    <t>04 1 4407</t>
  </si>
  <si>
    <t>Реконструкция стадиона в районе городского парка</t>
  </si>
  <si>
    <t xml:space="preserve">Другие вопросы в области физической культуры и спорта </t>
  </si>
  <si>
    <t>Обслуживание государственного внутреннего и  муниципального долга</t>
  </si>
  <si>
    <t>94 0 0000</t>
  </si>
  <si>
    <t>94 0 0027</t>
  </si>
  <si>
    <t>Обслуживание государственного (муниципального) долга</t>
  </si>
  <si>
    <t>Раздел, подраздел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</si>
  <si>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</si>
  <si>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</si>
  <si>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08 2 4416</t>
  </si>
  <si>
    <t>Реконструкция ул. Новосодовая от Чуртанского шоссе до поворота на мост через р. Кама</t>
  </si>
  <si>
    <t>08 3 4400</t>
  </si>
  <si>
    <t>08 3 4413</t>
  </si>
  <si>
    <t>Строительство полигона захоронения ТБО и ПО III-IV классов опасности г. Березники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</si>
  <si>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</si>
  <si>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</si>
  <si>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</si>
  <si>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</si>
  <si>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</si>
  <si>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</si>
  <si>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01 1 4409</t>
  </si>
  <si>
    <t>Реконструкция здания детского сада № 125 по ул. Л. Толстого,27 в г. Березники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</si>
  <si>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</si>
  <si>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</si>
  <si>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</si>
  <si>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</si>
  <si>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</si>
  <si>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</si>
  <si>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04 2 4417</t>
  </si>
  <si>
    <t>04 2 4400</t>
  </si>
  <si>
    <t>Реконструкция МБОУ СТЛ "Темп"</t>
  </si>
  <si>
    <t>04 2 4418</t>
  </si>
  <si>
    <t>Строительство здания в модульном исполнении (пищеблок) "под ключ" МБОУ СТЛ "Темп"</t>
  </si>
  <si>
    <t>02 1 2400</t>
  </si>
  <si>
    <t>03 1 2410</t>
  </si>
  <si>
    <t>03 1 6204</t>
  </si>
  <si>
    <t>Предоставление грантов муниципальным театрам Пермского края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</si>
  <si>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</si>
  <si>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</si>
  <si>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08 2 4400</t>
  </si>
  <si>
    <t>Исполнение бюджета города Березники по разделам, подразделам, целевым статьям                                  (муниципальным программам и непрограммным направлениям деятельности),                                                   группам видов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</si>
  <si>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</si>
  <si>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</si>
  <si>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02 1 6406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</si>
  <si>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</si>
  <si>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</si>
  <si>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</si>
  <si>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05 3 5020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</si>
  <si>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</si>
  <si>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</si>
  <si>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</si>
  <si>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</si>
  <si>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</si>
  <si>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</si>
  <si>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</si>
  <si>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</si>
  <si>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92 0 0037</t>
  </si>
  <si>
    <t>Доставка военнослужащих внутренних войск МВД России по г. Березники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</si>
  <si>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</si>
  <si>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</si>
  <si>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</si>
  <si>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</si>
  <si>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</si>
  <si>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</si>
  <si>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</si>
  <si>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</si>
  <si>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</si>
  <si>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</si>
  <si>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</si>
  <si>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</si>
  <si>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</si>
  <si>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</si>
  <si>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</si>
  <si>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</si>
  <si>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500</t>
  </si>
  <si>
    <t>Межбюджетные трансферты</t>
  </si>
  <si>
    <t>Межбюбжетные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</si>
  <si>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</si>
  <si>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</si>
  <si>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</si>
  <si>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</si>
  <si>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</si>
  <si>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</si>
  <si>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</si>
  <si>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</si>
  <si>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Федеоации</t>
  </si>
  <si>
    <t>92 0 0029</t>
  </si>
  <si>
    <t>Проведение выборов в представительные органы муниципального образования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</si>
  <si>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</si>
  <si>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</si>
  <si>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Подпрограмма  "Жилище"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</si>
  <si>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</si>
  <si>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</si>
  <si>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</si>
  <si>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</si>
  <si>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</si>
  <si>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</si>
  <si>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01 2 4400</t>
  </si>
  <si>
    <t>01 2 4420</t>
  </si>
  <si>
    <t>Реконструкция спортивных площадок (МАОУ СОШ № 1,12,17)</t>
  </si>
  <si>
    <t>08 2 2400</t>
  </si>
  <si>
    <t>08 3 4414</t>
  </si>
  <si>
    <t>Строительство очистных сооружений на выпусках систем ливневой канализации города Березники в водные объекты (р. Быгель, Нижне-Зыряновское водохранилище)</t>
  </si>
  <si>
    <t xml:space="preserve"> </t>
  </si>
  <si>
    <t>Информатизация муниципальных библиотек</t>
  </si>
  <si>
    <t>90 0 0043</t>
  </si>
  <si>
    <t>Погашение задолженности по заработной плате работника управления здравоохранения администрации города</t>
  </si>
  <si>
    <t>Предоставление услуги по организации дополнительного образования детей в школах искусств</t>
  </si>
  <si>
    <t>Выполнение работы по созданию условий и гарантий для самореализации личности молодого человека и развития молодежных объединений, движений, инициатив</t>
  </si>
  <si>
    <t>Предоставление услуги по организации библиотечного обслуживания населения</t>
  </si>
  <si>
    <t>Предоставление услуги по обеспечению сохранности музейных коллекций (фондов)</t>
  </si>
  <si>
    <t>Предоставление услуги по организации культурного досуга</t>
  </si>
  <si>
    <t>03 1 1004</t>
  </si>
  <si>
    <t>03 1 1005</t>
  </si>
  <si>
    <t>Предоставление услуги по организации театрального обслуживания</t>
  </si>
  <si>
    <t>Выполнение работы по организации досуга и созданию условий для массового отдыха граждан</t>
  </si>
  <si>
    <t>Муниципальная программа "Развитие сферы культуры города"</t>
  </si>
  <si>
    <t>03 4 0000</t>
  </si>
  <si>
    <t>Подпрограмма "Муниципальная система управления культурой и молодежной политикой"</t>
  </si>
  <si>
    <t>03 4 0002</t>
  </si>
  <si>
    <t>Обеспечение выполнения функций органами местного самоуправления</t>
  </si>
  <si>
    <t>Обеспечение воспитания и обучения детей-инвалидов в муниципальных дошкольных образовательных организациях и на дому</t>
  </si>
  <si>
    <t>Предоставление мер социальной поддержки педагогическим работникам муниципальных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</si>
  <si>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</si>
  <si>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"Начальное общее, основное общее и среднее общее образование"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</si>
  <si>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общего, дополнительного образования в общеобразовательных организациях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</si>
  <si>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</si>
  <si>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Предоставление общедоступного и беплатного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</si>
  <si>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</t>
  </si>
  <si>
    <t>Ведомственная целевая программа "Предоставление услуг дополнительного образования детей в организациях дополнительного образования детей"</t>
  </si>
  <si>
    <t>Предоставление образовательной услуги дополнительного образования детей в организациях дополнительного образования детей</t>
  </si>
  <si>
    <t>Ведомственная целевая программа "Оздоровление, занятость и отдых детей. Досуговые и профилактические мероприятия с обучающимися"</t>
  </si>
  <si>
    <t>Предоставление услуги по организации отдыха и оздоровления детей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</si>
  <si>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</si>
  <si>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услуги психологического сопровождения, психолого-медико-педагогического консультирования</t>
  </si>
  <si>
    <t>01 6 0002</t>
  </si>
  <si>
    <t>Выполнение работы по информационно-методическому и техническому сопровождению, организация курсов повышения квалификации педагогических работников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</si>
  <si>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</si>
  <si>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09 0 0000</t>
  </si>
  <si>
    <t>Муниципальная программа "Управление муниципальными финансами города Березники"</t>
  </si>
  <si>
    <t>09 3 0000</t>
  </si>
  <si>
    <t>Подпрограмма "Обеспечение реализации Программы"</t>
  </si>
  <si>
    <t>09 3 0002</t>
  </si>
  <si>
    <t>09 3 6327</t>
  </si>
  <si>
    <t>09 1 0000</t>
  </si>
  <si>
    <t>Подпрограмма "Организация и совершенствование бюджетного процесса"</t>
  </si>
  <si>
    <t>09 1 0007</t>
  </si>
  <si>
    <t>09 1 0020</t>
  </si>
  <si>
    <t>12 0 0000</t>
  </si>
  <si>
    <t>Муниципальная программа "Имущественно-земельная политика в городе Березники"</t>
  </si>
  <si>
    <t>12 1 0000</t>
  </si>
  <si>
    <t>Подпрограмма "Эффективное управление муниципальным имуществом"</t>
  </si>
  <si>
    <t>12 1 0008</t>
  </si>
  <si>
    <t>Подготовительные мероприятия для вовлечения в оборот</t>
  </si>
  <si>
    <t>12 1 0010</t>
  </si>
  <si>
    <t>Обеспечение эффективного содержания, эксплуатации и сохранности муниципального имущества муниципальной казны</t>
  </si>
  <si>
    <t>12 3 0000</t>
  </si>
  <si>
    <t>Подпрограмма "Эффективное управление муниципальным жилищным фондом"</t>
  </si>
  <si>
    <t>12 3 0030</t>
  </si>
  <si>
    <t>12 3 0040</t>
  </si>
  <si>
    <t>Организация учета, распределения и содержания муниципального жилищного фонда</t>
  </si>
  <si>
    <t>12 3 6329</t>
  </si>
  <si>
    <t>12 4 0000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</si>
  <si>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</si>
  <si>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12 4 0020</t>
  </si>
  <si>
    <t>12 5 0000</t>
  </si>
  <si>
    <t>Подпрограмма "Муниципальная система управления имущественно-земельным комплексом и жилищным фондом"</t>
  </si>
  <si>
    <t>12 5 0002</t>
  </si>
  <si>
    <t>12 5 0013</t>
  </si>
  <si>
    <t>12 5 0016</t>
  </si>
  <si>
    <t>11 0 0000</t>
  </si>
  <si>
    <t>Муниципальная программа "Обеспечение безопасности жизнедеятельности населения города Березники"</t>
  </si>
  <si>
    <t>11 1 0000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</si>
  <si>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</si>
  <si>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11 1 0020</t>
  </si>
  <si>
    <t>12 2 0000</t>
  </si>
  <si>
    <t>Подпрограмма "Эффективное управление земельными ресурсами"</t>
  </si>
  <si>
    <t>12 2 0008</t>
  </si>
  <si>
    <t xml:space="preserve">12 3 0030 </t>
  </si>
  <si>
    <t>Предоставление образовательной услуги дополнительного образования спортивной направленности в организациях дополнительного образования</t>
  </si>
  <si>
    <t>Бюджетные инвестиции в форме капитальных вложений в объекты муниципальной собственности</t>
  </si>
  <si>
    <t>04 2 4432</t>
  </si>
  <si>
    <t>Реконструкция автономного электрического подогрева водоснабжения МАОУ ДОД "ДЮСШ "Кристалл"</t>
  </si>
  <si>
    <t>04 1 0070</t>
  </si>
  <si>
    <t>Мероприятия по празднованию 70-летия Победы в ВОВ</t>
  </si>
  <si>
    <t>Выполнение работы по организации физкультурно-оздоровительных мероприятий на базе спортивного учреждения</t>
  </si>
  <si>
    <t>04 3 0000</t>
  </si>
  <si>
    <t>Подпрограмма "Муниципальная система управления учреждениями физической культуры и спорта"</t>
  </si>
  <si>
    <t>04 3 0002</t>
  </si>
  <si>
    <t>90 0 0001</t>
  </si>
  <si>
    <t>10 0 0000</t>
  </si>
  <si>
    <t>Муниципальная программа "Развитие муниципального управления в администрации города Березники"</t>
  </si>
  <si>
    <t>10 2 0000</t>
  </si>
  <si>
    <t>Подпрограмма "Организация деятельности по реализации функций и оказанию муниципальных услуг"</t>
  </si>
  <si>
    <t>10 2 0002</t>
  </si>
  <si>
    <t>10 1 0000</t>
  </si>
  <si>
    <t>Подпрограмма "Власть и общество"</t>
  </si>
  <si>
    <t>10 1 0011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</si>
  <si>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</si>
  <si>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10 1 0012</t>
  </si>
  <si>
    <t>10 1 0013</t>
  </si>
  <si>
    <t xml:space="preserve">Информирование населения через средства массовой информации, публикация нормативных актов </t>
  </si>
  <si>
    <t>10 1 0014</t>
  </si>
  <si>
    <t>10 1 0020</t>
  </si>
  <si>
    <t>10 1 0070</t>
  </si>
  <si>
    <t>10 2 0016</t>
  </si>
  <si>
    <t>10 2 0020</t>
  </si>
  <si>
    <t>10 2 0044</t>
  </si>
  <si>
    <t>Оценка объектов недвижимости, находящихся в собственности граждан</t>
  </si>
  <si>
    <t>10 2 5930</t>
  </si>
  <si>
    <t>10 2 6322</t>
  </si>
  <si>
    <t>0406</t>
  </si>
  <si>
    <t>Водное хозяйство</t>
  </si>
  <si>
    <t>11 2 0000</t>
  </si>
  <si>
    <t>Подпрограмма "Охрана окружающей среды муниципального образования "Город Березники"</t>
  </si>
  <si>
    <t>11 2 0046</t>
  </si>
  <si>
    <t>Корректировка проектной документации по очистке от донных отложений ложа Нижне-Зырянского водохранилища в г. Березники</t>
  </si>
  <si>
    <t>11 2 0021</t>
  </si>
  <si>
    <t>Сохранение площади и улучшение качества лесного массива</t>
  </si>
  <si>
    <t>07 2 0020</t>
  </si>
  <si>
    <t>10 2 6326</t>
  </si>
  <si>
    <t>12 0 0022</t>
  </si>
  <si>
    <t>Территориальное планирование, градостроительное зонирование, проекты планировки и межевания территорий</t>
  </si>
  <si>
    <t>11 2 0024</t>
  </si>
  <si>
    <t>Сохранение и улучшение качества окружающей среды, экологическое просвещение населения</t>
  </si>
  <si>
    <t>03 1 4423</t>
  </si>
  <si>
    <t>Строительство модуля производственно-складского МАУК "Березниковский драматический театр"</t>
  </si>
  <si>
    <t>10 2 1940</t>
  </si>
  <si>
    <t>Ведомственная целевая программа "Развитие архивного дела"</t>
  </si>
  <si>
    <t>10 2 1941</t>
  </si>
  <si>
    <t>Выполнение работы по хранению, учету и использованию архивных документов</t>
  </si>
  <si>
    <t>10 2 2400</t>
  </si>
  <si>
    <t>10 2 6321</t>
  </si>
  <si>
    <t>90 0 0045</t>
  </si>
  <si>
    <t>Мероприятия, обеспечивающие функционирование государственных учреждений здравоохранения</t>
  </si>
  <si>
    <t>10 2 0018</t>
  </si>
  <si>
    <t>10 1 0019</t>
  </si>
  <si>
    <t>Денежные выплаты Почетным гражданам города Березники</t>
  </si>
  <si>
    <t>10 1 0026</t>
  </si>
  <si>
    <t>10 2 0033</t>
  </si>
  <si>
    <t>Проведение мероприятий и оказание материальной помощи ветеранам администрации города</t>
  </si>
  <si>
    <t>10 2 6319</t>
  </si>
  <si>
    <t>90 0 0002</t>
  </si>
  <si>
    <t>90 0 0003</t>
  </si>
  <si>
    <t>90 0 0005</t>
  </si>
  <si>
    <t>90 0 0013</t>
  </si>
  <si>
    <t>90 0 0006</t>
  </si>
  <si>
    <t>08 1 0016</t>
  </si>
  <si>
    <t>Содержание светофорных объектов, паспортизация автомобильных дорог</t>
  </si>
  <si>
    <t>08 2 2811</t>
  </si>
  <si>
    <t>Оценка уязвимости автомобильных дорог и искусственных сооружений</t>
  </si>
  <si>
    <t>08 1 0070</t>
  </si>
  <si>
    <t>Реконструкция и восстановление сетей наружного освещения</t>
  </si>
  <si>
    <t>08 4 0000</t>
  </si>
  <si>
    <t>08 4 0002</t>
  </si>
  <si>
    <t>08 4 0020</t>
  </si>
  <si>
    <t>Реализация мероприятий по муниципальной поддержке малоимущих семей и граждан, попавших в трудную жизненную ситуацию</t>
  </si>
  <si>
    <t>03 4 0016</t>
  </si>
  <si>
    <t>03 3 0070</t>
  </si>
  <si>
    <t>03 4 2250</t>
  </si>
  <si>
    <t>05 1 2400</t>
  </si>
  <si>
    <t>05 2 0070</t>
  </si>
  <si>
    <t>03 1 2420</t>
  </si>
  <si>
    <t>Модернизация материально-технической базы и информатизация общедоступных муниципальных библиотек</t>
  </si>
  <si>
    <t>Субсидии на обеспечение жильем молодых семей в рамках подпрограммы "Обеспечение жильем молодых семей ФЦП "Жилище" на 2011-2015 годы.</t>
  </si>
  <si>
    <t>12 1 0053</t>
  </si>
  <si>
    <t>Контроль за выполнением показателей экономической эффективности деятельности муниципальных унитарных предприятий</t>
  </si>
  <si>
    <t>12 2 0009</t>
  </si>
  <si>
    <t>Освобождение земельных участков</t>
  </si>
  <si>
    <t xml:space="preserve">12 3 5134 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</si>
  <si>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РФ от 07 мая 2008 г. № 714 "Об обеспечении жильем ветеранов ВОВ 1941-1945 годов"</t>
  </si>
  <si>
    <t xml:space="preserve">12 3 5135 </t>
  </si>
  <si>
    <t>12 3 6328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</si>
  <si>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</si>
  <si>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</si>
  <si>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04 2 6225</t>
  </si>
  <si>
    <t>10 1 0015</t>
  </si>
  <si>
    <t>Содержание городской Доски Почета</t>
  </si>
  <si>
    <t>90 0 0016</t>
  </si>
  <si>
    <t>90 0 0050</t>
  </si>
  <si>
    <t>Средства для перевозки семьи Бекуриных-Фоменко, граждан Украины, в г.Чайковский для дальнейшего жизнеустройства</t>
  </si>
  <si>
    <t>06 2 5064</t>
  </si>
  <si>
    <t>Государственная поддержка малого и среднего предпринимательства, включая крестьянские (фермерские) хозяйства</t>
  </si>
  <si>
    <t>12 3 0031</t>
  </si>
  <si>
    <t>01 1 0016</t>
  </si>
  <si>
    <t>01 1 4427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</si>
  <si>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 (дополнительные работы)</t>
  </si>
  <si>
    <t>01 1 4443</t>
  </si>
  <si>
    <t>Реконструкция нежилого здания под детский сад по ул. Юбилейная,99</t>
  </si>
  <si>
    <t>01 1 6201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</si>
  <si>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</si>
  <si>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01 2 4440</t>
  </si>
  <si>
    <t>Строительство (реконструкция) межшкольного стадиона на территории МАОУ средняя общеобразовательная школа №14</t>
  </si>
  <si>
    <t>01 2 4444</t>
  </si>
  <si>
    <t>Строительство (реконструкция) межшкольного стадиона на территории МАОУ средняя общеобразовательная школа №3</t>
  </si>
  <si>
    <t>03 2 4400</t>
  </si>
  <si>
    <t>03 2 4424</t>
  </si>
  <si>
    <t>Устройство скатной крыши здания МБОУ ДОД ДШИ "Детская музыкальная школа №1 им. П.И. Чайковского"</t>
  </si>
  <si>
    <t>Реконструкция МБОУ "Спортивно-туристический лагерь "Темп"</t>
  </si>
  <si>
    <t>04 2 4434</t>
  </si>
  <si>
    <t>Реконструкция системы отопления МБОУ ДОД ДЮСШ "Летающий лыжник"</t>
  </si>
  <si>
    <t>10 1 0034</t>
  </si>
  <si>
    <t>Мероприятия в области социальной политики</t>
  </si>
  <si>
    <t>04 1 4426</t>
  </si>
  <si>
    <t>Строительство здания крытого катка на территории стадиона в районе городского парка</t>
  </si>
  <si>
    <t>04 1 4433</t>
  </si>
  <si>
    <t>Реконструкция лыжероллерной трассы МАУ "Лыжная база "Снежинка"</t>
  </si>
  <si>
    <t>04 1 4446</t>
  </si>
  <si>
    <t>Реконструкция участка тепловой сети к зданиям МАУ "Лыжная база "Снежинка"</t>
  </si>
  <si>
    <t>08 3 0016</t>
  </si>
  <si>
    <t>08 2 4428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</si>
  <si>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</si>
  <si>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08 2 4431</t>
  </si>
  <si>
    <t>Реконструкция участка автомобильной дороги общего пользования местного значения ул. Большевистская - ул. Мира</t>
  </si>
  <si>
    <t>08 1 4425</t>
  </si>
  <si>
    <t>Реконструкция сквера на пересечении улиц Юбилейная-Свердлова</t>
  </si>
  <si>
    <t>08 4 0016</t>
  </si>
  <si>
    <t>к постановлению</t>
  </si>
  <si>
    <t>администрации города</t>
  </si>
  <si>
    <t>ФОРМА К-10</t>
  </si>
  <si>
    <t>за I полугодие 2015 г.</t>
  </si>
  <si>
    <t>тыс.руб.</t>
  </si>
  <si>
    <r>
      <t xml:space="preserve">от </t>
    </r>
    <r>
      <rPr>
        <u val="single"/>
        <sz val="12"/>
        <rFont val="Times New Roman CYR"/>
        <family val="0"/>
      </rPr>
      <t>07.08.2015 № 1678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</si>
</sst>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2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0" fontId="4" fillId="0" borderId="0" xfId="56" applyFont="1" applyAlignment="1">
      <alignment vertical="center" wrapText="1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49" fontId="7" fillId="0" borderId="0" xfId="58" applyNumberFormat="1" applyFont="1" applyBorder="1" applyAlignment="1">
      <alignment horizontal="center" vertical="top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4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169" fontId="4" fillId="0" borderId="10" xfId="56" applyNumberFormat="1" applyFont="1" applyFill="1" applyBorder="1" applyAlignment="1">
      <alignment horizontal="center"/>
      <protection/>
    </xf>
    <xf numFmtId="0" fontId="17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49" fontId="7" fillId="0" borderId="10" xfId="58" applyNumberFormat="1" applyFont="1" applyFill="1" applyBorder="1" applyAlignment="1">
      <alignment horizontal="center" vertical="center"/>
      <protection/>
    </xf>
    <xf numFmtId="169" fontId="9" fillId="0" borderId="10" xfId="5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9" fontId="15" fillId="0" borderId="10" xfId="0" applyNumberFormat="1" applyFont="1" applyFill="1" applyBorder="1" applyAlignment="1">
      <alignment horizontal="center"/>
    </xf>
    <xf numFmtId="49" fontId="4" fillId="0" borderId="10" xfId="58" applyNumberFormat="1" applyFont="1" applyFill="1" applyBorder="1" applyAlignment="1">
      <alignment horizontal="center" vertical="center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169" fontId="7" fillId="0" borderId="10" xfId="56" applyNumberFormat="1" applyFont="1" applyFill="1" applyBorder="1" applyAlignment="1">
      <alignment horizontal="center"/>
      <protection/>
    </xf>
    <xf numFmtId="169" fontId="1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8" fillId="0" borderId="10" xfId="58" applyNumberFormat="1" applyFont="1" applyFill="1" applyBorder="1" applyAlignment="1">
      <alignment horizontal="center" vertical="center"/>
      <protection/>
    </xf>
    <xf numFmtId="169" fontId="8" fillId="0" borderId="10" xfId="56" applyNumberFormat="1" applyFont="1" applyFill="1" applyBorder="1" applyAlignment="1">
      <alignment horizontal="center"/>
      <protection/>
    </xf>
    <xf numFmtId="169" fontId="16" fillId="0" borderId="10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69" fontId="8" fillId="0" borderId="10" xfId="56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0" borderId="11" xfId="58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/>
      <protection/>
    </xf>
    <xf numFmtId="49" fontId="9" fillId="0" borderId="11" xfId="59" applyNumberFormat="1" applyFont="1" applyFill="1" applyBorder="1" applyAlignment="1">
      <alignment horizontal="center"/>
      <protection/>
    </xf>
    <xf numFmtId="3" fontId="9" fillId="0" borderId="12" xfId="59" applyNumberFormat="1" applyFont="1" applyFill="1" applyBorder="1" applyAlignment="1">
      <alignment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3" fontId="4" fillId="0" borderId="12" xfId="59" applyNumberFormat="1" applyFont="1" applyFill="1" applyBorder="1" applyAlignment="1">
      <alignment horizontal="left" wrapText="1"/>
      <protection/>
    </xf>
    <xf numFmtId="4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9" fillId="0" borderId="10" xfId="59" applyNumberFormat="1" applyFont="1" applyFill="1" applyBorder="1" applyAlignment="1">
      <alignment wrapText="1"/>
      <protection/>
    </xf>
    <xf numFmtId="49" fontId="7" fillId="0" borderId="10" xfId="59" applyNumberFormat="1" applyFont="1" applyFill="1" applyBorder="1" applyAlignment="1">
      <alignment horizontal="center"/>
      <protection/>
    </xf>
    <xf numFmtId="49" fontId="4" fillId="0" borderId="10" xfId="59" applyNumberFormat="1" applyFont="1" applyFill="1" applyBorder="1" applyAlignment="1">
      <alignment horizontal="center"/>
      <protection/>
    </xf>
    <xf numFmtId="3" fontId="10" fillId="0" borderId="11" xfId="59" applyNumberFormat="1" applyFont="1" applyFill="1" applyBorder="1" applyAlignment="1">
      <alignment horizontal="center" wrapText="1"/>
      <protection/>
    </xf>
    <xf numFmtId="3" fontId="4" fillId="0" borderId="12" xfId="59" applyNumberFormat="1" applyFont="1" applyFill="1" applyBorder="1" applyAlignment="1">
      <alignment wrapText="1"/>
      <protection/>
    </xf>
    <xf numFmtId="49" fontId="4" fillId="0" borderId="11" xfId="59" applyNumberFormat="1" applyFont="1" applyFill="1" applyBorder="1" applyAlignment="1">
      <alignment horizontal="center"/>
      <protection/>
    </xf>
    <xf numFmtId="49" fontId="8" fillId="0" borderId="10" xfId="59" applyNumberFormat="1" applyFont="1" applyFill="1" applyBorder="1" applyAlignment="1">
      <alignment horizontal="center"/>
      <protection/>
    </xf>
    <xf numFmtId="3" fontId="8" fillId="0" borderId="11" xfId="59" applyNumberFormat="1" applyFont="1" applyFill="1" applyBorder="1" applyAlignment="1">
      <alignment horizontal="center" wrapText="1"/>
      <protection/>
    </xf>
    <xf numFmtId="49" fontId="8" fillId="0" borderId="13" xfId="59" applyNumberFormat="1" applyFont="1" applyFill="1" applyBorder="1" applyAlignment="1">
      <alignment horizontal="left" wrapText="1"/>
      <protection/>
    </xf>
    <xf numFmtId="169" fontId="7" fillId="0" borderId="10" xfId="56" applyNumberFormat="1" applyFont="1" applyFill="1" applyBorder="1" applyAlignment="1">
      <alignment horizontal="center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0" fontId="14" fillId="0" borderId="13" xfId="57" applyFont="1" applyFill="1" applyBorder="1" applyAlignment="1">
      <alignment wrapText="1"/>
      <protection/>
    </xf>
    <xf numFmtId="49" fontId="7" fillId="0" borderId="10" xfId="59" applyNumberFormat="1" applyFont="1" applyFill="1" applyBorder="1" applyAlignment="1">
      <alignment horizontal="center"/>
      <protection/>
    </xf>
    <xf numFmtId="49" fontId="8" fillId="0" borderId="10" xfId="59" applyNumberFormat="1" applyFont="1" applyFill="1" applyBorder="1" applyAlignment="1">
      <alignment horizontal="center"/>
      <protection/>
    </xf>
    <xf numFmtId="3" fontId="8" fillId="0" borderId="12" xfId="59" applyNumberFormat="1" applyFont="1" applyFill="1" applyBorder="1" applyAlignment="1">
      <alignment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7" fillId="0" borderId="10" xfId="59" applyNumberFormat="1" applyFont="1" applyFill="1" applyBorder="1" applyAlignment="1">
      <alignment horizontal="center" wrapText="1"/>
      <protection/>
    </xf>
    <xf numFmtId="3" fontId="7" fillId="0" borderId="10" xfId="59" applyNumberFormat="1" applyFont="1" applyFill="1" applyBorder="1" applyAlignment="1">
      <alignment horizontal="left" wrapText="1"/>
      <protection/>
    </xf>
    <xf numFmtId="49" fontId="8" fillId="0" borderId="10" xfId="59" applyNumberFormat="1" applyFont="1" applyFill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3" fontId="8" fillId="0" borderId="10" xfId="59" applyNumberFormat="1" applyFont="1" applyFill="1" applyBorder="1" applyAlignment="1">
      <alignment wrapText="1"/>
      <protection/>
    </xf>
    <xf numFmtId="3" fontId="7" fillId="0" borderId="10" xfId="59" applyNumberFormat="1" applyFont="1" applyFill="1" applyBorder="1" applyAlignment="1">
      <alignment horizontal="left"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0" fontId="16" fillId="0" borderId="13" xfId="57" applyFont="1" applyFill="1" applyBorder="1" applyAlignment="1">
      <alignment wrapText="1"/>
      <protection/>
    </xf>
    <xf numFmtId="169" fontId="16" fillId="0" borderId="10" xfId="57" applyNumberFormat="1" applyFont="1" applyFill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/>
    </xf>
    <xf numFmtId="49" fontId="8" fillId="0" borderId="10" xfId="56" applyNumberFormat="1" applyFont="1" applyFill="1" applyBorder="1" applyAlignment="1">
      <alignment horizontal="center" textRotation="90" wrapText="1"/>
      <protection/>
    </xf>
    <xf numFmtId="166" fontId="8" fillId="0" borderId="10" xfId="59" applyNumberFormat="1" applyFont="1" applyFill="1" applyBorder="1" applyAlignment="1">
      <alignment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166" fontId="9" fillId="0" borderId="10" xfId="59" applyNumberFormat="1" applyFont="1" applyFill="1" applyBorder="1" applyAlignment="1">
      <alignment wrapText="1"/>
      <protection/>
    </xf>
    <xf numFmtId="166" fontId="8" fillId="0" borderId="10" xfId="59" applyNumberFormat="1" applyFont="1" applyFill="1" applyBorder="1" applyAlignment="1">
      <alignment wrapText="1"/>
      <protection/>
    </xf>
    <xf numFmtId="49" fontId="4" fillId="0" borderId="10" xfId="56" applyNumberFormat="1" applyFont="1" applyFill="1" applyBorder="1" applyAlignment="1">
      <alignment horizontal="center" textRotation="90" wrapText="1"/>
      <protection/>
    </xf>
    <xf numFmtId="166" fontId="4" fillId="0" borderId="12" xfId="59" applyNumberFormat="1" applyFont="1" applyFill="1" applyBorder="1" applyAlignment="1">
      <alignment wrapText="1"/>
      <protection/>
    </xf>
    <xf numFmtId="3" fontId="4" fillId="0" borderId="15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horizontal="center" wrapText="1"/>
      <protection/>
    </xf>
    <xf numFmtId="3" fontId="8" fillId="0" borderId="13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49" fontId="21" fillId="0" borderId="10" xfId="59" applyNumberFormat="1" applyFont="1" applyFill="1" applyBorder="1" applyAlignment="1">
      <alignment horizontal="center"/>
      <protection/>
    </xf>
    <xf numFmtId="3" fontId="7" fillId="0" borderId="13" xfId="59" applyNumberFormat="1" applyFont="1" applyFill="1" applyBorder="1" applyAlignment="1">
      <alignment wrapText="1"/>
      <protection/>
    </xf>
    <xf numFmtId="3" fontId="8" fillId="0" borderId="13" xfId="59" applyNumberFormat="1" applyFont="1" applyFill="1" applyBorder="1" applyAlignment="1">
      <alignment horizontal="left" wrapText="1"/>
      <protection/>
    </xf>
    <xf numFmtId="3" fontId="9" fillId="0" borderId="13" xfId="59" applyNumberFormat="1" applyFont="1" applyFill="1" applyBorder="1" applyAlignment="1">
      <alignment wrapText="1"/>
      <protection/>
    </xf>
    <xf numFmtId="3" fontId="4" fillId="0" borderId="13" xfId="59" applyNumberFormat="1" applyFont="1" applyFill="1" applyBorder="1" applyAlignment="1">
      <alignment wrapText="1"/>
      <protection/>
    </xf>
    <xf numFmtId="3" fontId="7" fillId="0" borderId="11" xfId="59" applyNumberFormat="1" applyFont="1" applyFill="1" applyBorder="1" applyAlignment="1">
      <alignment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4" xfId="59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49" fontId="8" fillId="0" borderId="10" xfId="59" applyNumberFormat="1" applyFont="1" applyFill="1" applyBorder="1" applyAlignment="1">
      <alignment horizontal="left" wrapText="1"/>
      <protection/>
    </xf>
    <xf numFmtId="49" fontId="10" fillId="0" borderId="10" xfId="59" applyNumberFormat="1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wrapText="1"/>
      <protection/>
    </xf>
    <xf numFmtId="49" fontId="4" fillId="0" borderId="11" xfId="58" applyNumberFormat="1" applyFont="1" applyFill="1" applyBorder="1" applyAlignment="1">
      <alignment horizontal="center" wrapText="1"/>
      <protection/>
    </xf>
    <xf numFmtId="3" fontId="4" fillId="0" borderId="12" xfId="58" applyNumberFormat="1" applyFont="1" applyFill="1" applyBorder="1" applyAlignment="1">
      <alignment horizontal="left" wrapText="1"/>
      <protection/>
    </xf>
    <xf numFmtId="49" fontId="7" fillId="33" borderId="10" xfId="58" applyNumberFormat="1" applyFont="1" applyFill="1" applyBorder="1" applyAlignment="1">
      <alignment horizontal="center"/>
      <protection/>
    </xf>
    <xf numFmtId="169" fontId="7" fillId="33" borderId="10" xfId="56" applyNumberFormat="1" applyFont="1" applyFill="1" applyBorder="1" applyAlignment="1">
      <alignment horizontal="center"/>
      <protection/>
    </xf>
    <xf numFmtId="169" fontId="1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9" fontId="8" fillId="33" borderId="10" xfId="56" applyNumberFormat="1" applyFont="1" applyFill="1" applyBorder="1" applyAlignment="1">
      <alignment horizontal="center"/>
      <protection/>
    </xf>
    <xf numFmtId="169" fontId="16" fillId="33" borderId="10" xfId="0" applyNumberFormat="1" applyFont="1" applyFill="1" applyBorder="1" applyAlignment="1">
      <alignment horizontal="center"/>
    </xf>
    <xf numFmtId="49" fontId="8" fillId="33" borderId="10" xfId="58" applyNumberFormat="1" applyFont="1" applyFill="1" applyBorder="1" applyAlignment="1">
      <alignment horizontal="center"/>
      <protection/>
    </xf>
    <xf numFmtId="3" fontId="7" fillId="33" borderId="10" xfId="58" applyNumberFormat="1" applyFont="1" applyFill="1" applyBorder="1" applyAlignment="1">
      <alignment wrapText="1"/>
      <protection/>
    </xf>
    <xf numFmtId="49" fontId="8" fillId="33" borderId="11" xfId="58" applyNumberFormat="1" applyFont="1" applyFill="1" applyBorder="1" applyAlignment="1">
      <alignment horizontal="center"/>
      <protection/>
    </xf>
    <xf numFmtId="49" fontId="8" fillId="33" borderId="10" xfId="58" applyNumberFormat="1" applyFont="1" applyFill="1" applyBorder="1" applyAlignment="1">
      <alignment horizontal="left" wrapText="1"/>
      <protection/>
    </xf>
    <xf numFmtId="169" fontId="8" fillId="33" borderId="10" xfId="56" applyNumberFormat="1" applyFont="1" applyFill="1" applyBorder="1" applyAlignment="1">
      <alignment horizontal="center"/>
      <protection/>
    </xf>
    <xf numFmtId="0" fontId="13" fillId="33" borderId="0" xfId="0" applyFont="1" applyFill="1" applyAlignment="1">
      <alignment/>
    </xf>
    <xf numFmtId="49" fontId="4" fillId="33" borderId="11" xfId="58" applyNumberFormat="1" applyFont="1" applyFill="1" applyBorder="1" applyAlignment="1">
      <alignment horizontal="center" vertical="center"/>
      <protection/>
    </xf>
    <xf numFmtId="49" fontId="4" fillId="33" borderId="10" xfId="58" applyNumberFormat="1" applyFont="1" applyFill="1" applyBorder="1" applyAlignment="1">
      <alignment horizontal="center"/>
      <protection/>
    </xf>
    <xf numFmtId="3" fontId="4" fillId="33" borderId="12" xfId="58" applyNumberFormat="1" applyFont="1" applyFill="1" applyBorder="1" applyAlignment="1">
      <alignment horizontal="left" wrapText="1"/>
      <protection/>
    </xf>
    <xf numFmtId="169" fontId="4" fillId="33" borderId="10" xfId="56" applyNumberFormat="1" applyFont="1" applyFill="1" applyBorder="1" applyAlignment="1">
      <alignment horizontal="center"/>
      <protection/>
    </xf>
    <xf numFmtId="169" fontId="1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4" fillId="33" borderId="11" xfId="58" applyNumberFormat="1" applyFont="1" applyFill="1" applyBorder="1" applyAlignment="1">
      <alignment horizontal="center" wrapText="1"/>
      <protection/>
    </xf>
    <xf numFmtId="3" fontId="7" fillId="33" borderId="10" xfId="58" applyNumberFormat="1" applyFont="1" applyFill="1" applyBorder="1" applyAlignment="1">
      <alignment wrapText="1"/>
      <protection/>
    </xf>
    <xf numFmtId="49" fontId="8" fillId="33" borderId="10" xfId="58" applyNumberFormat="1" applyFont="1" applyFill="1" applyBorder="1" applyAlignment="1">
      <alignment horizontal="left" wrapText="1"/>
      <protection/>
    </xf>
    <xf numFmtId="49" fontId="4" fillId="33" borderId="11" xfId="58" applyNumberFormat="1" applyFont="1" applyFill="1" applyBorder="1" applyAlignment="1">
      <alignment horizontal="center"/>
      <protection/>
    </xf>
    <xf numFmtId="49" fontId="9" fillId="33" borderId="12" xfId="58" applyNumberFormat="1" applyFont="1" applyFill="1" applyBorder="1" applyAlignment="1">
      <alignment horizontal="left" wrapText="1"/>
      <protection/>
    </xf>
    <xf numFmtId="169" fontId="9" fillId="33" borderId="10" xfId="56" applyNumberFormat="1" applyFont="1" applyFill="1" applyBorder="1" applyAlignment="1">
      <alignment horizontal="center"/>
      <protection/>
    </xf>
    <xf numFmtId="49" fontId="8" fillId="33" borderId="10" xfId="58" applyNumberFormat="1" applyFont="1" applyFill="1" applyBorder="1" applyAlignment="1">
      <alignment horizontal="center" vertical="center"/>
      <protection/>
    </xf>
    <xf numFmtId="49" fontId="7" fillId="33" borderId="10" xfId="58" applyNumberFormat="1" applyFont="1" applyFill="1" applyBorder="1" applyAlignment="1">
      <alignment horizontal="center" vertical="center"/>
      <protection/>
    </xf>
    <xf numFmtId="49" fontId="4" fillId="33" borderId="10" xfId="58" applyNumberFormat="1" applyFont="1" applyFill="1" applyBorder="1" applyAlignment="1">
      <alignment horizontal="center" vertical="center"/>
      <protection/>
    </xf>
    <xf numFmtId="49" fontId="4" fillId="33" borderId="12" xfId="58" applyNumberFormat="1" applyFont="1" applyFill="1" applyBorder="1" applyAlignment="1">
      <alignment horizontal="left" wrapText="1"/>
      <protection/>
    </xf>
    <xf numFmtId="49" fontId="7" fillId="33" borderId="10" xfId="58" applyNumberFormat="1" applyFont="1" applyFill="1" applyBorder="1" applyAlignment="1">
      <alignment horizontal="center" vertical="top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3" xfId="58" applyNumberFormat="1" applyFont="1" applyFill="1" applyBorder="1" applyAlignment="1">
      <alignment horizontal="left" vertical="center" wrapText="1"/>
      <protection/>
    </xf>
    <xf numFmtId="169" fontId="7" fillId="33" borderId="10" xfId="56" applyNumberFormat="1" applyFont="1" applyFill="1" applyBorder="1" applyAlignment="1">
      <alignment horizontal="center"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49" fontId="7" fillId="33" borderId="10" xfId="59" applyNumberFormat="1" applyFont="1" applyFill="1" applyBorder="1" applyAlignment="1">
      <alignment horizontal="center"/>
      <protection/>
    </xf>
    <xf numFmtId="3" fontId="8" fillId="33" borderId="10" xfId="59" applyNumberFormat="1" applyFont="1" applyFill="1" applyBorder="1" applyAlignment="1">
      <alignment horizontal="center" wrapText="1"/>
      <protection/>
    </xf>
    <xf numFmtId="3" fontId="8" fillId="33" borderId="13" xfId="59" applyNumberFormat="1" applyFont="1" applyFill="1" applyBorder="1" applyAlignment="1">
      <alignment horizontal="left" wrapText="1"/>
      <protection/>
    </xf>
    <xf numFmtId="49" fontId="8" fillId="33" borderId="10" xfId="59" applyNumberFormat="1" applyFont="1" applyFill="1" applyBorder="1" applyAlignment="1">
      <alignment horizontal="center"/>
      <protection/>
    </xf>
    <xf numFmtId="3" fontId="7" fillId="33" borderId="10" xfId="59" applyNumberFormat="1" applyFont="1" applyFill="1" applyBorder="1" applyAlignment="1">
      <alignment wrapText="1"/>
      <protection/>
    </xf>
    <xf numFmtId="49" fontId="4" fillId="33" borderId="10" xfId="59" applyNumberFormat="1" applyFont="1" applyFill="1" applyBorder="1" applyAlignment="1">
      <alignment horizontal="center"/>
      <protection/>
    </xf>
    <xf numFmtId="3" fontId="4" fillId="33" borderId="12" xfId="59" applyNumberFormat="1" applyFont="1" applyFill="1" applyBorder="1" applyAlignment="1">
      <alignment horizontal="left" wrapText="1"/>
      <protection/>
    </xf>
    <xf numFmtId="49" fontId="4" fillId="33" borderId="11" xfId="59" applyNumberFormat="1" applyFont="1" applyFill="1" applyBorder="1" applyAlignment="1">
      <alignment horizontal="center" wrapText="1"/>
      <protection/>
    </xf>
    <xf numFmtId="49" fontId="4" fillId="33" borderId="11" xfId="59" applyNumberFormat="1" applyFont="1" applyFill="1" applyBorder="1" applyAlignment="1">
      <alignment horizontal="center"/>
      <protection/>
    </xf>
    <xf numFmtId="49" fontId="4" fillId="33" borderId="12" xfId="59" applyNumberFormat="1" applyFont="1" applyFill="1" applyBorder="1" applyAlignment="1">
      <alignment horizontal="left" wrapText="1"/>
      <protection/>
    </xf>
    <xf numFmtId="3" fontId="4" fillId="33" borderId="12" xfId="59" applyNumberFormat="1" applyFont="1" applyFill="1" applyBorder="1" applyAlignment="1">
      <alignment wrapText="1"/>
      <protection/>
    </xf>
    <xf numFmtId="49" fontId="8" fillId="33" borderId="11" xfId="59" applyNumberFormat="1" applyFont="1" applyFill="1" applyBorder="1" applyAlignment="1">
      <alignment horizontal="center"/>
      <protection/>
    </xf>
    <xf numFmtId="49" fontId="8" fillId="33" borderId="10" xfId="59" applyNumberFormat="1" applyFont="1" applyFill="1" applyBorder="1" applyAlignment="1">
      <alignment horizontal="left" wrapText="1"/>
      <protection/>
    </xf>
    <xf numFmtId="49" fontId="9" fillId="33" borderId="10" xfId="59" applyNumberFormat="1" applyFont="1" applyFill="1" applyBorder="1" applyAlignment="1">
      <alignment horizontal="center"/>
      <protection/>
    </xf>
    <xf numFmtId="49" fontId="9" fillId="33" borderId="11" xfId="59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49" fontId="8" fillId="33" borderId="10" xfId="56" applyNumberFormat="1" applyFont="1" applyFill="1" applyBorder="1" applyAlignment="1">
      <alignment horizontal="center" vertical="center" wrapText="1"/>
      <protection/>
    </xf>
    <xf numFmtId="3" fontId="4" fillId="33" borderId="10" xfId="59" applyNumberFormat="1" applyFont="1" applyFill="1" applyBorder="1" applyAlignment="1">
      <alignment wrapText="1"/>
      <protection/>
    </xf>
    <xf numFmtId="3" fontId="9" fillId="33" borderId="10" xfId="59" applyNumberFormat="1" applyFont="1" applyFill="1" applyBorder="1" applyAlignment="1">
      <alignment wrapText="1"/>
      <protection/>
    </xf>
    <xf numFmtId="49" fontId="8" fillId="33" borderId="10" xfId="59" applyNumberFormat="1" applyFont="1" applyFill="1" applyBorder="1" applyAlignment="1">
      <alignment horizontal="center"/>
      <protection/>
    </xf>
    <xf numFmtId="166" fontId="8" fillId="33" borderId="10" xfId="58" applyNumberFormat="1" applyFont="1" applyFill="1" applyBorder="1" applyAlignment="1">
      <alignment horizontal="center" vertical="center" wrapText="1"/>
      <protection/>
    </xf>
    <xf numFmtId="166" fontId="8" fillId="33" borderId="13" xfId="58" applyNumberFormat="1" applyFont="1" applyFill="1" applyBorder="1" applyAlignment="1">
      <alignment horizontal="left" vertical="center" wrapText="1"/>
      <protection/>
    </xf>
    <xf numFmtId="49" fontId="8" fillId="33" borderId="10" xfId="58" applyNumberFormat="1" applyFont="1" applyFill="1" applyBorder="1" applyAlignment="1">
      <alignment horizontal="center" vertical="center"/>
      <protection/>
    </xf>
    <xf numFmtId="3" fontId="8" fillId="33" borderId="13" xfId="59" applyNumberFormat="1" applyFont="1" applyFill="1" applyBorder="1" applyAlignment="1">
      <alignment wrapText="1"/>
      <protection/>
    </xf>
    <xf numFmtId="49" fontId="14" fillId="33" borderId="10" xfId="57" applyNumberFormat="1" applyFont="1" applyFill="1" applyBorder="1" applyAlignment="1">
      <alignment horizontal="center" wrapText="1"/>
      <protection/>
    </xf>
    <xf numFmtId="0" fontId="14" fillId="33" borderId="13" xfId="57" applyFont="1" applyFill="1" applyBorder="1" applyAlignment="1">
      <alignment wrapText="1"/>
      <protection/>
    </xf>
    <xf numFmtId="49" fontId="8" fillId="33" borderId="10" xfId="59" applyNumberFormat="1" applyFont="1" applyFill="1" applyBorder="1" applyAlignment="1">
      <alignment horizontal="left" wrapText="1"/>
      <protection/>
    </xf>
    <xf numFmtId="49" fontId="16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3" fontId="4" fillId="33" borderId="13" xfId="59" applyNumberFormat="1" applyFont="1" applyFill="1" applyBorder="1" applyAlignment="1">
      <alignment horizontal="left" wrapText="1"/>
      <protection/>
    </xf>
    <xf numFmtId="49" fontId="4" fillId="33" borderId="10" xfId="59" applyNumberFormat="1" applyFont="1" applyFill="1" applyBorder="1" applyAlignment="1">
      <alignment horizontal="center" wrapText="1"/>
      <protection/>
    </xf>
    <xf numFmtId="3" fontId="4" fillId="33" borderId="10" xfId="59" applyNumberFormat="1" applyFont="1" applyFill="1" applyBorder="1" applyAlignment="1">
      <alignment horizontal="left" wrapText="1"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169" fontId="15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3" fontId="8" fillId="33" borderId="10" xfId="59" applyNumberFormat="1" applyFont="1" applyFill="1" applyBorder="1" applyAlignment="1">
      <alignment wrapText="1"/>
      <protection/>
    </xf>
    <xf numFmtId="49" fontId="15" fillId="33" borderId="10" xfId="57" applyNumberFormat="1" applyFont="1" applyFill="1" applyBorder="1" applyAlignment="1">
      <alignment horizontal="center" wrapText="1"/>
      <protection/>
    </xf>
    <xf numFmtId="49" fontId="7" fillId="33" borderId="10" xfId="59" applyNumberFormat="1" applyFont="1" applyFill="1" applyBorder="1" applyAlignment="1">
      <alignment horizontal="center"/>
      <protection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9" fillId="33" borderId="10" xfId="58" applyNumberFormat="1" applyFont="1" applyFill="1" applyBorder="1" applyAlignment="1">
      <alignment horizontal="center" vertical="center"/>
      <protection/>
    </xf>
    <xf numFmtId="169" fontId="15" fillId="33" borderId="10" xfId="57" applyNumberFormat="1" applyFont="1" applyFill="1" applyBorder="1" applyAlignment="1">
      <alignment horizontal="center" wrapText="1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49" fontId="7" fillId="33" borderId="10" xfId="56" applyNumberFormat="1" applyFont="1" applyFill="1" applyBorder="1" applyAlignment="1">
      <alignment horizontal="center" textRotation="90" wrapText="1"/>
      <protection/>
    </xf>
    <xf numFmtId="166" fontId="9" fillId="33" borderId="10" xfId="59" applyNumberFormat="1" applyFont="1" applyFill="1" applyBorder="1" applyAlignment="1">
      <alignment wrapText="1"/>
      <protection/>
    </xf>
    <xf numFmtId="49" fontId="21" fillId="33" borderId="10" xfId="59" applyNumberFormat="1" applyFont="1" applyFill="1" applyBorder="1" applyAlignment="1">
      <alignment horizontal="center"/>
      <protection/>
    </xf>
    <xf numFmtId="49" fontId="16" fillId="33" borderId="10" xfId="0" applyNumberFormat="1" applyFont="1" applyFill="1" applyBorder="1" applyAlignment="1">
      <alignment horizontal="center" vertical="center" wrapText="1"/>
    </xf>
    <xf numFmtId="3" fontId="15" fillId="33" borderId="10" xfId="59" applyNumberFormat="1" applyFont="1" applyFill="1" applyBorder="1" applyAlignment="1">
      <alignment horizontal="left" wrapText="1"/>
      <protection/>
    </xf>
    <xf numFmtId="169" fontId="15" fillId="33" borderId="10" xfId="58" applyNumberFormat="1" applyFont="1" applyFill="1" applyBorder="1" applyAlignment="1">
      <alignment horizontal="center" wrapText="1"/>
      <protection/>
    </xf>
    <xf numFmtId="3" fontId="7" fillId="33" borderId="10" xfId="59" applyNumberFormat="1" applyFont="1" applyFill="1" applyBorder="1" applyAlignment="1">
      <alignment wrapText="1"/>
      <protection/>
    </xf>
    <xf numFmtId="3" fontId="7" fillId="33" borderId="13" xfId="59" applyNumberFormat="1" applyFont="1" applyFill="1" applyBorder="1" applyAlignment="1">
      <alignment wrapText="1"/>
      <protection/>
    </xf>
    <xf numFmtId="3" fontId="4" fillId="33" borderId="14" xfId="59" applyNumberFormat="1" applyFont="1" applyFill="1" applyBorder="1" applyAlignment="1">
      <alignment wrapText="1"/>
      <protection/>
    </xf>
    <xf numFmtId="3" fontId="4" fillId="33" borderId="13" xfId="59" applyNumberFormat="1" applyFont="1" applyFill="1" applyBorder="1" applyAlignment="1">
      <alignment wrapText="1"/>
      <protection/>
    </xf>
    <xf numFmtId="3" fontId="9" fillId="33" borderId="13" xfId="59" applyNumberFormat="1" applyFont="1" applyFill="1" applyBorder="1" applyAlignment="1">
      <alignment wrapText="1"/>
      <protection/>
    </xf>
    <xf numFmtId="49" fontId="10" fillId="33" borderId="10" xfId="59" applyNumberFormat="1" applyFont="1" applyFill="1" applyBorder="1" applyAlignment="1">
      <alignment horizontal="center"/>
      <protection/>
    </xf>
    <xf numFmtId="0" fontId="9" fillId="33" borderId="13" xfId="56" applyFont="1" applyFill="1" applyBorder="1" applyAlignment="1">
      <alignment wrapText="1"/>
      <protection/>
    </xf>
    <xf numFmtId="3" fontId="8" fillId="33" borderId="10" xfId="59" applyNumberFormat="1" applyFont="1" applyFill="1" applyBorder="1" applyAlignment="1">
      <alignment wrapText="1"/>
      <protection/>
    </xf>
    <xf numFmtId="49" fontId="9" fillId="33" borderId="10" xfId="59" applyNumberFormat="1" applyFont="1" applyFill="1" applyBorder="1" applyAlignment="1">
      <alignment horizontal="left" wrapText="1"/>
      <protection/>
    </xf>
    <xf numFmtId="3" fontId="9" fillId="33" borderId="13" xfId="59" applyNumberFormat="1" applyFont="1" applyFill="1" applyBorder="1" applyAlignment="1">
      <alignment horizontal="left" wrapText="1"/>
      <protection/>
    </xf>
    <xf numFmtId="0" fontId="15" fillId="33" borderId="10" xfId="0" applyNumberFormat="1" applyFont="1" applyFill="1" applyBorder="1" applyAlignment="1">
      <alignment horizontal="left" wrapText="1"/>
    </xf>
    <xf numFmtId="3" fontId="7" fillId="33" borderId="13" xfId="59" applyNumberFormat="1" applyFont="1" applyFill="1" applyBorder="1" applyAlignment="1">
      <alignment wrapText="1"/>
      <protection/>
    </xf>
    <xf numFmtId="49" fontId="8" fillId="33" borderId="13" xfId="59" applyNumberFormat="1" applyFont="1" applyFill="1" applyBorder="1" applyAlignment="1">
      <alignment horizontal="left" wrapText="1"/>
      <protection/>
    </xf>
    <xf numFmtId="49" fontId="22" fillId="33" borderId="10" xfId="59" applyNumberFormat="1" applyFont="1" applyFill="1" applyBorder="1" applyAlignment="1">
      <alignment horizontal="center"/>
      <protection/>
    </xf>
    <xf numFmtId="3" fontId="4" fillId="33" borderId="15" xfId="59" applyNumberFormat="1" applyFont="1" applyFill="1" applyBorder="1" applyAlignment="1">
      <alignment wrapText="1"/>
      <protection/>
    </xf>
    <xf numFmtId="0" fontId="15" fillId="33" borderId="16" xfId="0" applyNumberFormat="1" applyFont="1" applyFill="1" applyBorder="1" applyAlignment="1">
      <alignment horizontal="left" wrapText="1"/>
    </xf>
    <xf numFmtId="49" fontId="4" fillId="33" borderId="14" xfId="59" applyNumberFormat="1" applyFont="1" applyFill="1" applyBorder="1" applyAlignment="1">
      <alignment horizontal="left" wrapText="1"/>
      <protection/>
    </xf>
    <xf numFmtId="169" fontId="18" fillId="33" borderId="10" xfId="0" applyNumberFormat="1" applyFont="1" applyFill="1" applyBorder="1" applyAlignment="1">
      <alignment horizontal="center"/>
    </xf>
    <xf numFmtId="49" fontId="23" fillId="33" borderId="10" xfId="59" applyNumberFormat="1" applyFont="1" applyFill="1" applyBorder="1" applyAlignment="1">
      <alignment horizontal="center"/>
      <protection/>
    </xf>
    <xf numFmtId="49" fontId="7" fillId="33" borderId="13" xfId="58" applyNumberFormat="1" applyFont="1" applyFill="1" applyBorder="1" applyAlignment="1">
      <alignment horizontal="left" vertical="center" wrapText="1"/>
      <protection/>
    </xf>
    <xf numFmtId="0" fontId="7" fillId="0" borderId="13" xfId="56" applyFont="1" applyFill="1" applyBorder="1" applyAlignment="1">
      <alignment vertical="center"/>
      <protection/>
    </xf>
    <xf numFmtId="3" fontId="7" fillId="0" borderId="10" xfId="58" applyNumberFormat="1" applyFont="1" applyFill="1" applyBorder="1" applyAlignment="1">
      <alignment horizontal="center" vertical="center" wrapText="1"/>
      <protection/>
    </xf>
    <xf numFmtId="3" fontId="7" fillId="0" borderId="13" xfId="58" applyNumberFormat="1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wrapText="1"/>
      <protection/>
    </xf>
    <xf numFmtId="49" fontId="8" fillId="0" borderId="10" xfId="59" applyNumberFormat="1" applyFont="1" applyFill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1" xfId="59" applyNumberFormat="1" applyFont="1" applyFill="1" applyBorder="1" applyAlignment="1">
      <alignment wrapText="1"/>
      <protection/>
    </xf>
    <xf numFmtId="3" fontId="4" fillId="0" borderId="11" xfId="59" applyNumberFormat="1" applyFont="1" applyFill="1" applyBorder="1" applyAlignment="1">
      <alignment wrapText="1"/>
      <protection/>
    </xf>
    <xf numFmtId="0" fontId="8" fillId="0" borderId="13" xfId="56" applyFont="1" applyFill="1" applyBorder="1" applyAlignment="1">
      <alignment/>
      <protection/>
    </xf>
    <xf numFmtId="3" fontId="9" fillId="0" borderId="14" xfId="59" applyNumberFormat="1" applyFont="1" applyFill="1" applyBorder="1" applyAlignment="1">
      <alignment wrapText="1"/>
      <protection/>
    </xf>
    <xf numFmtId="3" fontId="8" fillId="0" borderId="13" xfId="59" applyNumberFormat="1" applyFont="1" applyFill="1" applyBorder="1" applyAlignment="1">
      <alignment wrapText="1"/>
      <protection/>
    </xf>
    <xf numFmtId="49" fontId="7" fillId="0" borderId="13" xfId="58" applyNumberFormat="1" applyFont="1" applyFill="1" applyBorder="1" applyAlignment="1">
      <alignment horizontal="left" vertical="center"/>
      <protection/>
    </xf>
    <xf numFmtId="3" fontId="7" fillId="0" borderId="12" xfId="59" applyNumberFormat="1" applyFont="1" applyFill="1" applyBorder="1" applyAlignment="1">
      <alignment wrapText="1"/>
      <protection/>
    </xf>
    <xf numFmtId="3" fontId="8" fillId="0" borderId="12" xfId="59" applyNumberFormat="1" applyFont="1" applyFill="1" applyBorder="1" applyAlignment="1">
      <alignment wrapText="1"/>
      <protection/>
    </xf>
    <xf numFmtId="49" fontId="11" fillId="0" borderId="10" xfId="58" applyNumberFormat="1" applyFont="1" applyFill="1" applyBorder="1" applyAlignment="1">
      <alignment horizontal="center" vertical="center"/>
      <protection/>
    </xf>
    <xf numFmtId="3" fontId="5" fillId="0" borderId="13" xfId="58" applyNumberFormat="1" applyFont="1" applyFill="1" applyBorder="1" applyAlignment="1">
      <alignment vertical="center" wrapText="1"/>
      <protection/>
    </xf>
    <xf numFmtId="169" fontId="5" fillId="0" borderId="10" xfId="56" applyNumberFormat="1" applyFont="1" applyFill="1" applyBorder="1" applyAlignment="1">
      <alignment horizontal="center"/>
      <protection/>
    </xf>
    <xf numFmtId="169" fontId="20" fillId="0" borderId="10" xfId="0" applyNumberFormat="1" applyFont="1" applyFill="1" applyBorder="1" applyAlignment="1">
      <alignment horizontal="center"/>
    </xf>
    <xf numFmtId="3" fontId="4" fillId="0" borderId="10" xfId="59" applyNumberFormat="1" applyFont="1" applyFill="1" applyBorder="1" applyAlignment="1">
      <alignment horizontal="center" wrapText="1"/>
      <protection/>
    </xf>
    <xf numFmtId="3" fontId="4" fillId="0" borderId="14" xfId="59" applyNumberFormat="1" applyFont="1" applyFill="1" applyBorder="1" applyAlignment="1">
      <alignment wrapText="1"/>
      <protection/>
    </xf>
    <xf numFmtId="3" fontId="4" fillId="0" borderId="11" xfId="59" applyNumberFormat="1" applyFont="1" applyFill="1" applyBorder="1" applyAlignment="1">
      <alignment horizontal="center" wrapText="1"/>
      <protection/>
    </xf>
    <xf numFmtId="49" fontId="9" fillId="0" borderId="10" xfId="59" applyNumberFormat="1" applyFont="1" applyFill="1" applyBorder="1" applyAlignment="1">
      <alignment horizontal="left" wrapText="1"/>
      <protection/>
    </xf>
    <xf numFmtId="49" fontId="9" fillId="0" borderId="13" xfId="59" applyNumberFormat="1" applyFont="1" applyFill="1" applyBorder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left" wrapText="1"/>
      <protection/>
    </xf>
    <xf numFmtId="49" fontId="22" fillId="0" borderId="10" xfId="59" applyNumberFormat="1" applyFont="1" applyFill="1" applyBorder="1" applyAlignment="1">
      <alignment horizontal="center"/>
      <protection/>
    </xf>
    <xf numFmtId="3" fontId="9" fillId="0" borderId="13" xfId="59" applyNumberFormat="1" applyFont="1" applyFill="1" applyBorder="1" applyAlignment="1">
      <alignment horizontal="left" wrapText="1"/>
      <protection/>
    </xf>
    <xf numFmtId="3" fontId="9" fillId="0" borderId="14" xfId="59" applyNumberFormat="1" applyFont="1" applyFill="1" applyBorder="1" applyAlignment="1">
      <alignment horizontal="left" wrapText="1"/>
      <protection/>
    </xf>
    <xf numFmtId="49" fontId="8" fillId="0" borderId="10" xfId="59" applyNumberFormat="1" applyFont="1" applyFill="1" applyBorder="1" applyAlignment="1">
      <alignment horizontal="left"/>
      <protection/>
    </xf>
    <xf numFmtId="49" fontId="7" fillId="0" borderId="10" xfId="58" applyNumberFormat="1" applyFont="1" applyFill="1" applyBorder="1" applyAlignment="1">
      <alignment horizontal="center"/>
      <protection/>
    </xf>
    <xf numFmtId="49" fontId="8" fillId="0" borderId="10" xfId="58" applyNumberFormat="1" applyFont="1" applyFill="1" applyBorder="1" applyAlignment="1">
      <alignment horizontal="center"/>
      <protection/>
    </xf>
    <xf numFmtId="3" fontId="7" fillId="0" borderId="10" xfId="58" applyNumberFormat="1" applyFont="1" applyFill="1" applyBorder="1" applyAlignment="1">
      <alignment wrapText="1"/>
      <protection/>
    </xf>
    <xf numFmtId="49" fontId="8" fillId="0" borderId="11" xfId="58" applyNumberFormat="1" applyFont="1" applyFill="1" applyBorder="1" applyAlignment="1">
      <alignment horizontal="center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center"/>
      <protection/>
    </xf>
    <xf numFmtId="49" fontId="4" fillId="0" borderId="11" xfId="58" applyNumberFormat="1" applyFont="1" applyFill="1" applyBorder="1" applyAlignment="1">
      <alignment horizontal="center"/>
      <protection/>
    </xf>
    <xf numFmtId="49" fontId="9" fillId="0" borderId="12" xfId="58" applyNumberFormat="1" applyFont="1" applyFill="1" applyBorder="1" applyAlignment="1">
      <alignment horizontal="left" wrapText="1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3" fontId="8" fillId="0" borderId="13" xfId="58" applyNumberFormat="1" applyFont="1" applyFill="1" applyBorder="1" applyAlignment="1">
      <alignment horizontal="left" wrapText="1"/>
      <protection/>
    </xf>
    <xf numFmtId="3" fontId="4" fillId="0" borderId="10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49" fontId="7" fillId="0" borderId="10" xfId="58" applyNumberFormat="1" applyFont="1" applyFill="1" applyBorder="1" applyAlignment="1">
      <alignment horizontal="center" vertical="center"/>
      <protection/>
    </xf>
    <xf numFmtId="49" fontId="10" fillId="0" borderId="10" xfId="58" applyNumberFormat="1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wrapText="1"/>
      <protection/>
    </xf>
    <xf numFmtId="49" fontId="23" fillId="0" borderId="10" xfId="59" applyNumberFormat="1" applyFont="1" applyFill="1" applyBorder="1" applyAlignment="1">
      <alignment horizontal="center"/>
      <protection/>
    </xf>
    <xf numFmtId="49" fontId="22" fillId="0" borderId="10" xfId="59" applyNumberFormat="1" applyFont="1" applyFill="1" applyBorder="1" applyAlignment="1">
      <alignment horizontal="center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49" fontId="7" fillId="0" borderId="11" xfId="58" applyNumberFormat="1" applyFont="1" applyFill="1" applyBorder="1" applyAlignment="1">
      <alignment horizontal="center" vertical="center"/>
      <protection/>
    </xf>
    <xf numFmtId="3" fontId="7" fillId="0" borderId="11" xfId="58" applyNumberFormat="1" applyFont="1" applyFill="1" applyBorder="1" applyAlignment="1">
      <alignment horizontal="center" wrapText="1"/>
      <protection/>
    </xf>
    <xf numFmtId="3" fontId="7" fillId="0" borderId="12" xfId="58" applyNumberFormat="1" applyFont="1" applyFill="1" applyBorder="1" applyAlignment="1">
      <alignment horizontal="left" wrapText="1"/>
      <protection/>
    </xf>
    <xf numFmtId="3" fontId="8" fillId="0" borderId="12" xfId="58" applyNumberFormat="1" applyFont="1" applyFill="1" applyBorder="1" applyAlignment="1">
      <alignment horizontal="left" wrapText="1"/>
      <protection/>
    </xf>
    <xf numFmtId="3" fontId="7" fillId="0" borderId="10" xfId="58" applyNumberFormat="1" applyFont="1" applyFill="1" applyBorder="1" applyAlignment="1">
      <alignment wrapText="1"/>
      <protection/>
    </xf>
    <xf numFmtId="49" fontId="4" fillId="0" borderId="11" xfId="58" applyNumberFormat="1" applyFont="1" applyFill="1" applyBorder="1" applyAlignment="1">
      <alignment horizontal="center" vertical="center"/>
      <protection/>
    </xf>
    <xf numFmtId="3" fontId="4" fillId="0" borderId="11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49" fontId="4" fillId="0" borderId="12" xfId="58" applyNumberFormat="1" applyFont="1" applyFill="1" applyBorder="1" applyAlignment="1">
      <alignment horizontal="left" wrapText="1"/>
      <protection/>
    </xf>
    <xf numFmtId="3" fontId="8" fillId="0" borderId="10" xfId="59" applyNumberFormat="1" applyFont="1" applyFill="1" applyBorder="1" applyAlignment="1">
      <alignment horizontal="center" wrapText="1"/>
      <protection/>
    </xf>
    <xf numFmtId="3" fontId="8" fillId="0" borderId="13" xfId="59" applyNumberFormat="1" applyFont="1" applyFill="1" applyBorder="1" applyAlignment="1">
      <alignment horizontal="left" wrapText="1"/>
      <protection/>
    </xf>
    <xf numFmtId="169" fontId="1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7" fillId="0" borderId="10" xfId="56" applyNumberFormat="1" applyFont="1" applyFill="1" applyBorder="1" applyAlignment="1">
      <alignment horizontal="center" vertical="center"/>
      <protection/>
    </xf>
    <xf numFmtId="169" fontId="7" fillId="0" borderId="0" xfId="56" applyNumberFormat="1" applyFont="1" applyFill="1" applyBorder="1" applyAlignment="1">
      <alignment horizontal="center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textRotation="90" wrapText="1"/>
      <protection/>
    </xf>
    <xf numFmtId="166" fontId="7" fillId="0" borderId="13" xfId="58" applyNumberFormat="1" applyFont="1" applyFill="1" applyBorder="1" applyAlignment="1">
      <alignment vertical="center" wrapText="1"/>
      <protection/>
    </xf>
    <xf numFmtId="166" fontId="7" fillId="0" borderId="10" xfId="59" applyNumberFormat="1" applyFont="1" applyFill="1" applyBorder="1" applyAlignment="1">
      <alignment wrapText="1"/>
      <protection/>
    </xf>
    <xf numFmtId="0" fontId="15" fillId="0" borderId="16" xfId="0" applyNumberFormat="1" applyFont="1" applyFill="1" applyBorder="1" applyAlignment="1">
      <alignment horizontal="left" wrapText="1"/>
    </xf>
    <xf numFmtId="49" fontId="8" fillId="0" borderId="13" xfId="59" applyNumberFormat="1" applyFont="1" applyFill="1" applyBorder="1" applyAlignment="1">
      <alignment horizontal="left" wrapText="1"/>
      <protection/>
    </xf>
    <xf numFmtId="3" fontId="8" fillId="0" borderId="12" xfId="58" applyNumberFormat="1" applyFont="1" applyFill="1" applyBorder="1" applyAlignment="1">
      <alignment horizontal="left" wrapText="1"/>
      <protection/>
    </xf>
    <xf numFmtId="49" fontId="9" fillId="0" borderId="11" xfId="58" applyNumberFormat="1" applyFont="1" applyFill="1" applyBorder="1" applyAlignment="1">
      <alignment horizontal="center" wrapText="1"/>
      <protection/>
    </xf>
    <xf numFmtId="3" fontId="9" fillId="0" borderId="12" xfId="58" applyNumberFormat="1" applyFont="1" applyFill="1" applyBorder="1" applyAlignment="1">
      <alignment horizontal="left" wrapText="1"/>
      <protection/>
    </xf>
    <xf numFmtId="49" fontId="10" fillId="0" borderId="10" xfId="58" applyNumberFormat="1" applyFont="1" applyFill="1" applyBorder="1" applyAlignment="1">
      <alignment horizontal="center"/>
      <protection/>
    </xf>
    <xf numFmtId="3" fontId="4" fillId="0" borderId="13" xfId="58" applyNumberFormat="1" applyFont="1" applyFill="1" applyBorder="1" applyAlignment="1">
      <alignment wrapText="1"/>
      <protection/>
    </xf>
    <xf numFmtId="49" fontId="7" fillId="0" borderId="10" xfId="59" applyNumberFormat="1" applyFont="1" applyFill="1" applyBorder="1" applyAlignment="1">
      <alignment horizont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3" fontId="14" fillId="0" borderId="10" xfId="59" applyNumberFormat="1" applyFont="1" applyFill="1" applyBorder="1" applyAlignment="1">
      <alignment horizontal="left" wrapText="1"/>
      <protection/>
    </xf>
    <xf numFmtId="3" fontId="16" fillId="0" borderId="10" xfId="59" applyNumberFormat="1" applyFont="1" applyFill="1" applyBorder="1" applyAlignment="1">
      <alignment horizontal="left" wrapText="1"/>
      <protection/>
    </xf>
    <xf numFmtId="3" fontId="15" fillId="0" borderId="10" xfId="59" applyNumberFormat="1" applyFont="1" applyFill="1" applyBorder="1" applyAlignment="1">
      <alignment horizontal="left" wrapText="1"/>
      <protection/>
    </xf>
    <xf numFmtId="169" fontId="15" fillId="0" borderId="10" xfId="58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166" fontId="8" fillId="0" borderId="13" xfId="59" applyNumberFormat="1" applyFont="1" applyFill="1" applyBorder="1" applyAlignment="1">
      <alignment wrapText="1"/>
      <protection/>
    </xf>
    <xf numFmtId="169" fontId="17" fillId="0" borderId="10" xfId="0" applyNumberFormat="1" applyFont="1" applyFill="1" applyBorder="1" applyAlignment="1">
      <alignment horizontal="center"/>
    </xf>
    <xf numFmtId="49" fontId="9" fillId="0" borderId="10" xfId="59" applyNumberFormat="1" applyFont="1" applyFill="1" applyBorder="1" applyAlignment="1">
      <alignment horizontal="center" wrapText="1"/>
      <protection/>
    </xf>
    <xf numFmtId="169" fontId="14" fillId="0" borderId="10" xfId="57" applyNumberFormat="1" applyFont="1" applyFill="1" applyBorder="1" applyAlignment="1">
      <alignment horizont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69" fontId="15" fillId="0" borderId="10" xfId="57" applyNumberFormat="1" applyFont="1" applyFill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169" fontId="25" fillId="0" borderId="0" xfId="0" applyNumberFormat="1" applyFont="1" applyAlignment="1">
      <alignment horizontal="center"/>
    </xf>
    <xf numFmtId="169" fontId="26" fillId="0" borderId="10" xfId="56" applyNumberFormat="1" applyFont="1" applyFill="1" applyBorder="1" applyAlignment="1">
      <alignment horizontal="center"/>
      <protection/>
    </xf>
    <xf numFmtId="169" fontId="15" fillId="0" borderId="16" xfId="0" applyNumberFormat="1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top" wrapText="1"/>
    </xf>
    <xf numFmtId="49" fontId="4" fillId="0" borderId="16" xfId="56" applyNumberFormat="1" applyFont="1" applyBorder="1" applyAlignment="1">
      <alignment horizontal="center" vertical="center" textRotation="90" wrapText="1"/>
      <protection/>
    </xf>
    <xf numFmtId="49" fontId="4" fillId="0" borderId="11" xfId="56" applyNumberFormat="1" applyFont="1" applyBorder="1" applyAlignment="1">
      <alignment horizontal="center" vertical="center" textRotation="90" wrapText="1"/>
      <protection/>
    </xf>
    <xf numFmtId="0" fontId="19" fillId="0" borderId="0" xfId="0" applyFont="1" applyAlignment="1">
      <alignment horizontal="center" vertical="center" wrapText="1"/>
    </xf>
    <xf numFmtId="0" fontId="6" fillId="0" borderId="17" xfId="56" applyFont="1" applyBorder="1" applyAlignment="1">
      <alignment horizontal="center" vertical="top" wrapText="1"/>
      <protection/>
    </xf>
    <xf numFmtId="0" fontId="6" fillId="0" borderId="12" xfId="56" applyFont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169" fontId="24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56" applyFont="1" applyAlignment="1">
      <alignment vertical="center" wrapText="1"/>
      <protection/>
    </xf>
    <xf numFmtId="0" fontId="0" fillId="0" borderId="0" xfId="0" applyAlignment="1">
      <alignment wrapText="1"/>
    </xf>
    <xf numFmtId="169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9" fontId="25" fillId="0" borderId="14" xfId="0" applyNumberFormat="1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953"/>
  <sheetViews>
    <sheetView tabSelected="1" view="pageBreakPreview" zoomScale="110" zoomScaleSheetLayoutView="110" zoomScalePageLayoutView="0" workbookViewId="0" topLeftCell="A1">
      <selection activeCell="E9" sqref="E9:H9"/>
    </sheetView>
  </sheetViews>
  <sheetFormatPr defaultColWidth="9.00390625" defaultRowHeight="12.75"/>
  <cols>
    <col min="1" max="1" width="5.50390625" style="0" customWidth="1"/>
    <col min="2" max="2" width="10.375" style="4" customWidth="1"/>
    <col min="3" max="3" width="4.50390625" style="4" customWidth="1"/>
    <col min="4" max="4" width="33.625" style="0" customWidth="1"/>
    <col min="5" max="5" width="12.50390625" style="16" customWidth="1"/>
    <col min="6" max="6" width="10.875" style="17" customWidth="1"/>
    <col min="7" max="7" width="9.875" style="17" customWidth="1"/>
    <col min="8" max="8" width="9.125" style="17" customWidth="1"/>
  </cols>
  <sheetData>
    <row r="4" spans="1:8" s="21" customFormat="1" ht="13.5">
      <c r="A4" s="37"/>
      <c r="B4" s="37"/>
      <c r="C4" s="37"/>
      <c r="D4" s="37"/>
      <c r="E4" s="310" t="s">
        <v>136</v>
      </c>
      <c r="F4" s="311"/>
      <c r="G4" s="311"/>
      <c r="H4" s="311"/>
    </row>
    <row r="5" spans="1:8" ht="15.75" customHeight="1">
      <c r="A5" s="5"/>
      <c r="B5" s="5"/>
      <c r="C5" s="5"/>
      <c r="D5" s="5"/>
      <c r="E5" s="312" t="s">
        <v>735</v>
      </c>
      <c r="F5" s="313"/>
      <c r="G5" s="313"/>
      <c r="H5" s="313"/>
    </row>
    <row r="6" spans="1:8" ht="14.25" customHeight="1">
      <c r="A6" s="5"/>
      <c r="B6" s="5"/>
      <c r="C6" s="5"/>
      <c r="D6" s="5"/>
      <c r="E6" s="312" t="s">
        <v>736</v>
      </c>
      <c r="F6" s="313"/>
      <c r="G6" s="313"/>
      <c r="H6" s="313"/>
    </row>
    <row r="7" spans="1:8" ht="19.5" customHeight="1">
      <c r="A7" s="5"/>
      <c r="B7" s="5"/>
      <c r="C7" s="5"/>
      <c r="D7" s="5"/>
      <c r="E7" s="312" t="s">
        <v>740</v>
      </c>
      <c r="F7" s="313"/>
      <c r="G7" s="313"/>
      <c r="H7" s="313"/>
    </row>
    <row r="8" spans="4:8" ht="17.25" customHeight="1">
      <c r="D8" s="13"/>
      <c r="E8" s="297"/>
      <c r="F8" s="298"/>
      <c r="G8" s="298"/>
      <c r="H8" s="298"/>
    </row>
    <row r="9" spans="4:8" ht="12.75">
      <c r="D9" s="13"/>
      <c r="E9" s="314" t="s">
        <v>737</v>
      </c>
      <c r="F9" s="315"/>
      <c r="G9" s="315"/>
      <c r="H9" s="315"/>
    </row>
    <row r="11" spans="1:8" ht="51" customHeight="1">
      <c r="A11" s="304" t="s">
        <v>458</v>
      </c>
      <c r="B11" s="304"/>
      <c r="C11" s="304"/>
      <c r="D11" s="304"/>
      <c r="E11" s="304"/>
      <c r="F11" s="304"/>
      <c r="G11" s="304"/>
      <c r="H11" s="304"/>
    </row>
    <row r="12" spans="1:8" ht="14.25" customHeight="1">
      <c r="A12" s="309" t="s">
        <v>738</v>
      </c>
      <c r="B12" s="309"/>
      <c r="C12" s="309"/>
      <c r="D12" s="309"/>
      <c r="E12" s="309"/>
      <c r="F12" s="309"/>
      <c r="G12" s="309"/>
      <c r="H12" s="309"/>
    </row>
    <row r="13" spans="1:8" ht="15">
      <c r="A13" s="1"/>
      <c r="B13" s="5"/>
      <c r="C13" s="5"/>
      <c r="D13" s="2"/>
      <c r="G13" s="316" t="s">
        <v>739</v>
      </c>
      <c r="H13" s="316"/>
    </row>
    <row r="14" spans="1:8" ht="24.75" customHeight="1">
      <c r="A14" s="302" t="s">
        <v>424</v>
      </c>
      <c r="B14" s="302" t="s">
        <v>71</v>
      </c>
      <c r="C14" s="302" t="s">
        <v>72</v>
      </c>
      <c r="D14" s="305" t="s">
        <v>73</v>
      </c>
      <c r="E14" s="307" t="s">
        <v>129</v>
      </c>
      <c r="F14" s="300" t="s">
        <v>132</v>
      </c>
      <c r="G14" s="300" t="s">
        <v>130</v>
      </c>
      <c r="H14" s="300" t="s">
        <v>131</v>
      </c>
    </row>
    <row r="15" spans="1:8" ht="51.75" customHeight="1">
      <c r="A15" s="303"/>
      <c r="B15" s="303"/>
      <c r="C15" s="303"/>
      <c r="D15" s="306"/>
      <c r="E15" s="308"/>
      <c r="F15" s="301"/>
      <c r="G15" s="301"/>
      <c r="H15" s="301"/>
    </row>
    <row r="16" spans="1:8" s="21" customFormat="1" ht="13.5" customHeight="1">
      <c r="A16" s="256" t="s">
        <v>74</v>
      </c>
      <c r="B16" s="237"/>
      <c r="C16" s="257"/>
      <c r="D16" s="258" t="s">
        <v>75</v>
      </c>
      <c r="E16" s="54">
        <f>E17+E21+E33+E40+E45+E62+E67+E72</f>
        <v>181857.59999999998</v>
      </c>
      <c r="F16" s="54">
        <f>F17+F21+F33+F40+F45+F62+F67+F72</f>
        <v>225626.6</v>
      </c>
      <c r="G16" s="54">
        <f>G17+G21+G33+G40+G45+G62+G67+G72</f>
        <v>209332.2</v>
      </c>
      <c r="H16" s="26">
        <f>G16/F16*100</f>
        <v>92.77815647623109</v>
      </c>
    </row>
    <row r="17" spans="1:8" s="21" customFormat="1" ht="54.75">
      <c r="A17" s="36" t="s">
        <v>76</v>
      </c>
      <c r="B17" s="237"/>
      <c r="C17" s="257"/>
      <c r="D17" s="259" t="s">
        <v>33</v>
      </c>
      <c r="E17" s="33">
        <f>E18</f>
        <v>1010</v>
      </c>
      <c r="F17" s="33">
        <f aca="true" t="shared" si="0" ref="F17:G19">F18</f>
        <v>1025.3</v>
      </c>
      <c r="G17" s="33">
        <f t="shared" si="0"/>
        <v>1019</v>
      </c>
      <c r="H17" s="30">
        <f aca="true" t="shared" si="1" ref="H17:H69">G17/F17*100</f>
        <v>99.38554569394324</v>
      </c>
    </row>
    <row r="18" spans="1:8" s="21" customFormat="1" ht="13.5">
      <c r="A18" s="256"/>
      <c r="B18" s="237" t="s">
        <v>137</v>
      </c>
      <c r="C18" s="238"/>
      <c r="D18" s="260" t="s">
        <v>138</v>
      </c>
      <c r="E18" s="54">
        <f>E19</f>
        <v>1010</v>
      </c>
      <c r="F18" s="54">
        <f t="shared" si="0"/>
        <v>1025.3</v>
      </c>
      <c r="G18" s="54">
        <f t="shared" si="0"/>
        <v>1019</v>
      </c>
      <c r="H18" s="26">
        <f t="shared" si="1"/>
        <v>99.38554569394324</v>
      </c>
    </row>
    <row r="19" spans="1:8" s="27" customFormat="1" ht="13.5" customHeight="1">
      <c r="A19" s="261"/>
      <c r="B19" s="242" t="s">
        <v>607</v>
      </c>
      <c r="C19" s="262"/>
      <c r="D19" s="104" t="s">
        <v>26</v>
      </c>
      <c r="E19" s="14">
        <f>E20</f>
        <v>1010</v>
      </c>
      <c r="F19" s="14">
        <f t="shared" si="0"/>
        <v>1025.3</v>
      </c>
      <c r="G19" s="14">
        <f t="shared" si="0"/>
        <v>1019</v>
      </c>
      <c r="H19" s="22">
        <f t="shared" si="1"/>
        <v>99.38554569394324</v>
      </c>
    </row>
    <row r="20" spans="1:8" s="27" customFormat="1" ht="81" customHeight="1">
      <c r="A20" s="261"/>
      <c r="B20" s="242"/>
      <c r="C20" s="103" t="s">
        <v>2</v>
      </c>
      <c r="D20" s="104" t="s">
        <v>459</v>
      </c>
      <c r="E20" s="14">
        <v>1010</v>
      </c>
      <c r="F20" s="22">
        <v>1025.3</v>
      </c>
      <c r="G20" s="22">
        <v>1019</v>
      </c>
      <c r="H20" s="22">
        <f t="shared" si="1"/>
        <v>99.38554569394324</v>
      </c>
    </row>
    <row r="21" spans="1:8" s="21" customFormat="1" ht="67.5" customHeight="1">
      <c r="A21" s="36" t="s">
        <v>77</v>
      </c>
      <c r="B21" s="237"/>
      <c r="C21" s="257"/>
      <c r="D21" s="278" t="s">
        <v>34</v>
      </c>
      <c r="E21" s="29">
        <f>E22</f>
        <v>8056.0999999999985</v>
      </c>
      <c r="F21" s="29">
        <f>F22</f>
        <v>8611.2</v>
      </c>
      <c r="G21" s="29">
        <f>G22</f>
        <v>7818.2</v>
      </c>
      <c r="H21" s="30">
        <f t="shared" si="1"/>
        <v>90.79106280193236</v>
      </c>
    </row>
    <row r="22" spans="1:8" s="21" customFormat="1" ht="13.5">
      <c r="A22" s="256"/>
      <c r="B22" s="237" t="s">
        <v>137</v>
      </c>
      <c r="C22" s="238"/>
      <c r="D22" s="239" t="s">
        <v>138</v>
      </c>
      <c r="E22" s="54">
        <f>E23+E27+E29</f>
        <v>8056.0999999999985</v>
      </c>
      <c r="F22" s="54">
        <f>F23+F27+F29</f>
        <v>8611.2</v>
      </c>
      <c r="G22" s="54">
        <f>G23+G27+G29</f>
        <v>7818.2</v>
      </c>
      <c r="H22" s="26">
        <f t="shared" si="1"/>
        <v>90.79106280193236</v>
      </c>
    </row>
    <row r="23" spans="1:8" s="27" customFormat="1" ht="27" customHeight="1">
      <c r="A23" s="261"/>
      <c r="B23" s="242" t="s">
        <v>660</v>
      </c>
      <c r="C23" s="243"/>
      <c r="D23" s="244" t="s">
        <v>538</v>
      </c>
      <c r="E23" s="20">
        <f>E24+E25+E26</f>
        <v>5066.999999999999</v>
      </c>
      <c r="F23" s="20">
        <f>F24+F25+F26</f>
        <v>5622.1</v>
      </c>
      <c r="G23" s="20">
        <f>G24+G25+G26</f>
        <v>4829.2</v>
      </c>
      <c r="H23" s="22">
        <f t="shared" si="1"/>
        <v>85.89672898027426</v>
      </c>
    </row>
    <row r="24" spans="1:8" s="27" customFormat="1" ht="81" customHeight="1">
      <c r="A24" s="261"/>
      <c r="B24" s="237"/>
      <c r="C24" s="103" t="s">
        <v>2</v>
      </c>
      <c r="D24" s="104" t="s">
        <v>459</v>
      </c>
      <c r="E24" s="14">
        <v>4458.4</v>
      </c>
      <c r="F24" s="22">
        <v>4916.6</v>
      </c>
      <c r="G24" s="22">
        <v>4213</v>
      </c>
      <c r="H24" s="22">
        <f t="shared" si="1"/>
        <v>85.68929748199974</v>
      </c>
    </row>
    <row r="25" spans="1:8" s="27" customFormat="1" ht="27" customHeight="1">
      <c r="A25" s="261"/>
      <c r="B25" s="237"/>
      <c r="C25" s="103" t="s">
        <v>3</v>
      </c>
      <c r="D25" s="104" t="s">
        <v>143</v>
      </c>
      <c r="E25" s="14">
        <v>604.4</v>
      </c>
      <c r="F25" s="14">
        <v>701.3</v>
      </c>
      <c r="G25" s="14">
        <v>613.7</v>
      </c>
      <c r="H25" s="22">
        <f t="shared" si="1"/>
        <v>87.5089120205333</v>
      </c>
    </row>
    <row r="26" spans="1:8" s="27" customFormat="1" ht="13.5" customHeight="1">
      <c r="A26" s="261"/>
      <c r="B26" s="237"/>
      <c r="C26" s="103" t="s">
        <v>4</v>
      </c>
      <c r="D26" s="104" t="s">
        <v>5</v>
      </c>
      <c r="E26" s="14">
        <v>4.2</v>
      </c>
      <c r="F26" s="22">
        <v>4.2</v>
      </c>
      <c r="G26" s="22">
        <v>2.5</v>
      </c>
      <c r="H26" s="22">
        <f t="shared" si="1"/>
        <v>59.523809523809526</v>
      </c>
    </row>
    <row r="27" spans="1:8" s="27" customFormat="1" ht="27" customHeight="1">
      <c r="A27" s="261"/>
      <c r="B27" s="242" t="s">
        <v>661</v>
      </c>
      <c r="C27" s="243"/>
      <c r="D27" s="244" t="s">
        <v>27</v>
      </c>
      <c r="E27" s="20">
        <f>E28</f>
        <v>179</v>
      </c>
      <c r="F27" s="20">
        <f>F28</f>
        <v>179</v>
      </c>
      <c r="G27" s="20">
        <f>G28</f>
        <v>179</v>
      </c>
      <c r="H27" s="22">
        <f t="shared" si="1"/>
        <v>100</v>
      </c>
    </row>
    <row r="28" spans="1:8" s="27" customFormat="1" ht="81.75" customHeight="1">
      <c r="A28" s="261"/>
      <c r="B28" s="237"/>
      <c r="C28" s="103" t="s">
        <v>2</v>
      </c>
      <c r="D28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8" s="14">
        <v>179</v>
      </c>
      <c r="F28" s="22">
        <v>179</v>
      </c>
      <c r="G28" s="22">
        <v>179</v>
      </c>
      <c r="H28" s="22">
        <f t="shared" si="1"/>
        <v>100</v>
      </c>
    </row>
    <row r="29" spans="1:8" s="27" customFormat="1" ht="39">
      <c r="A29" s="261"/>
      <c r="B29" s="242" t="s">
        <v>662</v>
      </c>
      <c r="C29" s="279"/>
      <c r="D29" s="280" t="s">
        <v>58</v>
      </c>
      <c r="E29" s="20">
        <f>E32+E31+E30</f>
        <v>2810.1</v>
      </c>
      <c r="F29" s="20">
        <f>F32+F31+F30</f>
        <v>2810.1</v>
      </c>
      <c r="G29" s="20">
        <f>G32+G31+G30</f>
        <v>2810</v>
      </c>
      <c r="H29" s="22">
        <f t="shared" si="1"/>
        <v>99.99644140777909</v>
      </c>
    </row>
    <row r="30" spans="1:8" s="27" customFormat="1" ht="78.75">
      <c r="A30" s="261"/>
      <c r="B30" s="242"/>
      <c r="C30" s="103" t="s">
        <v>2</v>
      </c>
      <c r="D30" s="104" t="s">
        <v>141</v>
      </c>
      <c r="E30" s="20">
        <v>1897</v>
      </c>
      <c r="F30" s="20">
        <v>1897</v>
      </c>
      <c r="G30" s="20">
        <v>1897</v>
      </c>
      <c r="H30" s="22">
        <f t="shared" si="1"/>
        <v>100</v>
      </c>
    </row>
    <row r="31" spans="1:8" s="27" customFormat="1" ht="27" customHeight="1">
      <c r="A31" s="261"/>
      <c r="B31" s="281"/>
      <c r="C31" s="103" t="s">
        <v>3</v>
      </c>
      <c r="D31" s="104" t="s">
        <v>143</v>
      </c>
      <c r="E31" s="20">
        <v>913.1</v>
      </c>
      <c r="F31" s="20">
        <v>913.1</v>
      </c>
      <c r="G31" s="20">
        <v>913</v>
      </c>
      <c r="H31" s="22">
        <f t="shared" si="1"/>
        <v>99.98904829701019</v>
      </c>
    </row>
    <row r="32" spans="1:8" s="122" customFormat="1" ht="25.5" customHeight="1" hidden="1">
      <c r="A32" s="117"/>
      <c r="B32" s="105"/>
      <c r="C32" s="123" t="s">
        <v>6</v>
      </c>
      <c r="D32" s="119" t="s">
        <v>7</v>
      </c>
      <c r="E32" s="128"/>
      <c r="F32" s="128"/>
      <c r="G32" s="128"/>
      <c r="H32" s="121" t="e">
        <f t="shared" si="1"/>
        <v>#DIV/0!</v>
      </c>
    </row>
    <row r="33" spans="1:8" s="21" customFormat="1" ht="69">
      <c r="A33" s="28" t="s">
        <v>78</v>
      </c>
      <c r="B33" s="237"/>
      <c r="C33" s="263"/>
      <c r="D33" s="246" t="s">
        <v>35</v>
      </c>
      <c r="E33" s="33">
        <f>E34</f>
        <v>59607.5</v>
      </c>
      <c r="F33" s="33">
        <f aca="true" t="shared" si="2" ref="F33:G35">F34</f>
        <v>59469.7</v>
      </c>
      <c r="G33" s="33">
        <f t="shared" si="2"/>
        <v>57084.700000000004</v>
      </c>
      <c r="H33" s="30">
        <f t="shared" si="1"/>
        <v>95.98955434448132</v>
      </c>
    </row>
    <row r="34" spans="1:8" s="21" customFormat="1" ht="40.5" customHeight="1">
      <c r="A34" s="19"/>
      <c r="B34" s="237" t="s">
        <v>608</v>
      </c>
      <c r="C34" s="238"/>
      <c r="D34" s="260" t="s">
        <v>609</v>
      </c>
      <c r="E34" s="54">
        <f>E35</f>
        <v>59607.5</v>
      </c>
      <c r="F34" s="54">
        <f t="shared" si="2"/>
        <v>59469.7</v>
      </c>
      <c r="G34" s="54">
        <f t="shared" si="2"/>
        <v>57084.700000000004</v>
      </c>
      <c r="H34" s="26">
        <f t="shared" si="1"/>
        <v>95.98955434448132</v>
      </c>
    </row>
    <row r="35" spans="1:8" s="34" customFormat="1" ht="40.5" customHeight="1">
      <c r="A35" s="28"/>
      <c r="B35" s="238" t="s">
        <v>610</v>
      </c>
      <c r="C35" s="240"/>
      <c r="D35" s="264" t="s">
        <v>611</v>
      </c>
      <c r="E35" s="33">
        <f>E36</f>
        <v>59607.5</v>
      </c>
      <c r="F35" s="33">
        <f t="shared" si="2"/>
        <v>59469.7</v>
      </c>
      <c r="G35" s="33">
        <f t="shared" si="2"/>
        <v>57084.700000000004</v>
      </c>
      <c r="H35" s="30">
        <f t="shared" si="1"/>
        <v>95.98955434448132</v>
      </c>
    </row>
    <row r="36" spans="1:8" s="27" customFormat="1" ht="27" customHeight="1">
      <c r="A36" s="23"/>
      <c r="B36" s="242" t="s">
        <v>612</v>
      </c>
      <c r="C36" s="243"/>
      <c r="D36" s="265" t="s">
        <v>538</v>
      </c>
      <c r="E36" s="20">
        <f>E37+E38+E39</f>
        <v>59607.5</v>
      </c>
      <c r="F36" s="20">
        <f>F37+F38+F39</f>
        <v>59469.7</v>
      </c>
      <c r="G36" s="20">
        <f>G37+G38+G39</f>
        <v>57084.700000000004</v>
      </c>
      <c r="H36" s="22">
        <f t="shared" si="1"/>
        <v>95.98955434448132</v>
      </c>
    </row>
    <row r="37" spans="1:8" s="21" customFormat="1" ht="81" customHeight="1">
      <c r="A37" s="19"/>
      <c r="B37" s="242"/>
      <c r="C37" s="103" t="s">
        <v>2</v>
      </c>
      <c r="D37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7" s="14">
        <v>52165.6</v>
      </c>
      <c r="F37" s="22">
        <v>51781</v>
      </c>
      <c r="G37" s="22">
        <v>51615.3</v>
      </c>
      <c r="H37" s="22">
        <f t="shared" si="1"/>
        <v>99.67999845503176</v>
      </c>
    </row>
    <row r="38" spans="1:8" s="21" customFormat="1" ht="27" customHeight="1">
      <c r="A38" s="19"/>
      <c r="B38" s="242"/>
      <c r="C38" s="103" t="s">
        <v>3</v>
      </c>
      <c r="D38" s="104" t="s">
        <v>143</v>
      </c>
      <c r="E38" s="14">
        <v>7234.9</v>
      </c>
      <c r="F38" s="14">
        <v>7403.7</v>
      </c>
      <c r="G38" s="14">
        <v>5186</v>
      </c>
      <c r="H38" s="22">
        <f t="shared" si="1"/>
        <v>70.04605805205506</v>
      </c>
    </row>
    <row r="39" spans="1:8" s="21" customFormat="1" ht="13.5" customHeight="1">
      <c r="A39" s="19"/>
      <c r="B39" s="242"/>
      <c r="C39" s="103" t="s">
        <v>4</v>
      </c>
      <c r="D39" s="104" t="s">
        <v>5</v>
      </c>
      <c r="E39" s="14">
        <v>207</v>
      </c>
      <c r="F39" s="22">
        <v>285</v>
      </c>
      <c r="G39" s="22">
        <v>283.4</v>
      </c>
      <c r="H39" s="22">
        <f t="shared" si="1"/>
        <v>99.43859649122805</v>
      </c>
    </row>
    <row r="40" spans="1:8" s="108" customFormat="1" ht="13.5" hidden="1">
      <c r="A40" s="129" t="s">
        <v>53</v>
      </c>
      <c r="B40" s="133"/>
      <c r="C40" s="134"/>
      <c r="D40" s="135" t="s">
        <v>54</v>
      </c>
      <c r="E40" s="115">
        <f>E41</f>
        <v>0</v>
      </c>
      <c r="F40" s="115">
        <f aca="true" t="shared" si="3" ref="F40:G43">F41</f>
        <v>0</v>
      </c>
      <c r="G40" s="115">
        <f t="shared" si="3"/>
        <v>0</v>
      </c>
      <c r="H40" s="110" t="e">
        <f t="shared" si="1"/>
        <v>#DIV/0!</v>
      </c>
    </row>
    <row r="41" spans="1:8" s="108" customFormat="1" ht="13.5" hidden="1">
      <c r="A41" s="130"/>
      <c r="B41" s="105" t="s">
        <v>137</v>
      </c>
      <c r="C41" s="111"/>
      <c r="D41" s="112" t="s">
        <v>138</v>
      </c>
      <c r="E41" s="106">
        <f>E42</f>
        <v>0</v>
      </c>
      <c r="F41" s="106">
        <f t="shared" si="3"/>
        <v>0</v>
      </c>
      <c r="G41" s="106">
        <f t="shared" si="3"/>
        <v>0</v>
      </c>
      <c r="H41" s="107" t="e">
        <f>G41/F41*100</f>
        <v>#DIV/0!</v>
      </c>
    </row>
    <row r="42" spans="1:8" s="116" customFormat="1" ht="27" hidden="1">
      <c r="A42" s="129"/>
      <c r="B42" s="111" t="s">
        <v>139</v>
      </c>
      <c r="C42" s="113"/>
      <c r="D42" s="114" t="s">
        <v>140</v>
      </c>
      <c r="E42" s="109">
        <f>E43</f>
        <v>0</v>
      </c>
      <c r="F42" s="109">
        <f t="shared" si="3"/>
        <v>0</v>
      </c>
      <c r="G42" s="109">
        <f t="shared" si="3"/>
        <v>0</v>
      </c>
      <c r="H42" s="110" t="e">
        <f>G42/F42*100</f>
        <v>#DIV/0!</v>
      </c>
    </row>
    <row r="43" spans="1:8" s="122" customFormat="1" ht="67.5" customHeight="1" hidden="1">
      <c r="A43" s="131"/>
      <c r="B43" s="118" t="s">
        <v>502</v>
      </c>
      <c r="C43" s="126"/>
      <c r="D43" s="132" t="s">
        <v>503</v>
      </c>
      <c r="E43" s="128">
        <f>E44</f>
        <v>0</v>
      </c>
      <c r="F43" s="128">
        <f t="shared" si="3"/>
        <v>0</v>
      </c>
      <c r="G43" s="128">
        <f t="shared" si="3"/>
        <v>0</v>
      </c>
      <c r="H43" s="121" t="e">
        <f>G43/F43*100</f>
        <v>#DIV/0!</v>
      </c>
    </row>
    <row r="44" spans="1:8" s="108" customFormat="1" ht="27" customHeight="1" hidden="1">
      <c r="A44" s="130"/>
      <c r="B44" s="118"/>
      <c r="C44" s="123" t="s">
        <v>3</v>
      </c>
      <c r="D44" s="119" t="s">
        <v>143</v>
      </c>
      <c r="E44" s="120"/>
      <c r="F44" s="120"/>
      <c r="G44" s="120"/>
      <c r="H44" s="121" t="e">
        <f>G44/F44*100</f>
        <v>#DIV/0!</v>
      </c>
    </row>
    <row r="45" spans="1:8" s="21" customFormat="1" ht="69">
      <c r="A45" s="28" t="s">
        <v>79</v>
      </c>
      <c r="B45" s="237"/>
      <c r="C45" s="255"/>
      <c r="D45" s="246" t="s">
        <v>36</v>
      </c>
      <c r="E45" s="29">
        <f>E46+E55</f>
        <v>15813.400000000001</v>
      </c>
      <c r="F45" s="29">
        <f>F46+F55</f>
        <v>16040.7</v>
      </c>
      <c r="G45" s="29">
        <f>G46+G55</f>
        <v>14946.2</v>
      </c>
      <c r="H45" s="30">
        <f t="shared" si="1"/>
        <v>93.1767316887667</v>
      </c>
    </row>
    <row r="46" spans="1:8" s="21" customFormat="1" ht="40.5" customHeight="1">
      <c r="A46" s="28"/>
      <c r="B46" s="237" t="s">
        <v>556</v>
      </c>
      <c r="C46" s="238"/>
      <c r="D46" s="239" t="s">
        <v>557</v>
      </c>
      <c r="E46" s="25">
        <f>E47</f>
        <v>11851.300000000001</v>
      </c>
      <c r="F46" s="25">
        <f>F47</f>
        <v>11904.500000000002</v>
      </c>
      <c r="G46" s="25">
        <f>G47</f>
        <v>11112.2</v>
      </c>
      <c r="H46" s="26">
        <f t="shared" si="1"/>
        <v>93.34453357973874</v>
      </c>
    </row>
    <row r="47" spans="1:8" s="34" customFormat="1" ht="29.25" customHeight="1">
      <c r="A47" s="28"/>
      <c r="B47" s="238" t="s">
        <v>558</v>
      </c>
      <c r="C47" s="240"/>
      <c r="D47" s="241" t="s">
        <v>559</v>
      </c>
      <c r="E47" s="33">
        <f>E48+E52</f>
        <v>11851.300000000001</v>
      </c>
      <c r="F47" s="33">
        <f>F48+F52</f>
        <v>11904.500000000002</v>
      </c>
      <c r="G47" s="33">
        <f>G48+G52</f>
        <v>11112.2</v>
      </c>
      <c r="H47" s="30">
        <f t="shared" si="1"/>
        <v>93.34453357973874</v>
      </c>
    </row>
    <row r="48" spans="1:8" s="27" customFormat="1" ht="27" customHeight="1">
      <c r="A48" s="23"/>
      <c r="B48" s="242" t="s">
        <v>560</v>
      </c>
      <c r="C48" s="243"/>
      <c r="D48" s="244" t="s">
        <v>538</v>
      </c>
      <c r="E48" s="14">
        <f>E49+E50+E51</f>
        <v>11843.800000000001</v>
      </c>
      <c r="F48" s="14">
        <f>F49+F50+F51</f>
        <v>11895.000000000002</v>
      </c>
      <c r="G48" s="14">
        <f>G49+G50+G51</f>
        <v>11102.7</v>
      </c>
      <c r="H48" s="22">
        <f t="shared" si="1"/>
        <v>93.33921815889028</v>
      </c>
    </row>
    <row r="49" spans="1:8" s="21" customFormat="1" ht="81" customHeight="1">
      <c r="A49" s="19"/>
      <c r="B49" s="242"/>
      <c r="C49" s="103" t="s">
        <v>2</v>
      </c>
      <c r="D49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9" s="14">
        <v>11052.2</v>
      </c>
      <c r="F49" s="22">
        <v>11052.2</v>
      </c>
      <c r="G49" s="22">
        <v>10630.7</v>
      </c>
      <c r="H49" s="22">
        <f t="shared" si="1"/>
        <v>96.18627965472938</v>
      </c>
    </row>
    <row r="50" spans="1:8" s="21" customFormat="1" ht="27" customHeight="1">
      <c r="A50" s="23"/>
      <c r="B50" s="242"/>
      <c r="C50" s="103" t="s">
        <v>3</v>
      </c>
      <c r="D50" s="104" t="s">
        <v>143</v>
      </c>
      <c r="E50" s="14">
        <v>761</v>
      </c>
      <c r="F50" s="14">
        <v>807.2</v>
      </c>
      <c r="G50" s="14">
        <v>436.8</v>
      </c>
      <c r="H50" s="22">
        <f t="shared" si="1"/>
        <v>54.112983151635284</v>
      </c>
    </row>
    <row r="51" spans="1:8" s="21" customFormat="1" ht="13.5" customHeight="1">
      <c r="A51" s="23"/>
      <c r="B51" s="242"/>
      <c r="C51" s="103" t="s">
        <v>4</v>
      </c>
      <c r="D51" s="104" t="s">
        <v>5</v>
      </c>
      <c r="E51" s="14">
        <v>30.6</v>
      </c>
      <c r="F51" s="22">
        <v>35.6</v>
      </c>
      <c r="G51" s="22">
        <v>35.2</v>
      </c>
      <c r="H51" s="22">
        <f t="shared" si="1"/>
        <v>98.87640449438203</v>
      </c>
    </row>
    <row r="52" spans="1:8" s="21" customFormat="1" ht="40.5" customHeight="1">
      <c r="A52" s="23"/>
      <c r="B52" s="242" t="s">
        <v>561</v>
      </c>
      <c r="C52" s="243"/>
      <c r="D52" s="244" t="s">
        <v>135</v>
      </c>
      <c r="E52" s="14">
        <f>E53+E54</f>
        <v>7.5</v>
      </c>
      <c r="F52" s="14">
        <f>F53+F54</f>
        <v>9.5</v>
      </c>
      <c r="G52" s="14">
        <f>G53+G54</f>
        <v>9.5</v>
      </c>
      <c r="H52" s="22">
        <f t="shared" si="1"/>
        <v>100</v>
      </c>
    </row>
    <row r="53" spans="1:8" s="21" customFormat="1" ht="81" customHeight="1">
      <c r="A53" s="23"/>
      <c r="B53" s="242"/>
      <c r="C53" s="103" t="s">
        <v>2</v>
      </c>
      <c r="D53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" s="14">
        <v>7.5</v>
      </c>
      <c r="F53" s="14">
        <v>9.5</v>
      </c>
      <c r="G53" s="14">
        <v>9.5</v>
      </c>
      <c r="H53" s="22">
        <f t="shared" si="1"/>
        <v>100</v>
      </c>
    </row>
    <row r="54" spans="1:8" s="108" customFormat="1" ht="27" customHeight="1" hidden="1">
      <c r="A54" s="131"/>
      <c r="B54" s="118"/>
      <c r="C54" s="123" t="s">
        <v>3</v>
      </c>
      <c r="D54" s="119" t="s">
        <v>143</v>
      </c>
      <c r="E54" s="120"/>
      <c r="F54" s="121"/>
      <c r="G54" s="121"/>
      <c r="H54" s="121" t="e">
        <f t="shared" si="1"/>
        <v>#DIV/0!</v>
      </c>
    </row>
    <row r="55" spans="1:8" s="21" customFormat="1" ht="13.5">
      <c r="A55" s="19"/>
      <c r="B55" s="237" t="s">
        <v>137</v>
      </c>
      <c r="C55" s="238"/>
      <c r="D55" s="260" t="s">
        <v>138</v>
      </c>
      <c r="E55" s="54">
        <f>E56+E60</f>
        <v>3962.1</v>
      </c>
      <c r="F55" s="54">
        <f>F56+F60</f>
        <v>4136.2</v>
      </c>
      <c r="G55" s="54">
        <f>G56+G60</f>
        <v>3834</v>
      </c>
      <c r="H55" s="26">
        <f aca="true" t="shared" si="4" ref="H55:H61">G55/F55*100</f>
        <v>92.69377689666844</v>
      </c>
    </row>
    <row r="56" spans="1:8" s="27" customFormat="1" ht="27" customHeight="1">
      <c r="A56" s="23"/>
      <c r="B56" s="242" t="s">
        <v>660</v>
      </c>
      <c r="C56" s="243"/>
      <c r="D56" s="265" t="s">
        <v>538</v>
      </c>
      <c r="E56" s="20">
        <f>E57+E58+E59</f>
        <v>3274.7</v>
      </c>
      <c r="F56" s="20">
        <f>F57+F58+F59</f>
        <v>3264.2999999999997</v>
      </c>
      <c r="G56" s="20">
        <f>G57+G58+G59</f>
        <v>2962.2</v>
      </c>
      <c r="H56" s="22">
        <f t="shared" si="4"/>
        <v>90.74533590662624</v>
      </c>
    </row>
    <row r="57" spans="1:8" s="21" customFormat="1" ht="81" customHeight="1">
      <c r="A57" s="19"/>
      <c r="B57" s="242"/>
      <c r="C57" s="103" t="s">
        <v>2</v>
      </c>
      <c r="D57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7" s="14">
        <v>2815.6</v>
      </c>
      <c r="F57" s="22">
        <v>2815.6</v>
      </c>
      <c r="G57" s="22">
        <v>2604.7</v>
      </c>
      <c r="H57" s="22">
        <f t="shared" si="4"/>
        <v>92.50958943031681</v>
      </c>
    </row>
    <row r="58" spans="1:8" s="21" customFormat="1" ht="27" customHeight="1">
      <c r="A58" s="23"/>
      <c r="B58" s="242"/>
      <c r="C58" s="103" t="s">
        <v>3</v>
      </c>
      <c r="D58" s="104" t="s">
        <v>143</v>
      </c>
      <c r="E58" s="14">
        <v>438.9</v>
      </c>
      <c r="F58" s="14">
        <v>428.5</v>
      </c>
      <c r="G58" s="14">
        <v>337.4</v>
      </c>
      <c r="H58" s="22">
        <f t="shared" si="4"/>
        <v>78.73978996499416</v>
      </c>
    </row>
    <row r="59" spans="1:8" s="21" customFormat="1" ht="13.5" customHeight="1">
      <c r="A59" s="23"/>
      <c r="B59" s="242"/>
      <c r="C59" s="103" t="s">
        <v>4</v>
      </c>
      <c r="D59" s="104" t="s">
        <v>5</v>
      </c>
      <c r="E59" s="14">
        <v>20.2</v>
      </c>
      <c r="F59" s="22">
        <v>20.2</v>
      </c>
      <c r="G59" s="22">
        <v>20.1</v>
      </c>
      <c r="H59" s="22">
        <f t="shared" si="4"/>
        <v>99.50495049504951</v>
      </c>
    </row>
    <row r="60" spans="1:8" s="21" customFormat="1" ht="40.5" customHeight="1">
      <c r="A60" s="23"/>
      <c r="B60" s="242" t="s">
        <v>664</v>
      </c>
      <c r="C60" s="242"/>
      <c r="D60" s="282" t="s">
        <v>30</v>
      </c>
      <c r="E60" s="14">
        <f>E61</f>
        <v>687.4</v>
      </c>
      <c r="F60" s="14">
        <f>F61</f>
        <v>871.9</v>
      </c>
      <c r="G60" s="14">
        <f>G61</f>
        <v>871.8</v>
      </c>
      <c r="H60" s="22">
        <f t="shared" si="4"/>
        <v>99.98853079481592</v>
      </c>
    </row>
    <row r="61" spans="1:8" s="21" customFormat="1" ht="81" customHeight="1">
      <c r="A61" s="23"/>
      <c r="B61" s="242"/>
      <c r="C61" s="103" t="s">
        <v>2</v>
      </c>
      <c r="D61" s="10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1" s="14">
        <v>687.4</v>
      </c>
      <c r="F61" s="22">
        <v>871.9</v>
      </c>
      <c r="G61" s="22">
        <v>871.8</v>
      </c>
      <c r="H61" s="22">
        <f t="shared" si="4"/>
        <v>99.98853079481592</v>
      </c>
    </row>
    <row r="62" spans="1:8" s="122" customFormat="1" ht="27" hidden="1">
      <c r="A62" s="129" t="s">
        <v>126</v>
      </c>
      <c r="B62" s="133"/>
      <c r="C62" s="137"/>
      <c r="D62" s="135" t="s">
        <v>127</v>
      </c>
      <c r="E62" s="110">
        <f>E63</f>
        <v>0</v>
      </c>
      <c r="F62" s="110">
        <f aca="true" t="shared" si="5" ref="F62:G65">F63</f>
        <v>0</v>
      </c>
      <c r="G62" s="110">
        <f t="shared" si="5"/>
        <v>0</v>
      </c>
      <c r="H62" s="110" t="e">
        <f t="shared" si="1"/>
        <v>#DIV/0!</v>
      </c>
    </row>
    <row r="63" spans="1:8" s="108" customFormat="1" ht="13.5" hidden="1">
      <c r="A63" s="129"/>
      <c r="B63" s="105" t="s">
        <v>137</v>
      </c>
      <c r="C63" s="111"/>
      <c r="D63" s="124" t="s">
        <v>138</v>
      </c>
      <c r="E63" s="136">
        <f>E64</f>
        <v>0</v>
      </c>
      <c r="F63" s="136">
        <f t="shared" si="5"/>
        <v>0</v>
      </c>
      <c r="G63" s="136">
        <f t="shared" si="5"/>
        <v>0</v>
      </c>
      <c r="H63" s="107" t="e">
        <f>G63/F63*100</f>
        <v>#DIV/0!</v>
      </c>
    </row>
    <row r="64" spans="1:8" s="116" customFormat="1" ht="69" hidden="1">
      <c r="A64" s="129"/>
      <c r="B64" s="111" t="s">
        <v>144</v>
      </c>
      <c r="C64" s="113"/>
      <c r="D64" s="125" t="s">
        <v>145</v>
      </c>
      <c r="E64" s="109">
        <f>E65</f>
        <v>0</v>
      </c>
      <c r="F64" s="109">
        <f t="shared" si="5"/>
        <v>0</v>
      </c>
      <c r="G64" s="109">
        <f t="shared" si="5"/>
        <v>0</v>
      </c>
      <c r="H64" s="110" t="e">
        <f>G64/F64*100</f>
        <v>#DIV/0!</v>
      </c>
    </row>
    <row r="65" spans="1:8" s="122" customFormat="1" ht="40.5" customHeight="1" hidden="1">
      <c r="A65" s="131"/>
      <c r="B65" s="118" t="s">
        <v>504</v>
      </c>
      <c r="C65" s="126"/>
      <c r="D65" s="127" t="s">
        <v>505</v>
      </c>
      <c r="E65" s="120">
        <f>E66</f>
        <v>0</v>
      </c>
      <c r="F65" s="120">
        <f t="shared" si="5"/>
        <v>0</v>
      </c>
      <c r="G65" s="120">
        <f t="shared" si="5"/>
        <v>0</v>
      </c>
      <c r="H65" s="121" t="e">
        <f>G65/F65*100</f>
        <v>#DIV/0!</v>
      </c>
    </row>
    <row r="66" spans="1:8" s="108" customFormat="1" ht="27" customHeight="1" hidden="1">
      <c r="A66" s="131"/>
      <c r="B66" s="118"/>
      <c r="C66" s="123" t="s">
        <v>3</v>
      </c>
      <c r="D66" s="119" t="s">
        <v>143</v>
      </c>
      <c r="E66" s="120"/>
      <c r="F66" s="120"/>
      <c r="G66" s="120"/>
      <c r="H66" s="121" t="e">
        <f>G66/F66*100</f>
        <v>#DIV/0!</v>
      </c>
    </row>
    <row r="67" spans="1:8" s="21" customFormat="1" ht="13.5">
      <c r="A67" s="28" t="s">
        <v>46</v>
      </c>
      <c r="B67" s="237"/>
      <c r="C67" s="245"/>
      <c r="D67" s="246" t="s">
        <v>80</v>
      </c>
      <c r="E67" s="29">
        <f>E68</f>
        <v>3100</v>
      </c>
      <c r="F67" s="29">
        <f aca="true" t="shared" si="6" ref="F67:G70">F68</f>
        <v>497.1</v>
      </c>
      <c r="G67" s="29">
        <f t="shared" si="6"/>
        <v>0</v>
      </c>
      <c r="H67" s="30">
        <f t="shared" si="1"/>
        <v>0</v>
      </c>
    </row>
    <row r="68" spans="1:8" s="21" customFormat="1" ht="39.75">
      <c r="A68" s="28"/>
      <c r="B68" s="237" t="s">
        <v>556</v>
      </c>
      <c r="C68" s="238"/>
      <c r="D68" s="239" t="s">
        <v>557</v>
      </c>
      <c r="E68" s="25">
        <f>E69</f>
        <v>3100</v>
      </c>
      <c r="F68" s="25">
        <f t="shared" si="6"/>
        <v>497.1</v>
      </c>
      <c r="G68" s="25">
        <f t="shared" si="6"/>
        <v>0</v>
      </c>
      <c r="H68" s="26">
        <f t="shared" si="1"/>
        <v>0</v>
      </c>
    </row>
    <row r="69" spans="1:8" s="34" customFormat="1" ht="41.25">
      <c r="A69" s="28"/>
      <c r="B69" s="238" t="s">
        <v>562</v>
      </c>
      <c r="C69" s="240"/>
      <c r="D69" s="241" t="s">
        <v>563</v>
      </c>
      <c r="E69" s="29">
        <f>E70</f>
        <v>3100</v>
      </c>
      <c r="F69" s="29">
        <f t="shared" si="6"/>
        <v>497.1</v>
      </c>
      <c r="G69" s="29">
        <f t="shared" si="6"/>
        <v>0</v>
      </c>
      <c r="H69" s="30">
        <f t="shared" si="1"/>
        <v>0</v>
      </c>
    </row>
    <row r="70" spans="1:8" s="21" customFormat="1" ht="27" customHeight="1">
      <c r="A70" s="28"/>
      <c r="B70" s="242" t="s">
        <v>564</v>
      </c>
      <c r="C70" s="247"/>
      <c r="D70" s="248" t="s">
        <v>37</v>
      </c>
      <c r="E70" s="14">
        <f>E71</f>
        <v>3100</v>
      </c>
      <c r="F70" s="14">
        <f t="shared" si="6"/>
        <v>497.1</v>
      </c>
      <c r="G70" s="14">
        <f t="shared" si="6"/>
        <v>0</v>
      </c>
      <c r="H70" s="22">
        <f aca="true" t="shared" si="7" ref="H70:H92">G70/F70*100</f>
        <v>0</v>
      </c>
    </row>
    <row r="71" spans="1:8" s="21" customFormat="1" ht="13.5">
      <c r="A71" s="28"/>
      <c r="B71" s="242"/>
      <c r="C71" s="103" t="s">
        <v>4</v>
      </c>
      <c r="D71" s="104" t="s">
        <v>5</v>
      </c>
      <c r="E71" s="20">
        <v>3100</v>
      </c>
      <c r="F71" s="22">
        <v>497.1</v>
      </c>
      <c r="G71" s="22">
        <v>0</v>
      </c>
      <c r="H71" s="22">
        <f t="shared" si="7"/>
        <v>0</v>
      </c>
    </row>
    <row r="72" spans="1:8" s="21" customFormat="1" ht="13.5" customHeight="1">
      <c r="A72" s="28" t="s">
        <v>51</v>
      </c>
      <c r="B72" s="46"/>
      <c r="C72" s="85"/>
      <c r="D72" s="92" t="s">
        <v>81</v>
      </c>
      <c r="E72" s="33">
        <f>E87+E125+E93+E159+E77+E73</f>
        <v>94270.59999999999</v>
      </c>
      <c r="F72" s="33">
        <f>F87+F125+F93+F159+F77+F73</f>
        <v>139982.6</v>
      </c>
      <c r="G72" s="33">
        <f>G87+G125+G93+G159+G77+G73</f>
        <v>128464.1</v>
      </c>
      <c r="H72" s="30">
        <f t="shared" si="7"/>
        <v>91.77147731218022</v>
      </c>
    </row>
    <row r="73" spans="1:8" s="21" customFormat="1" ht="39.75">
      <c r="A73" s="28"/>
      <c r="B73" s="46" t="s">
        <v>271</v>
      </c>
      <c r="C73" s="51"/>
      <c r="D73" s="249" t="s">
        <v>272</v>
      </c>
      <c r="E73" s="25">
        <f aca="true" t="shared" si="8" ref="E73:G75">E74</f>
        <v>0</v>
      </c>
      <c r="F73" s="25">
        <f t="shared" si="8"/>
        <v>3</v>
      </c>
      <c r="G73" s="25">
        <f t="shared" si="8"/>
        <v>3</v>
      </c>
      <c r="H73" s="26">
        <f t="shared" si="7"/>
        <v>100</v>
      </c>
    </row>
    <row r="74" spans="1:8" s="34" customFormat="1" ht="41.25">
      <c r="A74" s="28"/>
      <c r="B74" s="51" t="s">
        <v>535</v>
      </c>
      <c r="C74" s="52"/>
      <c r="D74" s="53" t="s">
        <v>536</v>
      </c>
      <c r="E74" s="29">
        <f t="shared" si="8"/>
        <v>0</v>
      </c>
      <c r="F74" s="29">
        <f t="shared" si="8"/>
        <v>3</v>
      </c>
      <c r="G74" s="29">
        <f t="shared" si="8"/>
        <v>3</v>
      </c>
      <c r="H74" s="30">
        <f t="shared" si="7"/>
        <v>100</v>
      </c>
    </row>
    <row r="75" spans="1:8" s="21" customFormat="1" ht="66">
      <c r="A75" s="28"/>
      <c r="B75" s="47" t="s">
        <v>675</v>
      </c>
      <c r="C75" s="48"/>
      <c r="D75" s="42" t="s">
        <v>149</v>
      </c>
      <c r="E75" s="14">
        <f t="shared" si="8"/>
        <v>0</v>
      </c>
      <c r="F75" s="14">
        <f t="shared" si="8"/>
        <v>3</v>
      </c>
      <c r="G75" s="14">
        <f t="shared" si="8"/>
        <v>3</v>
      </c>
      <c r="H75" s="22">
        <f t="shared" si="7"/>
        <v>100</v>
      </c>
    </row>
    <row r="76" spans="1:8" s="21" customFormat="1" ht="13.5">
      <c r="A76" s="28"/>
      <c r="B76" s="47"/>
      <c r="C76" s="41" t="s">
        <v>4</v>
      </c>
      <c r="D76" s="42" t="s">
        <v>5</v>
      </c>
      <c r="E76" s="14"/>
      <c r="F76" s="22">
        <v>3</v>
      </c>
      <c r="G76" s="22">
        <v>3</v>
      </c>
      <c r="H76" s="22">
        <f t="shared" si="7"/>
        <v>100</v>
      </c>
    </row>
    <row r="77" spans="1:8" s="21" customFormat="1" ht="39.75">
      <c r="A77" s="28"/>
      <c r="B77" s="46" t="s">
        <v>158</v>
      </c>
      <c r="C77" s="51"/>
      <c r="D77" s="249" t="s">
        <v>159</v>
      </c>
      <c r="E77" s="25">
        <f>E78+E81+E84</f>
        <v>0</v>
      </c>
      <c r="F77" s="25">
        <f>F78+F81+F84</f>
        <v>58</v>
      </c>
      <c r="G77" s="25">
        <f>G78+G81+G84</f>
        <v>58</v>
      </c>
      <c r="H77" s="26">
        <f t="shared" si="7"/>
        <v>100</v>
      </c>
    </row>
    <row r="78" spans="1:8" s="34" customFormat="1" ht="27">
      <c r="A78" s="28"/>
      <c r="B78" s="51" t="s">
        <v>212</v>
      </c>
      <c r="C78" s="52"/>
      <c r="D78" s="53" t="s">
        <v>213</v>
      </c>
      <c r="E78" s="29">
        <f aca="true" t="shared" si="9" ref="E78:G85">E79</f>
        <v>0</v>
      </c>
      <c r="F78" s="29">
        <f t="shared" si="9"/>
        <v>35</v>
      </c>
      <c r="G78" s="29">
        <f t="shared" si="9"/>
        <v>35</v>
      </c>
      <c r="H78" s="30">
        <f t="shared" si="7"/>
        <v>100</v>
      </c>
    </row>
    <row r="79" spans="1:8" s="21" customFormat="1" ht="66">
      <c r="A79" s="28"/>
      <c r="B79" s="47" t="s">
        <v>665</v>
      </c>
      <c r="C79" s="48"/>
      <c r="D79" s="42" t="s">
        <v>149</v>
      </c>
      <c r="E79" s="14">
        <f t="shared" si="9"/>
        <v>0</v>
      </c>
      <c r="F79" s="14">
        <f t="shared" si="9"/>
        <v>35</v>
      </c>
      <c r="G79" s="14">
        <f t="shared" si="9"/>
        <v>35</v>
      </c>
      <c r="H79" s="22">
        <f t="shared" si="7"/>
        <v>100</v>
      </c>
    </row>
    <row r="80" spans="1:8" s="21" customFormat="1" ht="13.5">
      <c r="A80" s="28"/>
      <c r="B80" s="47"/>
      <c r="C80" s="41" t="s">
        <v>4</v>
      </c>
      <c r="D80" s="42" t="s">
        <v>5</v>
      </c>
      <c r="E80" s="14">
        <v>0</v>
      </c>
      <c r="F80" s="22">
        <v>35</v>
      </c>
      <c r="G80" s="22">
        <v>35</v>
      </c>
      <c r="H80" s="22">
        <f t="shared" si="7"/>
        <v>100</v>
      </c>
    </row>
    <row r="81" spans="1:8" s="34" customFormat="1" ht="41.25">
      <c r="A81" s="28"/>
      <c r="B81" s="51" t="s">
        <v>230</v>
      </c>
      <c r="C81" s="52"/>
      <c r="D81" s="53" t="s">
        <v>231</v>
      </c>
      <c r="E81" s="29">
        <f t="shared" si="9"/>
        <v>0</v>
      </c>
      <c r="F81" s="29">
        <f t="shared" si="9"/>
        <v>13</v>
      </c>
      <c r="G81" s="29">
        <f t="shared" si="9"/>
        <v>13</v>
      </c>
      <c r="H81" s="30">
        <f t="shared" si="7"/>
        <v>100</v>
      </c>
    </row>
    <row r="82" spans="1:8" s="21" customFormat="1" ht="66">
      <c r="A82" s="28"/>
      <c r="B82" s="47" t="s">
        <v>727</v>
      </c>
      <c r="C82" s="48"/>
      <c r="D82" s="42" t="s">
        <v>149</v>
      </c>
      <c r="E82" s="14">
        <f t="shared" si="9"/>
        <v>0</v>
      </c>
      <c r="F82" s="14">
        <f t="shared" si="9"/>
        <v>13</v>
      </c>
      <c r="G82" s="14">
        <f t="shared" si="9"/>
        <v>13</v>
      </c>
      <c r="H82" s="22">
        <f t="shared" si="7"/>
        <v>100</v>
      </c>
    </row>
    <row r="83" spans="1:8" s="21" customFormat="1" ht="13.5">
      <c r="A83" s="28"/>
      <c r="B83" s="47"/>
      <c r="C83" s="41" t="s">
        <v>4</v>
      </c>
      <c r="D83" s="42" t="s">
        <v>5</v>
      </c>
      <c r="E83" s="14">
        <v>0</v>
      </c>
      <c r="F83" s="22">
        <v>13</v>
      </c>
      <c r="G83" s="22">
        <v>13</v>
      </c>
      <c r="H83" s="22">
        <f t="shared" si="7"/>
        <v>100</v>
      </c>
    </row>
    <row r="84" spans="1:8" s="34" customFormat="1" ht="27">
      <c r="A84" s="28"/>
      <c r="B84" s="51" t="s">
        <v>671</v>
      </c>
      <c r="C84" s="52"/>
      <c r="D84" s="53" t="s">
        <v>559</v>
      </c>
      <c r="E84" s="29">
        <f t="shared" si="9"/>
        <v>0</v>
      </c>
      <c r="F84" s="29">
        <f t="shared" si="9"/>
        <v>10</v>
      </c>
      <c r="G84" s="29">
        <f t="shared" si="9"/>
        <v>10</v>
      </c>
      <c r="H84" s="30">
        <f t="shared" si="7"/>
        <v>100</v>
      </c>
    </row>
    <row r="85" spans="1:8" s="21" customFormat="1" ht="66">
      <c r="A85" s="28"/>
      <c r="B85" s="47" t="s">
        <v>734</v>
      </c>
      <c r="C85" s="48"/>
      <c r="D85" s="42" t="s">
        <v>149</v>
      </c>
      <c r="E85" s="14">
        <f t="shared" si="9"/>
        <v>0</v>
      </c>
      <c r="F85" s="14">
        <f t="shared" si="9"/>
        <v>10</v>
      </c>
      <c r="G85" s="14">
        <f t="shared" si="9"/>
        <v>10</v>
      </c>
      <c r="H85" s="22">
        <f t="shared" si="7"/>
        <v>100</v>
      </c>
    </row>
    <row r="86" spans="1:8" s="21" customFormat="1" ht="13.5">
      <c r="A86" s="28"/>
      <c r="B86" s="47"/>
      <c r="C86" s="41" t="s">
        <v>4</v>
      </c>
      <c r="D86" s="42" t="s">
        <v>5</v>
      </c>
      <c r="E86" s="14">
        <v>0</v>
      </c>
      <c r="F86" s="22">
        <v>10</v>
      </c>
      <c r="G86" s="22">
        <v>10</v>
      </c>
      <c r="H86" s="22">
        <f t="shared" si="7"/>
        <v>100</v>
      </c>
    </row>
    <row r="87" spans="1:8" s="21" customFormat="1" ht="39.75">
      <c r="A87" s="28"/>
      <c r="B87" s="46" t="s">
        <v>556</v>
      </c>
      <c r="C87" s="51"/>
      <c r="D87" s="249" t="s">
        <v>557</v>
      </c>
      <c r="E87" s="25">
        <f aca="true" t="shared" si="10" ref="E87:G88">E88</f>
        <v>23639.9</v>
      </c>
      <c r="F87" s="25">
        <f t="shared" si="10"/>
        <v>24176.899999999998</v>
      </c>
      <c r="G87" s="25">
        <f t="shared" si="10"/>
        <v>22100.600000000002</v>
      </c>
      <c r="H87" s="26">
        <f t="shared" si="7"/>
        <v>91.41205034557782</v>
      </c>
    </row>
    <row r="88" spans="1:8" s="34" customFormat="1" ht="41.25">
      <c r="A88" s="28"/>
      <c r="B88" s="51" t="s">
        <v>562</v>
      </c>
      <c r="C88" s="52"/>
      <c r="D88" s="53" t="s">
        <v>563</v>
      </c>
      <c r="E88" s="29">
        <f t="shared" si="10"/>
        <v>23639.9</v>
      </c>
      <c r="F88" s="29">
        <f t="shared" si="10"/>
        <v>24176.899999999998</v>
      </c>
      <c r="G88" s="29">
        <f t="shared" si="10"/>
        <v>22100.600000000002</v>
      </c>
      <c r="H88" s="30">
        <f t="shared" si="7"/>
        <v>91.41205034557782</v>
      </c>
    </row>
    <row r="89" spans="1:8" s="21" customFormat="1" ht="26.25">
      <c r="A89" s="28"/>
      <c r="B89" s="47" t="s">
        <v>565</v>
      </c>
      <c r="C89" s="48"/>
      <c r="D89" s="42" t="s">
        <v>150</v>
      </c>
      <c r="E89" s="14">
        <f>E90+E91+E92</f>
        <v>23639.9</v>
      </c>
      <c r="F89" s="14">
        <f>F90+F91+F92</f>
        <v>24176.899999999998</v>
      </c>
      <c r="G89" s="14">
        <f>G90+G91+G92</f>
        <v>22100.600000000002</v>
      </c>
      <c r="H89" s="22">
        <f t="shared" si="7"/>
        <v>91.41205034557782</v>
      </c>
    </row>
    <row r="90" spans="1:8" s="21" customFormat="1" ht="77.25" customHeight="1">
      <c r="A90" s="28"/>
      <c r="B90" s="47"/>
      <c r="C90" s="41" t="s">
        <v>2</v>
      </c>
      <c r="D90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90" s="14">
        <v>20595.9</v>
      </c>
      <c r="F90" s="22">
        <v>21067.8</v>
      </c>
      <c r="G90" s="22">
        <v>20009.4</v>
      </c>
      <c r="H90" s="22">
        <f t="shared" si="7"/>
        <v>94.97621963375389</v>
      </c>
    </row>
    <row r="91" spans="1:8" s="21" customFormat="1" ht="30" customHeight="1">
      <c r="A91" s="28"/>
      <c r="B91" s="47"/>
      <c r="C91" s="41" t="s">
        <v>3</v>
      </c>
      <c r="D91" s="42" t="s">
        <v>143</v>
      </c>
      <c r="E91" s="14">
        <v>1318</v>
      </c>
      <c r="F91" s="14">
        <v>1383.1</v>
      </c>
      <c r="G91" s="14">
        <v>1245</v>
      </c>
      <c r="H91" s="22">
        <f t="shared" si="7"/>
        <v>90.01518328392741</v>
      </c>
    </row>
    <row r="92" spans="1:8" s="21" customFormat="1" ht="13.5">
      <c r="A92" s="28"/>
      <c r="B92" s="47"/>
      <c r="C92" s="41" t="s">
        <v>4</v>
      </c>
      <c r="D92" s="42" t="s">
        <v>5</v>
      </c>
      <c r="E92" s="14">
        <v>1726</v>
      </c>
      <c r="F92" s="22">
        <v>1726</v>
      </c>
      <c r="G92" s="22">
        <v>846.2</v>
      </c>
      <c r="H92" s="22">
        <f t="shared" si="7"/>
        <v>49.02665121668598</v>
      </c>
    </row>
    <row r="93" spans="1:8" s="21" customFormat="1" ht="53.25">
      <c r="A93" s="28"/>
      <c r="B93" s="46" t="s">
        <v>608</v>
      </c>
      <c r="C93" s="51"/>
      <c r="D93" s="249" t="s">
        <v>609</v>
      </c>
      <c r="E93" s="25">
        <f>E94+E112</f>
        <v>20015.7</v>
      </c>
      <c r="F93" s="25">
        <f>F94+F112</f>
        <v>30735.4</v>
      </c>
      <c r="G93" s="25">
        <f>G94+G112</f>
        <v>28208.4</v>
      </c>
      <c r="H93" s="26">
        <f aca="true" t="shared" si="11" ref="H93:H123">G93/F93*100</f>
        <v>91.7782101420512</v>
      </c>
    </row>
    <row r="94" spans="1:8" s="34" customFormat="1" ht="13.5">
      <c r="A94" s="28"/>
      <c r="B94" s="51" t="s">
        <v>613</v>
      </c>
      <c r="C94" s="52"/>
      <c r="D94" s="53" t="s">
        <v>614</v>
      </c>
      <c r="E94" s="29">
        <f>E95+E97+E99+E101+E105+E109+E103</f>
        <v>10454.2</v>
      </c>
      <c r="F94" s="29">
        <f>F95+F97+F99+F101+F105+F109+F103</f>
        <v>9529.7</v>
      </c>
      <c r="G94" s="29">
        <f>G95+G97+G99+G101+G105+G109+G103</f>
        <v>7891</v>
      </c>
      <c r="H94" s="30">
        <f t="shared" si="11"/>
        <v>82.8042855493877</v>
      </c>
    </row>
    <row r="95" spans="1:8" s="21" customFormat="1" ht="67.5" customHeight="1">
      <c r="A95" s="19"/>
      <c r="B95" s="47" t="s">
        <v>615</v>
      </c>
      <c r="C95" s="43"/>
      <c r="D95" s="44" t="s">
        <v>616</v>
      </c>
      <c r="E95" s="14">
        <f>E96</f>
        <v>1506.7</v>
      </c>
      <c r="F95" s="14">
        <f>F96</f>
        <v>1446.7</v>
      </c>
      <c r="G95" s="14">
        <f>G96</f>
        <v>1421.5</v>
      </c>
      <c r="H95" s="22">
        <f t="shared" si="11"/>
        <v>98.25810465196653</v>
      </c>
    </row>
    <row r="96" spans="1:8" s="21" customFormat="1" ht="40.5" customHeight="1">
      <c r="A96" s="19"/>
      <c r="B96" s="47"/>
      <c r="C96" s="38" t="s">
        <v>8</v>
      </c>
      <c r="D96" s="40" t="s">
        <v>9</v>
      </c>
      <c r="E96" s="14">
        <v>1506.7</v>
      </c>
      <c r="F96" s="22">
        <v>1446.7</v>
      </c>
      <c r="G96" s="22">
        <v>1421.5</v>
      </c>
      <c r="H96" s="22">
        <f t="shared" si="11"/>
        <v>98.25810465196653</v>
      </c>
    </row>
    <row r="97" spans="1:8" s="21" customFormat="1" ht="27" customHeight="1">
      <c r="A97" s="32"/>
      <c r="B97" s="47" t="s">
        <v>617</v>
      </c>
      <c r="C97" s="47"/>
      <c r="D97" s="102" t="s">
        <v>147</v>
      </c>
      <c r="E97" s="14">
        <f>E98</f>
        <v>70</v>
      </c>
      <c r="F97" s="14">
        <f>F98</f>
        <v>70</v>
      </c>
      <c r="G97" s="14">
        <f>G98</f>
        <v>15.4</v>
      </c>
      <c r="H97" s="22">
        <f t="shared" si="11"/>
        <v>22</v>
      </c>
    </row>
    <row r="98" spans="1:8" s="21" customFormat="1" ht="27" customHeight="1">
      <c r="A98" s="19"/>
      <c r="B98" s="46"/>
      <c r="C98" s="41" t="s">
        <v>3</v>
      </c>
      <c r="D98" s="42" t="s">
        <v>143</v>
      </c>
      <c r="E98" s="14">
        <v>70</v>
      </c>
      <c r="F98" s="20">
        <v>70</v>
      </c>
      <c r="G98" s="20">
        <v>15.4</v>
      </c>
      <c r="H98" s="22">
        <f t="shared" si="11"/>
        <v>22</v>
      </c>
    </row>
    <row r="99" spans="1:8" s="21" customFormat="1" ht="40.5" customHeight="1">
      <c r="A99" s="19"/>
      <c r="B99" s="38" t="s">
        <v>618</v>
      </c>
      <c r="C99" s="38"/>
      <c r="D99" s="45" t="s">
        <v>619</v>
      </c>
      <c r="E99" s="20">
        <f>E100</f>
        <v>2095</v>
      </c>
      <c r="F99" s="20">
        <f>F100</f>
        <v>1683</v>
      </c>
      <c r="G99" s="20">
        <f>G100</f>
        <v>979</v>
      </c>
      <c r="H99" s="22">
        <f t="shared" si="11"/>
        <v>58.16993464052288</v>
      </c>
    </row>
    <row r="100" spans="1:8" s="21" customFormat="1" ht="27" customHeight="1">
      <c r="A100" s="19"/>
      <c r="B100" s="38"/>
      <c r="C100" s="41" t="s">
        <v>3</v>
      </c>
      <c r="D100" s="42" t="s">
        <v>143</v>
      </c>
      <c r="E100" s="20">
        <v>2095</v>
      </c>
      <c r="F100" s="22">
        <v>1683</v>
      </c>
      <c r="G100" s="22">
        <v>979</v>
      </c>
      <c r="H100" s="22">
        <f t="shared" si="11"/>
        <v>58.16993464052288</v>
      </c>
    </row>
    <row r="101" spans="1:8" s="21" customFormat="1" ht="27" customHeight="1">
      <c r="A101" s="19"/>
      <c r="B101" s="47" t="s">
        <v>620</v>
      </c>
      <c r="C101" s="41"/>
      <c r="D101" s="45" t="s">
        <v>148</v>
      </c>
      <c r="E101" s="14">
        <f>E102</f>
        <v>200</v>
      </c>
      <c r="F101" s="14">
        <f>F102</f>
        <v>200</v>
      </c>
      <c r="G101" s="14">
        <f>G102</f>
        <v>0</v>
      </c>
      <c r="H101" s="22">
        <f t="shared" si="11"/>
        <v>0</v>
      </c>
    </row>
    <row r="102" spans="1:8" s="21" customFormat="1" ht="27" customHeight="1">
      <c r="A102" s="19"/>
      <c r="B102" s="46"/>
      <c r="C102" s="41" t="s">
        <v>3</v>
      </c>
      <c r="D102" s="42" t="s">
        <v>143</v>
      </c>
      <c r="E102" s="14">
        <v>200</v>
      </c>
      <c r="F102" s="20">
        <v>200</v>
      </c>
      <c r="G102" s="20">
        <v>0</v>
      </c>
      <c r="H102" s="22">
        <f t="shared" si="11"/>
        <v>0</v>
      </c>
    </row>
    <row r="103" spans="1:8" s="21" customFormat="1" ht="27" customHeight="1">
      <c r="A103" s="19"/>
      <c r="B103" s="47" t="s">
        <v>694</v>
      </c>
      <c r="C103" s="41"/>
      <c r="D103" s="45" t="s">
        <v>695</v>
      </c>
      <c r="E103" s="14">
        <f>E104</f>
        <v>130</v>
      </c>
      <c r="F103" s="14">
        <f>F104</f>
        <v>130</v>
      </c>
      <c r="G103" s="14">
        <f>G104</f>
        <v>0</v>
      </c>
      <c r="H103" s="22">
        <f>G103/F103*100</f>
        <v>0</v>
      </c>
    </row>
    <row r="104" spans="1:8" s="21" customFormat="1" ht="27" customHeight="1">
      <c r="A104" s="19"/>
      <c r="B104" s="46"/>
      <c r="C104" s="41" t="s">
        <v>3</v>
      </c>
      <c r="D104" s="42" t="s">
        <v>143</v>
      </c>
      <c r="E104" s="14">
        <v>130</v>
      </c>
      <c r="F104" s="20">
        <v>130</v>
      </c>
      <c r="G104" s="20">
        <v>0</v>
      </c>
      <c r="H104" s="22">
        <f>G104/F104*100</f>
        <v>0</v>
      </c>
    </row>
    <row r="105" spans="1:8" s="21" customFormat="1" ht="26.25">
      <c r="A105" s="28"/>
      <c r="B105" s="47" t="s">
        <v>621</v>
      </c>
      <c r="C105" s="48"/>
      <c r="D105" s="42" t="s">
        <v>150</v>
      </c>
      <c r="E105" s="14">
        <f>E106+E107+E108</f>
        <v>3608.5</v>
      </c>
      <c r="F105" s="14">
        <f>F106+F107+F108</f>
        <v>3837.8999999999996</v>
      </c>
      <c r="G105" s="14">
        <f>G106+G107+G108</f>
        <v>3367.5</v>
      </c>
      <c r="H105" s="22">
        <f t="shared" si="11"/>
        <v>87.7432971156101</v>
      </c>
    </row>
    <row r="106" spans="1:8" s="21" customFormat="1" ht="77.25" customHeight="1">
      <c r="A106" s="28"/>
      <c r="B106" s="47"/>
      <c r="C106" s="41" t="s">
        <v>2</v>
      </c>
      <c r="D106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06" s="14">
        <v>1589.8</v>
      </c>
      <c r="F106" s="22">
        <v>1743.1</v>
      </c>
      <c r="G106" s="22">
        <v>1742.4</v>
      </c>
      <c r="H106" s="22">
        <f t="shared" si="11"/>
        <v>99.95984166140785</v>
      </c>
    </row>
    <row r="107" spans="1:8" s="21" customFormat="1" ht="30" customHeight="1">
      <c r="A107" s="28"/>
      <c r="B107" s="47"/>
      <c r="C107" s="41" t="s">
        <v>3</v>
      </c>
      <c r="D107" s="42" t="s">
        <v>143</v>
      </c>
      <c r="E107" s="14">
        <v>1996.9</v>
      </c>
      <c r="F107" s="14">
        <v>2019.8</v>
      </c>
      <c r="G107" s="14">
        <v>1550.9</v>
      </c>
      <c r="H107" s="22">
        <f t="shared" si="11"/>
        <v>76.78483018120606</v>
      </c>
    </row>
    <row r="108" spans="1:8" s="21" customFormat="1" ht="13.5">
      <c r="A108" s="28"/>
      <c r="B108" s="47"/>
      <c r="C108" s="41" t="s">
        <v>4</v>
      </c>
      <c r="D108" s="42" t="s">
        <v>5</v>
      </c>
      <c r="E108" s="14">
        <v>21.8</v>
      </c>
      <c r="F108" s="22">
        <v>75</v>
      </c>
      <c r="G108" s="22">
        <v>74.2</v>
      </c>
      <c r="H108" s="22">
        <f t="shared" si="11"/>
        <v>98.93333333333334</v>
      </c>
    </row>
    <row r="109" spans="1:8" s="21" customFormat="1" ht="27" customHeight="1">
      <c r="A109" s="19"/>
      <c r="B109" s="47" t="s">
        <v>622</v>
      </c>
      <c r="C109" s="41"/>
      <c r="D109" s="45" t="s">
        <v>602</v>
      </c>
      <c r="E109" s="14">
        <f>E110+E111</f>
        <v>2844</v>
      </c>
      <c r="F109" s="14">
        <f>F110+F111</f>
        <v>2162.1000000000004</v>
      </c>
      <c r="G109" s="14">
        <f>G110+G111</f>
        <v>2107.6000000000004</v>
      </c>
      <c r="H109" s="22">
        <f t="shared" si="11"/>
        <v>97.47930252994773</v>
      </c>
    </row>
    <row r="110" spans="1:8" s="21" customFormat="1" ht="27" customHeight="1">
      <c r="A110" s="19"/>
      <c r="B110" s="46"/>
      <c r="C110" s="41" t="s">
        <v>3</v>
      </c>
      <c r="D110" s="42" t="s">
        <v>143</v>
      </c>
      <c r="E110" s="14">
        <v>465</v>
      </c>
      <c r="F110" s="20">
        <v>831.2</v>
      </c>
      <c r="G110" s="20">
        <v>776.7</v>
      </c>
      <c r="H110" s="22">
        <f t="shared" si="11"/>
        <v>93.4432146294514</v>
      </c>
    </row>
    <row r="111" spans="1:8" s="21" customFormat="1" ht="40.5" customHeight="1">
      <c r="A111" s="19"/>
      <c r="B111" s="46"/>
      <c r="C111" s="41" t="s">
        <v>8</v>
      </c>
      <c r="D111" s="42" t="s">
        <v>9</v>
      </c>
      <c r="E111" s="14">
        <v>2379</v>
      </c>
      <c r="F111" s="20">
        <v>1330.9</v>
      </c>
      <c r="G111" s="20">
        <v>1330.9</v>
      </c>
      <c r="H111" s="22">
        <f t="shared" si="11"/>
        <v>100</v>
      </c>
    </row>
    <row r="112" spans="1:8" s="34" customFormat="1" ht="48" customHeight="1">
      <c r="A112" s="28"/>
      <c r="B112" s="51" t="s">
        <v>610</v>
      </c>
      <c r="C112" s="52"/>
      <c r="D112" s="53" t="s">
        <v>611</v>
      </c>
      <c r="E112" s="29">
        <f>E113+E119+E121+E115</f>
        <v>9561.5</v>
      </c>
      <c r="F112" s="29">
        <f>F113+F119+F121+F115</f>
        <v>21205.7</v>
      </c>
      <c r="G112" s="29">
        <f>G113+G119+G121+G115</f>
        <v>20317.4</v>
      </c>
      <c r="H112" s="30">
        <f t="shared" si="11"/>
        <v>95.81103193952569</v>
      </c>
    </row>
    <row r="113" spans="1:8" s="21" customFormat="1" ht="67.5" customHeight="1">
      <c r="A113" s="19"/>
      <c r="B113" s="47" t="s">
        <v>623</v>
      </c>
      <c r="C113" s="43"/>
      <c r="D113" s="44" t="s">
        <v>149</v>
      </c>
      <c r="E113" s="14">
        <f>E114</f>
        <v>190</v>
      </c>
      <c r="F113" s="14">
        <f>F114</f>
        <v>10805.5</v>
      </c>
      <c r="G113" s="14">
        <f>G114</f>
        <v>10706.3</v>
      </c>
      <c r="H113" s="22">
        <f t="shared" si="11"/>
        <v>99.0819490074499</v>
      </c>
    </row>
    <row r="114" spans="1:8" s="21" customFormat="1" ht="13.5" customHeight="1">
      <c r="A114" s="19"/>
      <c r="B114" s="47"/>
      <c r="C114" s="38" t="s">
        <v>4</v>
      </c>
      <c r="D114" s="40" t="s">
        <v>5</v>
      </c>
      <c r="E114" s="14">
        <v>190</v>
      </c>
      <c r="F114" s="22">
        <v>10805.5</v>
      </c>
      <c r="G114" s="22">
        <v>10706.3</v>
      </c>
      <c r="H114" s="22">
        <f t="shared" si="11"/>
        <v>99.0819490074499</v>
      </c>
    </row>
    <row r="115" spans="1:8" s="21" customFormat="1" ht="26.25">
      <c r="A115" s="28"/>
      <c r="B115" s="47" t="s">
        <v>624</v>
      </c>
      <c r="C115" s="48"/>
      <c r="D115" s="42" t="s">
        <v>150</v>
      </c>
      <c r="E115" s="14">
        <f>E116+E117+E118</f>
        <v>6660.500000000001</v>
      </c>
      <c r="F115" s="14">
        <f>F116+F117+F118</f>
        <v>7717.700000000001</v>
      </c>
      <c r="G115" s="14">
        <f>G116+G117+G118</f>
        <v>7299</v>
      </c>
      <c r="H115" s="22">
        <f t="shared" si="11"/>
        <v>94.57480855695349</v>
      </c>
    </row>
    <row r="116" spans="1:8" s="21" customFormat="1" ht="77.25" customHeight="1">
      <c r="A116" s="28"/>
      <c r="B116" s="47"/>
      <c r="C116" s="41" t="s">
        <v>2</v>
      </c>
      <c r="D116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16" s="14">
        <v>5776.6</v>
      </c>
      <c r="F116" s="22">
        <v>6684.3</v>
      </c>
      <c r="G116" s="22">
        <v>6575.1</v>
      </c>
      <c r="H116" s="22">
        <f t="shared" si="11"/>
        <v>98.36632108074144</v>
      </c>
    </row>
    <row r="117" spans="1:8" s="21" customFormat="1" ht="30" customHeight="1">
      <c r="A117" s="28"/>
      <c r="B117" s="47"/>
      <c r="C117" s="41" t="s">
        <v>3</v>
      </c>
      <c r="D117" s="42" t="s">
        <v>143</v>
      </c>
      <c r="E117" s="14">
        <v>854.3</v>
      </c>
      <c r="F117" s="14">
        <v>877.8</v>
      </c>
      <c r="G117" s="14">
        <v>665.2</v>
      </c>
      <c r="H117" s="22">
        <f t="shared" si="11"/>
        <v>75.78035999088631</v>
      </c>
    </row>
    <row r="118" spans="1:8" s="21" customFormat="1" ht="13.5">
      <c r="A118" s="28"/>
      <c r="B118" s="47"/>
      <c r="C118" s="41" t="s">
        <v>4</v>
      </c>
      <c r="D118" s="42" t="s">
        <v>5</v>
      </c>
      <c r="E118" s="14">
        <v>29.6</v>
      </c>
      <c r="F118" s="22">
        <v>155.6</v>
      </c>
      <c r="G118" s="22">
        <v>58.7</v>
      </c>
      <c r="H118" s="22">
        <f t="shared" si="11"/>
        <v>37.72493573264782</v>
      </c>
    </row>
    <row r="119" spans="1:8" s="21" customFormat="1" ht="27" customHeight="1">
      <c r="A119" s="32"/>
      <c r="B119" s="47" t="s">
        <v>625</v>
      </c>
      <c r="C119" s="47"/>
      <c r="D119" s="102" t="s">
        <v>626</v>
      </c>
      <c r="E119" s="14">
        <f>E120</f>
        <v>0</v>
      </c>
      <c r="F119" s="14">
        <f>F120</f>
        <v>92</v>
      </c>
      <c r="G119" s="14">
        <f>G120</f>
        <v>92</v>
      </c>
      <c r="H119" s="22">
        <f t="shared" si="11"/>
        <v>100</v>
      </c>
    </row>
    <row r="120" spans="1:8" s="21" customFormat="1" ht="27" customHeight="1">
      <c r="A120" s="19"/>
      <c r="B120" s="46"/>
      <c r="C120" s="41" t="s">
        <v>3</v>
      </c>
      <c r="D120" s="42" t="s">
        <v>143</v>
      </c>
      <c r="E120" s="14">
        <v>0</v>
      </c>
      <c r="F120" s="20">
        <v>92</v>
      </c>
      <c r="G120" s="20">
        <v>92</v>
      </c>
      <c r="H120" s="22">
        <f t="shared" si="11"/>
        <v>100</v>
      </c>
    </row>
    <row r="121" spans="1:8" s="21" customFormat="1" ht="27" customHeight="1">
      <c r="A121" s="19"/>
      <c r="B121" s="38" t="s">
        <v>627</v>
      </c>
      <c r="C121" s="38"/>
      <c r="D121" s="45" t="s">
        <v>31</v>
      </c>
      <c r="E121" s="20">
        <f>E122+E123+E124</f>
        <v>2711</v>
      </c>
      <c r="F121" s="20">
        <f>F122+F123+F124</f>
        <v>2590.5</v>
      </c>
      <c r="G121" s="20">
        <f>G122+G123+G124</f>
        <v>2220.1</v>
      </c>
      <c r="H121" s="22">
        <f t="shared" si="11"/>
        <v>85.70160200733449</v>
      </c>
    </row>
    <row r="122" spans="1:8" s="21" customFormat="1" ht="77.25" customHeight="1">
      <c r="A122" s="28"/>
      <c r="B122" s="47"/>
      <c r="C122" s="41" t="s">
        <v>2</v>
      </c>
      <c r="D122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22" s="14">
        <v>2186.4</v>
      </c>
      <c r="F122" s="22">
        <v>2277.4</v>
      </c>
      <c r="G122" s="22">
        <v>1950.3</v>
      </c>
      <c r="H122" s="22">
        <f t="shared" si="11"/>
        <v>85.63713006059541</v>
      </c>
    </row>
    <row r="123" spans="1:8" s="21" customFormat="1" ht="30" customHeight="1">
      <c r="A123" s="28"/>
      <c r="B123" s="47"/>
      <c r="C123" s="41" t="s">
        <v>3</v>
      </c>
      <c r="D123" s="42" t="s">
        <v>143</v>
      </c>
      <c r="E123" s="14">
        <v>514.6</v>
      </c>
      <c r="F123" s="14">
        <v>313.1</v>
      </c>
      <c r="G123" s="14">
        <v>269.8</v>
      </c>
      <c r="H123" s="22">
        <f t="shared" si="11"/>
        <v>86.17055253912488</v>
      </c>
    </row>
    <row r="124" spans="1:8" s="21" customFormat="1" ht="13.5">
      <c r="A124" s="28"/>
      <c r="B124" s="47"/>
      <c r="C124" s="41" t="s">
        <v>4</v>
      </c>
      <c r="D124" s="42" t="s">
        <v>5</v>
      </c>
      <c r="E124" s="14">
        <v>10</v>
      </c>
      <c r="F124" s="22">
        <v>0</v>
      </c>
      <c r="G124" s="22">
        <v>0</v>
      </c>
      <c r="H124" s="22"/>
    </row>
    <row r="125" spans="1:8" s="21" customFormat="1" ht="39.75">
      <c r="A125" s="28"/>
      <c r="B125" s="46" t="s">
        <v>566</v>
      </c>
      <c r="C125" s="51"/>
      <c r="D125" s="249" t="s">
        <v>567</v>
      </c>
      <c r="E125" s="25">
        <f>E126+E137+E145+E150+E134</f>
        <v>50292.6</v>
      </c>
      <c r="F125" s="25">
        <f>F126+F137+F145+F150+F134</f>
        <v>84468.6</v>
      </c>
      <c r="G125" s="25">
        <f>G126+G137+G145+G150+G134</f>
        <v>77587</v>
      </c>
      <c r="H125" s="26">
        <f aca="true" t="shared" si="12" ref="H125:H161">G125/F125*100</f>
        <v>91.85306729364521</v>
      </c>
    </row>
    <row r="126" spans="1:8" s="34" customFormat="1" ht="40.5" customHeight="1">
      <c r="A126" s="28"/>
      <c r="B126" s="51" t="s">
        <v>568</v>
      </c>
      <c r="C126" s="52"/>
      <c r="D126" s="53" t="s">
        <v>569</v>
      </c>
      <c r="E126" s="29">
        <f>E127+E130+E132</f>
        <v>6582.599999999999</v>
      </c>
      <c r="F126" s="29">
        <f>F127+F130+F132</f>
        <v>7930.2</v>
      </c>
      <c r="G126" s="29">
        <f>G127+G130+G132</f>
        <v>7191.500000000001</v>
      </c>
      <c r="H126" s="30">
        <f t="shared" si="12"/>
        <v>90.68497641925804</v>
      </c>
    </row>
    <row r="127" spans="1:8" s="21" customFormat="1" ht="26.25">
      <c r="A127" s="28"/>
      <c r="B127" s="47" t="s">
        <v>570</v>
      </c>
      <c r="C127" s="48"/>
      <c r="D127" s="42" t="s">
        <v>571</v>
      </c>
      <c r="E127" s="14">
        <f>E128+E129</f>
        <v>882.4</v>
      </c>
      <c r="F127" s="14">
        <f>F128+F129</f>
        <v>2421.6</v>
      </c>
      <c r="G127" s="14">
        <f>G128+G129</f>
        <v>2124.6000000000004</v>
      </c>
      <c r="H127" s="22">
        <f t="shared" si="12"/>
        <v>87.73538156590686</v>
      </c>
    </row>
    <row r="128" spans="1:8" s="21" customFormat="1" ht="30" customHeight="1">
      <c r="A128" s="28"/>
      <c r="B128" s="47"/>
      <c r="C128" s="41" t="s">
        <v>3</v>
      </c>
      <c r="D128" s="42" t="s">
        <v>143</v>
      </c>
      <c r="E128" s="14">
        <v>882.4</v>
      </c>
      <c r="F128" s="14">
        <v>1411.1</v>
      </c>
      <c r="G128" s="14">
        <v>1388.4</v>
      </c>
      <c r="H128" s="22">
        <f t="shared" si="12"/>
        <v>98.39132591595211</v>
      </c>
    </row>
    <row r="129" spans="1:8" s="21" customFormat="1" ht="13.5">
      <c r="A129" s="28"/>
      <c r="B129" s="47"/>
      <c r="C129" s="41" t="s">
        <v>4</v>
      </c>
      <c r="D129" s="42" t="s">
        <v>5</v>
      </c>
      <c r="E129" s="14">
        <v>0</v>
      </c>
      <c r="F129" s="22">
        <v>1010.5</v>
      </c>
      <c r="G129" s="22">
        <v>736.2</v>
      </c>
      <c r="H129" s="22">
        <f t="shared" si="12"/>
        <v>72.85502226620486</v>
      </c>
    </row>
    <row r="130" spans="1:8" s="21" customFormat="1" ht="54" customHeight="1">
      <c r="A130" s="28"/>
      <c r="B130" s="47" t="s">
        <v>572</v>
      </c>
      <c r="C130" s="48"/>
      <c r="D130" s="42" t="s">
        <v>573</v>
      </c>
      <c r="E130" s="14">
        <f>E131</f>
        <v>5700.2</v>
      </c>
      <c r="F130" s="14">
        <f>F131</f>
        <v>5345.8</v>
      </c>
      <c r="G130" s="14">
        <f>G131</f>
        <v>4904.1</v>
      </c>
      <c r="H130" s="22">
        <f t="shared" si="12"/>
        <v>91.73743873695238</v>
      </c>
    </row>
    <row r="131" spans="1:8" s="21" customFormat="1" ht="30" customHeight="1">
      <c r="A131" s="28"/>
      <c r="B131" s="47"/>
      <c r="C131" s="41" t="s">
        <v>3</v>
      </c>
      <c r="D131" s="42" t="s">
        <v>143</v>
      </c>
      <c r="E131" s="14">
        <v>5700.2</v>
      </c>
      <c r="F131" s="14">
        <v>5345.8</v>
      </c>
      <c r="G131" s="14">
        <v>4904.1</v>
      </c>
      <c r="H131" s="22">
        <f t="shared" si="12"/>
        <v>91.73743873695238</v>
      </c>
    </row>
    <row r="132" spans="1:8" s="21" customFormat="1" ht="54" customHeight="1">
      <c r="A132" s="28"/>
      <c r="B132" s="47" t="s">
        <v>683</v>
      </c>
      <c r="C132" s="48"/>
      <c r="D132" s="42" t="s">
        <v>684</v>
      </c>
      <c r="E132" s="14">
        <f>E133</f>
        <v>0</v>
      </c>
      <c r="F132" s="14">
        <f>F133</f>
        <v>162.8</v>
      </c>
      <c r="G132" s="14">
        <f>G133</f>
        <v>162.8</v>
      </c>
      <c r="H132" s="22">
        <f>G132/F132*100</f>
        <v>100</v>
      </c>
    </row>
    <row r="133" spans="1:8" s="21" customFormat="1" ht="30" customHeight="1">
      <c r="A133" s="28"/>
      <c r="B133" s="47"/>
      <c r="C133" s="41" t="s">
        <v>3</v>
      </c>
      <c r="D133" s="42" t="s">
        <v>143</v>
      </c>
      <c r="E133" s="14">
        <v>0</v>
      </c>
      <c r="F133" s="14">
        <v>162.8</v>
      </c>
      <c r="G133" s="14">
        <v>162.8</v>
      </c>
      <c r="H133" s="22">
        <f>G133/F133*100</f>
        <v>100</v>
      </c>
    </row>
    <row r="134" spans="1:8" s="34" customFormat="1" ht="31.5" customHeight="1">
      <c r="A134" s="28"/>
      <c r="B134" s="51" t="s">
        <v>593</v>
      </c>
      <c r="C134" s="52"/>
      <c r="D134" s="53" t="s">
        <v>594</v>
      </c>
      <c r="E134" s="29">
        <f aca="true" t="shared" si="13" ref="E134:G135">E135</f>
        <v>300</v>
      </c>
      <c r="F134" s="29">
        <f t="shared" si="13"/>
        <v>121.1</v>
      </c>
      <c r="G134" s="29">
        <f t="shared" si="13"/>
        <v>0</v>
      </c>
      <c r="H134" s="30">
        <f>G134/F134*100</f>
        <v>0</v>
      </c>
    </row>
    <row r="135" spans="1:8" s="21" customFormat="1" ht="27" customHeight="1">
      <c r="A135" s="28"/>
      <c r="B135" s="47" t="s">
        <v>685</v>
      </c>
      <c r="C135" s="48"/>
      <c r="D135" s="42" t="s">
        <v>686</v>
      </c>
      <c r="E135" s="14">
        <f t="shared" si="13"/>
        <v>300</v>
      </c>
      <c r="F135" s="14">
        <f t="shared" si="13"/>
        <v>121.1</v>
      </c>
      <c r="G135" s="14">
        <f t="shared" si="13"/>
        <v>0</v>
      </c>
      <c r="H135" s="22">
        <f>G135/F135*100</f>
        <v>0</v>
      </c>
    </row>
    <row r="136" spans="1:8" s="21" customFormat="1" ht="30" customHeight="1">
      <c r="A136" s="28"/>
      <c r="B136" s="47"/>
      <c r="C136" s="41" t="s">
        <v>3</v>
      </c>
      <c r="D136" s="42" t="s">
        <v>143</v>
      </c>
      <c r="E136" s="14">
        <v>300</v>
      </c>
      <c r="F136" s="14">
        <v>121.1</v>
      </c>
      <c r="G136" s="14">
        <v>0</v>
      </c>
      <c r="H136" s="22">
        <f>G136/F136*100</f>
        <v>0</v>
      </c>
    </row>
    <row r="137" spans="1:8" s="34" customFormat="1" ht="40.5" customHeight="1">
      <c r="A137" s="28"/>
      <c r="B137" s="51" t="s">
        <v>574</v>
      </c>
      <c r="C137" s="52"/>
      <c r="D137" s="53" t="s">
        <v>575</v>
      </c>
      <c r="E137" s="29">
        <f>E138+E140+E143</f>
        <v>605.4</v>
      </c>
      <c r="F137" s="29">
        <f>F138+F140+F143</f>
        <v>837.4</v>
      </c>
      <c r="G137" s="29">
        <f>G138+G140+G143</f>
        <v>479.9</v>
      </c>
      <c r="H137" s="30">
        <f t="shared" si="12"/>
        <v>57.30833532362073</v>
      </c>
    </row>
    <row r="138" spans="1:8" s="21" customFormat="1" ht="54" customHeight="1">
      <c r="A138" s="28"/>
      <c r="B138" s="47" t="s">
        <v>576</v>
      </c>
      <c r="C138" s="48"/>
      <c r="D138" s="42" t="s">
        <v>456</v>
      </c>
      <c r="E138" s="14">
        <f>E139</f>
        <v>368.3</v>
      </c>
      <c r="F138" s="14">
        <f>F139</f>
        <v>368.3</v>
      </c>
      <c r="G138" s="14">
        <f>G139</f>
        <v>12.7</v>
      </c>
      <c r="H138" s="22">
        <f t="shared" si="12"/>
        <v>3.4482758620689653</v>
      </c>
    </row>
    <row r="139" spans="1:8" s="21" customFormat="1" ht="30" customHeight="1">
      <c r="A139" s="28"/>
      <c r="B139" s="47"/>
      <c r="C139" s="41" t="s">
        <v>3</v>
      </c>
      <c r="D139" s="42" t="s">
        <v>143</v>
      </c>
      <c r="E139" s="14">
        <v>368.3</v>
      </c>
      <c r="F139" s="14">
        <v>368.3</v>
      </c>
      <c r="G139" s="14">
        <v>12.7</v>
      </c>
      <c r="H139" s="22">
        <f t="shared" si="12"/>
        <v>3.4482758620689653</v>
      </c>
    </row>
    <row r="140" spans="1:8" s="21" customFormat="1" ht="40.5" customHeight="1">
      <c r="A140" s="28"/>
      <c r="B140" s="47" t="s">
        <v>577</v>
      </c>
      <c r="C140" s="48"/>
      <c r="D140" s="42" t="s">
        <v>578</v>
      </c>
      <c r="E140" s="14">
        <f>E141+E142</f>
        <v>232</v>
      </c>
      <c r="F140" s="14">
        <f>F141+F142</f>
        <v>464</v>
      </c>
      <c r="G140" s="14">
        <f>G141+G142</f>
        <v>462.2</v>
      </c>
      <c r="H140" s="22">
        <f t="shared" si="12"/>
        <v>99.61206896551724</v>
      </c>
    </row>
    <row r="141" spans="1:8" s="21" customFormat="1" ht="30" customHeight="1">
      <c r="A141" s="28"/>
      <c r="B141" s="47"/>
      <c r="C141" s="41" t="s">
        <v>3</v>
      </c>
      <c r="D141" s="42" t="s">
        <v>143</v>
      </c>
      <c r="E141" s="14">
        <v>232</v>
      </c>
      <c r="F141" s="14">
        <f>228.8+232</f>
        <v>460.8</v>
      </c>
      <c r="G141" s="14">
        <f>227+232</f>
        <v>459</v>
      </c>
      <c r="H141" s="22">
        <f t="shared" si="12"/>
        <v>99.609375</v>
      </c>
    </row>
    <row r="142" spans="1:8" s="21" customFormat="1" ht="13.5">
      <c r="A142" s="28"/>
      <c r="B142" s="47"/>
      <c r="C142" s="41" t="s">
        <v>4</v>
      </c>
      <c r="D142" s="42" t="s">
        <v>5</v>
      </c>
      <c r="E142" s="14">
        <v>0</v>
      </c>
      <c r="F142" s="22">
        <v>3.2</v>
      </c>
      <c r="G142" s="22">
        <v>3.2</v>
      </c>
      <c r="H142" s="22">
        <f t="shared" si="12"/>
        <v>100</v>
      </c>
    </row>
    <row r="143" spans="1:8" s="21" customFormat="1" ht="94.5" customHeight="1">
      <c r="A143" s="28"/>
      <c r="B143" s="47" t="s">
        <v>579</v>
      </c>
      <c r="C143" s="47"/>
      <c r="D143" s="49" t="s">
        <v>146</v>
      </c>
      <c r="E143" s="14">
        <f>E144</f>
        <v>5.1</v>
      </c>
      <c r="F143" s="14">
        <f>F144</f>
        <v>5.1</v>
      </c>
      <c r="G143" s="14">
        <f>G144</f>
        <v>5</v>
      </c>
      <c r="H143" s="22">
        <f t="shared" si="12"/>
        <v>98.03921568627452</v>
      </c>
    </row>
    <row r="144" spans="1:8" s="21" customFormat="1" ht="81" customHeight="1">
      <c r="A144" s="28"/>
      <c r="B144" s="47"/>
      <c r="C144" s="41" t="s">
        <v>2</v>
      </c>
      <c r="D144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44" s="14">
        <v>5.1</v>
      </c>
      <c r="F144" s="14">
        <v>5.1</v>
      </c>
      <c r="G144" s="14">
        <v>5</v>
      </c>
      <c r="H144" s="22">
        <f t="shared" si="12"/>
        <v>98.03921568627452</v>
      </c>
    </row>
    <row r="145" spans="1:8" s="34" customFormat="1" ht="88.5" customHeight="1">
      <c r="A145" s="28"/>
      <c r="B145" s="51" t="s">
        <v>580</v>
      </c>
      <c r="C145" s="52"/>
      <c r="D145" s="53" t="s">
        <v>581</v>
      </c>
      <c r="E145" s="29">
        <f>E146</f>
        <v>31499.6</v>
      </c>
      <c r="F145" s="29">
        <f>F146</f>
        <v>31782.699999999997</v>
      </c>
      <c r="G145" s="29">
        <f>G146</f>
        <v>27097.7</v>
      </c>
      <c r="H145" s="30">
        <f t="shared" si="12"/>
        <v>85.25927627294095</v>
      </c>
    </row>
    <row r="146" spans="1:8" s="21" customFormat="1" ht="26.25">
      <c r="A146" s="28"/>
      <c r="B146" s="47" t="s">
        <v>582</v>
      </c>
      <c r="C146" s="48"/>
      <c r="D146" s="42" t="s">
        <v>150</v>
      </c>
      <c r="E146" s="14">
        <f>E148+E149+E147</f>
        <v>31499.6</v>
      </c>
      <c r="F146" s="14">
        <f>F148+F149+F147</f>
        <v>31782.699999999997</v>
      </c>
      <c r="G146" s="14">
        <f>G148+G149+G147</f>
        <v>27097.7</v>
      </c>
      <c r="H146" s="22">
        <f t="shared" si="12"/>
        <v>85.25927627294095</v>
      </c>
    </row>
    <row r="147" spans="1:8" s="89" customFormat="1" ht="78.75">
      <c r="A147" s="23"/>
      <c r="B147" s="47"/>
      <c r="C147" s="228">
        <v>100</v>
      </c>
      <c r="D147" s="42" t="s">
        <v>459</v>
      </c>
      <c r="E147" s="14">
        <v>16930.1</v>
      </c>
      <c r="F147" s="14">
        <v>16960.1</v>
      </c>
      <c r="G147" s="14">
        <v>15970.5</v>
      </c>
      <c r="H147" s="22">
        <f t="shared" si="12"/>
        <v>94.16512874334468</v>
      </c>
    </row>
    <row r="148" spans="1:8" s="21" customFormat="1" ht="30" customHeight="1">
      <c r="A148" s="28"/>
      <c r="B148" s="47"/>
      <c r="C148" s="41" t="s">
        <v>3</v>
      </c>
      <c r="D148" s="42" t="s">
        <v>143</v>
      </c>
      <c r="E148" s="14">
        <v>14139.9</v>
      </c>
      <c r="F148" s="14">
        <v>14092.5</v>
      </c>
      <c r="G148" s="14">
        <v>10517.7</v>
      </c>
      <c r="H148" s="22">
        <f t="shared" si="12"/>
        <v>74.63331559340075</v>
      </c>
    </row>
    <row r="149" spans="1:8" s="21" customFormat="1" ht="13.5">
      <c r="A149" s="28"/>
      <c r="B149" s="47"/>
      <c r="C149" s="41" t="s">
        <v>4</v>
      </c>
      <c r="D149" s="42" t="s">
        <v>5</v>
      </c>
      <c r="E149" s="14">
        <v>429.6</v>
      </c>
      <c r="F149" s="22">
        <v>730.1</v>
      </c>
      <c r="G149" s="22">
        <v>609.5</v>
      </c>
      <c r="H149" s="22">
        <f t="shared" si="12"/>
        <v>83.48171483358445</v>
      </c>
    </row>
    <row r="150" spans="1:8" s="34" customFormat="1" ht="60.75" customHeight="1">
      <c r="A150" s="28"/>
      <c r="B150" s="51" t="s">
        <v>583</v>
      </c>
      <c r="C150" s="52"/>
      <c r="D150" s="53" t="s">
        <v>584</v>
      </c>
      <c r="E150" s="29">
        <f>E151+E155+E157</f>
        <v>11305</v>
      </c>
      <c r="F150" s="29">
        <f>F151+F155+F157</f>
        <v>43797.2</v>
      </c>
      <c r="G150" s="29">
        <f>G151+G155+G157</f>
        <v>42817.9</v>
      </c>
      <c r="H150" s="30">
        <f t="shared" si="12"/>
        <v>97.76401231128932</v>
      </c>
    </row>
    <row r="151" spans="1:8" s="21" customFormat="1" ht="26.25">
      <c r="A151" s="28"/>
      <c r="B151" s="47" t="s">
        <v>585</v>
      </c>
      <c r="C151" s="48"/>
      <c r="D151" s="42" t="s">
        <v>538</v>
      </c>
      <c r="E151" s="14">
        <f>E153+E154+E152</f>
        <v>11020</v>
      </c>
      <c r="F151" s="14">
        <f>F153+F154+F152</f>
        <v>11376.9</v>
      </c>
      <c r="G151" s="14">
        <f>G153+G154+G152</f>
        <v>10397.800000000001</v>
      </c>
      <c r="H151" s="22">
        <f t="shared" si="12"/>
        <v>91.39396496409393</v>
      </c>
    </row>
    <row r="152" spans="1:8" s="89" customFormat="1" ht="78.75">
      <c r="A152" s="23"/>
      <c r="B152" s="47"/>
      <c r="C152" s="228">
        <v>100</v>
      </c>
      <c r="D152" s="42" t="s">
        <v>459</v>
      </c>
      <c r="E152" s="14">
        <v>9800.5</v>
      </c>
      <c r="F152" s="14">
        <v>9978.1</v>
      </c>
      <c r="G152" s="14">
        <v>9265.2</v>
      </c>
      <c r="H152" s="22">
        <f t="shared" si="12"/>
        <v>92.8553532235596</v>
      </c>
    </row>
    <row r="153" spans="1:8" s="21" customFormat="1" ht="30" customHeight="1">
      <c r="A153" s="28"/>
      <c r="B153" s="47"/>
      <c r="C153" s="41" t="s">
        <v>3</v>
      </c>
      <c r="D153" s="42" t="s">
        <v>143</v>
      </c>
      <c r="E153" s="14">
        <v>1219.3</v>
      </c>
      <c r="F153" s="14">
        <v>1398.6</v>
      </c>
      <c r="G153" s="14">
        <v>1132.6</v>
      </c>
      <c r="H153" s="22">
        <f t="shared" si="12"/>
        <v>80.98098098098097</v>
      </c>
    </row>
    <row r="154" spans="1:8" s="21" customFormat="1" ht="13.5">
      <c r="A154" s="28"/>
      <c r="B154" s="47"/>
      <c r="C154" s="41" t="s">
        <v>4</v>
      </c>
      <c r="D154" s="42" t="s">
        <v>5</v>
      </c>
      <c r="E154" s="14">
        <v>0.2</v>
      </c>
      <c r="F154" s="22">
        <v>0.2</v>
      </c>
      <c r="G154" s="22">
        <v>0</v>
      </c>
      <c r="H154" s="22">
        <f t="shared" si="12"/>
        <v>0</v>
      </c>
    </row>
    <row r="155" spans="1:8" s="21" customFormat="1" ht="39">
      <c r="A155" s="28"/>
      <c r="B155" s="47" t="s">
        <v>586</v>
      </c>
      <c r="C155" s="48"/>
      <c r="D155" s="42" t="s">
        <v>619</v>
      </c>
      <c r="E155" s="14">
        <f>E156</f>
        <v>235</v>
      </c>
      <c r="F155" s="14">
        <f>F156</f>
        <v>297</v>
      </c>
      <c r="G155" s="14">
        <f>G156</f>
        <v>296.8</v>
      </c>
      <c r="H155" s="22">
        <f t="shared" si="12"/>
        <v>99.93265993265994</v>
      </c>
    </row>
    <row r="156" spans="1:8" s="21" customFormat="1" ht="30" customHeight="1">
      <c r="A156" s="28"/>
      <c r="B156" s="47"/>
      <c r="C156" s="41" t="s">
        <v>3</v>
      </c>
      <c r="D156" s="42" t="s">
        <v>143</v>
      </c>
      <c r="E156" s="14">
        <v>235</v>
      </c>
      <c r="F156" s="14">
        <v>297</v>
      </c>
      <c r="G156" s="14">
        <v>296.8</v>
      </c>
      <c r="H156" s="22">
        <f t="shared" si="12"/>
        <v>99.93265993265994</v>
      </c>
    </row>
    <row r="157" spans="1:8" s="21" customFormat="1" ht="66">
      <c r="A157" s="28"/>
      <c r="B157" s="47" t="s">
        <v>587</v>
      </c>
      <c r="C157" s="48"/>
      <c r="D157" s="42" t="s">
        <v>149</v>
      </c>
      <c r="E157" s="14">
        <f>E158</f>
        <v>50</v>
      </c>
      <c r="F157" s="14">
        <f>F158</f>
        <v>32123.3</v>
      </c>
      <c r="G157" s="14">
        <f>G158</f>
        <v>32123.3</v>
      </c>
      <c r="H157" s="22">
        <f t="shared" si="12"/>
        <v>100</v>
      </c>
    </row>
    <row r="158" spans="1:8" s="21" customFormat="1" ht="13.5" customHeight="1">
      <c r="A158" s="28"/>
      <c r="B158" s="47"/>
      <c r="C158" s="41" t="s">
        <v>4</v>
      </c>
      <c r="D158" s="42" t="s">
        <v>5</v>
      </c>
      <c r="E158" s="14">
        <v>50</v>
      </c>
      <c r="F158" s="14">
        <v>32123.3</v>
      </c>
      <c r="G158" s="14">
        <v>32123.3</v>
      </c>
      <c r="H158" s="22">
        <f t="shared" si="12"/>
        <v>100</v>
      </c>
    </row>
    <row r="159" spans="1:8" s="21" customFormat="1" ht="13.5">
      <c r="A159" s="256"/>
      <c r="B159" s="237" t="s">
        <v>137</v>
      </c>
      <c r="C159" s="238"/>
      <c r="D159" s="239" t="s">
        <v>138</v>
      </c>
      <c r="E159" s="54">
        <f>E160+E162+E164</f>
        <v>322.4</v>
      </c>
      <c r="F159" s="54">
        <f>F160+F162+F164</f>
        <v>540.7</v>
      </c>
      <c r="G159" s="54">
        <f>G160+G162+G164</f>
        <v>507.1</v>
      </c>
      <c r="H159" s="26">
        <f t="shared" si="12"/>
        <v>93.78583317921213</v>
      </c>
    </row>
    <row r="160" spans="1:8" s="27" customFormat="1" ht="40.5" customHeight="1">
      <c r="A160" s="261"/>
      <c r="B160" s="242" t="s">
        <v>663</v>
      </c>
      <c r="C160" s="243"/>
      <c r="D160" s="244" t="s">
        <v>619</v>
      </c>
      <c r="E160" s="20">
        <f aca="true" t="shared" si="14" ref="E160:G164">E161</f>
        <v>322.4</v>
      </c>
      <c r="F160" s="20">
        <f t="shared" si="14"/>
        <v>322.4</v>
      </c>
      <c r="G160" s="20">
        <f t="shared" si="14"/>
        <v>288.8</v>
      </c>
      <c r="H160" s="22">
        <f t="shared" si="12"/>
        <v>89.57816377171217</v>
      </c>
    </row>
    <row r="161" spans="1:8" s="27" customFormat="1" ht="27" customHeight="1">
      <c r="A161" s="261"/>
      <c r="B161" s="237"/>
      <c r="C161" s="103" t="s">
        <v>3</v>
      </c>
      <c r="D161" s="104" t="s">
        <v>143</v>
      </c>
      <c r="E161" s="14">
        <v>322.4</v>
      </c>
      <c r="F161" s="14">
        <v>322.4</v>
      </c>
      <c r="G161" s="14">
        <v>288.8</v>
      </c>
      <c r="H161" s="22">
        <f t="shared" si="12"/>
        <v>89.57816377171217</v>
      </c>
    </row>
    <row r="162" spans="1:8" s="27" customFormat="1" ht="76.5" customHeight="1">
      <c r="A162" s="261"/>
      <c r="B162" s="242" t="s">
        <v>696</v>
      </c>
      <c r="C162" s="243"/>
      <c r="D162" s="244" t="s">
        <v>149</v>
      </c>
      <c r="E162" s="20">
        <f t="shared" si="14"/>
        <v>0</v>
      </c>
      <c r="F162" s="20">
        <f t="shared" si="14"/>
        <v>206.3</v>
      </c>
      <c r="G162" s="20">
        <f t="shared" si="14"/>
        <v>206.3</v>
      </c>
      <c r="H162" s="22">
        <f>G162/F162*100</f>
        <v>100</v>
      </c>
    </row>
    <row r="163" spans="1:8" s="27" customFormat="1" ht="13.5" customHeight="1">
      <c r="A163" s="261"/>
      <c r="B163" s="237"/>
      <c r="C163" s="41" t="s">
        <v>4</v>
      </c>
      <c r="D163" s="42" t="s">
        <v>5</v>
      </c>
      <c r="E163" s="14">
        <v>0</v>
      </c>
      <c r="F163" s="14">
        <v>206.3</v>
      </c>
      <c r="G163" s="14">
        <v>206.3</v>
      </c>
      <c r="H163" s="22">
        <f>G163/F163*100</f>
        <v>100</v>
      </c>
    </row>
    <row r="164" spans="1:8" s="27" customFormat="1" ht="54" customHeight="1">
      <c r="A164" s="261"/>
      <c r="B164" s="242" t="s">
        <v>697</v>
      </c>
      <c r="C164" s="243"/>
      <c r="D164" s="244" t="s">
        <v>698</v>
      </c>
      <c r="E164" s="20">
        <f t="shared" si="14"/>
        <v>0</v>
      </c>
      <c r="F164" s="20">
        <f t="shared" si="14"/>
        <v>12</v>
      </c>
      <c r="G164" s="20">
        <f t="shared" si="14"/>
        <v>12</v>
      </c>
      <c r="H164" s="22">
        <f>G164/F164*100</f>
        <v>100</v>
      </c>
    </row>
    <row r="165" spans="1:8" s="27" customFormat="1" ht="27" customHeight="1">
      <c r="A165" s="261"/>
      <c r="B165" s="237"/>
      <c r="C165" s="41" t="s">
        <v>3</v>
      </c>
      <c r="D165" s="42" t="s">
        <v>143</v>
      </c>
      <c r="E165" s="14">
        <v>0</v>
      </c>
      <c r="F165" s="14">
        <v>12</v>
      </c>
      <c r="G165" s="14">
        <v>12</v>
      </c>
      <c r="H165" s="22">
        <f>G165/F165*100</f>
        <v>100</v>
      </c>
    </row>
    <row r="166" spans="1:8" s="21" customFormat="1" ht="27" customHeight="1">
      <c r="A166" s="19" t="s">
        <v>82</v>
      </c>
      <c r="B166" s="24"/>
      <c r="C166" s="209"/>
      <c r="D166" s="210" t="s">
        <v>83</v>
      </c>
      <c r="E166" s="54">
        <f>E171+E178+E167</f>
        <v>10321.600000000002</v>
      </c>
      <c r="F166" s="54">
        <f>F171+F178+F167</f>
        <v>11289.3</v>
      </c>
      <c r="G166" s="54">
        <f>G171+G178+G167</f>
        <v>10697.5</v>
      </c>
      <c r="H166" s="26">
        <f aca="true" t="shared" si="15" ref="H166:H208">G166/F166*100</f>
        <v>94.75786806976518</v>
      </c>
    </row>
    <row r="167" spans="1:8" s="108" customFormat="1" ht="13.5" hidden="1">
      <c r="A167" s="129" t="s">
        <v>122</v>
      </c>
      <c r="B167" s="133"/>
      <c r="C167" s="159"/>
      <c r="D167" s="160" t="s">
        <v>123</v>
      </c>
      <c r="E167" s="115">
        <f aca="true" t="shared" si="16" ref="E167:G169">E168</f>
        <v>0</v>
      </c>
      <c r="F167" s="115">
        <f t="shared" si="16"/>
        <v>0</v>
      </c>
      <c r="G167" s="115">
        <f t="shared" si="16"/>
        <v>0</v>
      </c>
      <c r="H167" s="110" t="e">
        <f t="shared" si="15"/>
        <v>#DIV/0!</v>
      </c>
    </row>
    <row r="168" spans="1:8" s="116" customFormat="1" ht="69" hidden="1">
      <c r="A168" s="129"/>
      <c r="B168" s="141" t="s">
        <v>144</v>
      </c>
      <c r="C168" s="149"/>
      <c r="D168" s="150" t="s">
        <v>145</v>
      </c>
      <c r="E168" s="115">
        <f t="shared" si="16"/>
        <v>0</v>
      </c>
      <c r="F168" s="115">
        <f t="shared" si="16"/>
        <v>0</v>
      </c>
      <c r="G168" s="115">
        <f t="shared" si="16"/>
        <v>0</v>
      </c>
      <c r="H168" s="110" t="e">
        <f t="shared" si="15"/>
        <v>#DIV/0!</v>
      </c>
    </row>
    <row r="169" spans="1:8" s="108" customFormat="1" ht="27" customHeight="1" hidden="1">
      <c r="A169" s="129"/>
      <c r="B169" s="143" t="s">
        <v>474</v>
      </c>
      <c r="C169" s="146"/>
      <c r="D169" s="148" t="s">
        <v>475</v>
      </c>
      <c r="E169" s="120">
        <f t="shared" si="16"/>
        <v>0</v>
      </c>
      <c r="F169" s="120">
        <f t="shared" si="16"/>
        <v>0</v>
      </c>
      <c r="G169" s="120">
        <f t="shared" si="16"/>
        <v>0</v>
      </c>
      <c r="H169" s="121" t="e">
        <f t="shared" si="15"/>
        <v>#DIV/0!</v>
      </c>
    </row>
    <row r="170" spans="1:8" s="108" customFormat="1" ht="27" customHeight="1" hidden="1">
      <c r="A170" s="129"/>
      <c r="B170" s="143"/>
      <c r="C170" s="145" t="s">
        <v>3</v>
      </c>
      <c r="D170" s="144" t="s">
        <v>143</v>
      </c>
      <c r="E170" s="120"/>
      <c r="F170" s="121"/>
      <c r="G170" s="121"/>
      <c r="H170" s="121" t="e">
        <f t="shared" si="15"/>
        <v>#DIV/0!</v>
      </c>
    </row>
    <row r="171" spans="1:8" s="21" customFormat="1" ht="54" customHeight="1">
      <c r="A171" s="31" t="s">
        <v>84</v>
      </c>
      <c r="B171" s="58"/>
      <c r="C171" s="58"/>
      <c r="D171" s="86" t="s">
        <v>52</v>
      </c>
      <c r="E171" s="33">
        <f>E172</f>
        <v>10170.900000000001</v>
      </c>
      <c r="F171" s="33">
        <f aca="true" t="shared" si="17" ref="F171:G173">F172</f>
        <v>11138.599999999999</v>
      </c>
      <c r="G171" s="33">
        <f t="shared" si="17"/>
        <v>10697.5</v>
      </c>
      <c r="H171" s="30">
        <f t="shared" si="15"/>
        <v>96.03989729409442</v>
      </c>
    </row>
    <row r="172" spans="1:8" s="27" customFormat="1" ht="54" customHeight="1">
      <c r="A172" s="250"/>
      <c r="B172" s="46" t="s">
        <v>588</v>
      </c>
      <c r="C172" s="55"/>
      <c r="D172" s="56" t="s">
        <v>589</v>
      </c>
      <c r="E172" s="54">
        <f>E173</f>
        <v>10170.900000000001</v>
      </c>
      <c r="F172" s="54">
        <f t="shared" si="17"/>
        <v>11138.599999999999</v>
      </c>
      <c r="G172" s="54">
        <f t="shared" si="17"/>
        <v>10697.5</v>
      </c>
      <c r="H172" s="26">
        <f t="shared" si="15"/>
        <v>96.03989729409442</v>
      </c>
    </row>
    <row r="173" spans="1:8" s="34" customFormat="1" ht="96" customHeight="1">
      <c r="A173" s="31"/>
      <c r="B173" s="51" t="s">
        <v>590</v>
      </c>
      <c r="C173" s="58"/>
      <c r="D173" s="59" t="s">
        <v>591</v>
      </c>
      <c r="E173" s="33">
        <f>E174</f>
        <v>10170.900000000001</v>
      </c>
      <c r="F173" s="33">
        <f t="shared" si="17"/>
        <v>11138.599999999999</v>
      </c>
      <c r="G173" s="33">
        <f t="shared" si="17"/>
        <v>10697.5</v>
      </c>
      <c r="H173" s="30">
        <f t="shared" si="15"/>
        <v>96.03989729409442</v>
      </c>
    </row>
    <row r="174" spans="1:8" s="27" customFormat="1" ht="27" customHeight="1">
      <c r="A174" s="251"/>
      <c r="B174" s="47" t="s">
        <v>592</v>
      </c>
      <c r="C174" s="47"/>
      <c r="D174" s="40" t="s">
        <v>150</v>
      </c>
      <c r="E174" s="14">
        <f>E175+E176+E177</f>
        <v>10170.900000000001</v>
      </c>
      <c r="F174" s="14">
        <f>F175+F176+F177</f>
        <v>11138.599999999999</v>
      </c>
      <c r="G174" s="14">
        <f>G175+G176+G177</f>
        <v>10697.5</v>
      </c>
      <c r="H174" s="22">
        <f t="shared" si="15"/>
        <v>96.03989729409442</v>
      </c>
    </row>
    <row r="175" spans="1:8" s="21" customFormat="1" ht="81" customHeight="1">
      <c r="A175" s="31"/>
      <c r="B175" s="46"/>
      <c r="C175" s="41" t="s">
        <v>2</v>
      </c>
      <c r="D175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75" s="14">
        <v>8444.2</v>
      </c>
      <c r="F175" s="22">
        <v>8555.9</v>
      </c>
      <c r="G175" s="22">
        <v>8510.9</v>
      </c>
      <c r="H175" s="22">
        <f t="shared" si="15"/>
        <v>99.47404714875115</v>
      </c>
    </row>
    <row r="176" spans="1:8" s="27" customFormat="1" ht="27" customHeight="1">
      <c r="A176" s="251"/>
      <c r="B176" s="46"/>
      <c r="C176" s="41" t="s">
        <v>3</v>
      </c>
      <c r="D176" s="42" t="s">
        <v>143</v>
      </c>
      <c r="E176" s="14">
        <v>1556.7</v>
      </c>
      <c r="F176" s="20">
        <v>2405.2</v>
      </c>
      <c r="G176" s="20">
        <v>2084.8</v>
      </c>
      <c r="H176" s="22">
        <f t="shared" si="15"/>
        <v>86.67886246465993</v>
      </c>
    </row>
    <row r="177" spans="1:8" s="27" customFormat="1" ht="13.5" customHeight="1">
      <c r="A177" s="251"/>
      <c r="B177" s="47"/>
      <c r="C177" s="41" t="s">
        <v>4</v>
      </c>
      <c r="D177" s="40" t="s">
        <v>5</v>
      </c>
      <c r="E177" s="14">
        <v>170</v>
      </c>
      <c r="F177" s="14">
        <v>177.5</v>
      </c>
      <c r="G177" s="14">
        <v>101.8</v>
      </c>
      <c r="H177" s="22">
        <f t="shared" si="15"/>
        <v>57.352112676056336</v>
      </c>
    </row>
    <row r="178" spans="1:8" s="34" customFormat="1" ht="41.25">
      <c r="A178" s="31" t="s">
        <v>38</v>
      </c>
      <c r="B178" s="58"/>
      <c r="C178" s="266"/>
      <c r="D178" s="267" t="s">
        <v>32</v>
      </c>
      <c r="E178" s="29">
        <f>E179</f>
        <v>150.7</v>
      </c>
      <c r="F178" s="29">
        <f aca="true" t="shared" si="18" ref="F178:G181">F179</f>
        <v>150.7</v>
      </c>
      <c r="G178" s="29">
        <f t="shared" si="18"/>
        <v>0</v>
      </c>
      <c r="H178" s="30">
        <f t="shared" si="15"/>
        <v>0</v>
      </c>
    </row>
    <row r="179" spans="1:8" s="21" customFormat="1" ht="45" customHeight="1">
      <c r="A179" s="31"/>
      <c r="B179" s="46" t="s">
        <v>608</v>
      </c>
      <c r="C179" s="55"/>
      <c r="D179" s="56" t="s">
        <v>609</v>
      </c>
      <c r="E179" s="25">
        <f>E180</f>
        <v>150.7</v>
      </c>
      <c r="F179" s="25">
        <f t="shared" si="18"/>
        <v>150.7</v>
      </c>
      <c r="G179" s="25">
        <f t="shared" si="18"/>
        <v>0</v>
      </c>
      <c r="H179" s="26">
        <f t="shared" si="15"/>
        <v>0</v>
      </c>
    </row>
    <row r="180" spans="1:8" s="34" customFormat="1" ht="48" customHeight="1">
      <c r="A180" s="31"/>
      <c r="B180" s="51" t="s">
        <v>610</v>
      </c>
      <c r="C180" s="96"/>
      <c r="D180" s="212" t="s">
        <v>611</v>
      </c>
      <c r="E180" s="29">
        <f>E181</f>
        <v>150.7</v>
      </c>
      <c r="F180" s="29">
        <f t="shared" si="18"/>
        <v>150.7</v>
      </c>
      <c r="G180" s="29">
        <f t="shared" si="18"/>
        <v>0</v>
      </c>
      <c r="H180" s="30">
        <f t="shared" si="15"/>
        <v>0</v>
      </c>
    </row>
    <row r="181" spans="1:8" s="27" customFormat="1" ht="27" customHeight="1">
      <c r="A181" s="251"/>
      <c r="B181" s="47" t="s">
        <v>628</v>
      </c>
      <c r="C181" s="50"/>
      <c r="D181" s="40" t="s">
        <v>0</v>
      </c>
      <c r="E181" s="14">
        <f>E182</f>
        <v>150.7</v>
      </c>
      <c r="F181" s="14">
        <f t="shared" si="18"/>
        <v>150.7</v>
      </c>
      <c r="G181" s="14">
        <f t="shared" si="18"/>
        <v>0</v>
      </c>
      <c r="H181" s="22">
        <f t="shared" si="15"/>
        <v>0</v>
      </c>
    </row>
    <row r="182" spans="1:8" s="27" customFormat="1" ht="27" customHeight="1">
      <c r="A182" s="251"/>
      <c r="B182" s="47"/>
      <c r="C182" s="41" t="s">
        <v>3</v>
      </c>
      <c r="D182" s="42" t="s">
        <v>143</v>
      </c>
      <c r="E182" s="14">
        <v>150.7</v>
      </c>
      <c r="F182" s="14">
        <v>150.7</v>
      </c>
      <c r="G182" s="14">
        <v>0</v>
      </c>
      <c r="H182" s="22">
        <f t="shared" si="15"/>
        <v>0</v>
      </c>
    </row>
    <row r="183" spans="1:8" s="21" customFormat="1" ht="13.5" customHeight="1">
      <c r="A183" s="19" t="s">
        <v>85</v>
      </c>
      <c r="B183" s="24"/>
      <c r="C183" s="209"/>
      <c r="D183" s="210" t="s">
        <v>86</v>
      </c>
      <c r="E183" s="54">
        <f>E189+E194+E246+E209+E184</f>
        <v>221080.19999999998</v>
      </c>
      <c r="F183" s="54">
        <f>F189+F194+F246+F209+F184</f>
        <v>238685.4</v>
      </c>
      <c r="G183" s="54">
        <f>G189+G194+G246+G209+G184</f>
        <v>159776.19999999998</v>
      </c>
      <c r="H183" s="26">
        <f t="shared" si="15"/>
        <v>66.94008096012574</v>
      </c>
    </row>
    <row r="184" spans="1:8" s="21" customFormat="1" ht="13.5">
      <c r="A184" s="31" t="s">
        <v>629</v>
      </c>
      <c r="B184" s="58"/>
      <c r="C184" s="266"/>
      <c r="D184" s="267" t="s">
        <v>630</v>
      </c>
      <c r="E184" s="29">
        <f>E185</f>
        <v>0</v>
      </c>
      <c r="F184" s="29">
        <f aca="true" t="shared" si="19" ref="F184:G187">F185</f>
        <v>3902.4</v>
      </c>
      <c r="G184" s="29">
        <f t="shared" si="19"/>
        <v>3902.4</v>
      </c>
      <c r="H184" s="30">
        <f>G184/F184*100</f>
        <v>100</v>
      </c>
    </row>
    <row r="185" spans="1:8" s="21" customFormat="1" ht="60" customHeight="1">
      <c r="A185" s="19"/>
      <c r="B185" s="46" t="s">
        <v>588</v>
      </c>
      <c r="C185" s="55"/>
      <c r="D185" s="56" t="s">
        <v>589</v>
      </c>
      <c r="E185" s="54">
        <f>E186</f>
        <v>0</v>
      </c>
      <c r="F185" s="54">
        <f t="shared" si="19"/>
        <v>3902.4</v>
      </c>
      <c r="G185" s="54">
        <f t="shared" si="19"/>
        <v>3902.4</v>
      </c>
      <c r="H185" s="26">
        <f>G185/F185*100</f>
        <v>100</v>
      </c>
    </row>
    <row r="186" spans="1:8" s="34" customFormat="1" ht="41.25">
      <c r="A186" s="28"/>
      <c r="B186" s="51" t="s">
        <v>631</v>
      </c>
      <c r="C186" s="61"/>
      <c r="D186" s="62" t="s">
        <v>632</v>
      </c>
      <c r="E186" s="33">
        <f>E187</f>
        <v>0</v>
      </c>
      <c r="F186" s="33">
        <f t="shared" si="19"/>
        <v>3902.4</v>
      </c>
      <c r="G186" s="33">
        <f t="shared" si="19"/>
        <v>3902.4</v>
      </c>
      <c r="H186" s="30">
        <f>G186/F186*100</f>
        <v>100</v>
      </c>
    </row>
    <row r="187" spans="1:8" s="27" customFormat="1" ht="60" customHeight="1">
      <c r="A187" s="23"/>
      <c r="B187" s="47" t="s">
        <v>633</v>
      </c>
      <c r="C187" s="226"/>
      <c r="D187" s="88" t="s">
        <v>634</v>
      </c>
      <c r="E187" s="14">
        <f>E188</f>
        <v>0</v>
      </c>
      <c r="F187" s="14">
        <f t="shared" si="19"/>
        <v>3902.4</v>
      </c>
      <c r="G187" s="14">
        <f t="shared" si="19"/>
        <v>3902.4</v>
      </c>
      <c r="H187" s="22">
        <f>G187/F187*100</f>
        <v>100</v>
      </c>
    </row>
    <row r="188" spans="1:8" s="21" customFormat="1" ht="27" customHeight="1">
      <c r="A188" s="19"/>
      <c r="B188" s="47"/>
      <c r="C188" s="41" t="s">
        <v>3</v>
      </c>
      <c r="D188" s="42" t="s">
        <v>143</v>
      </c>
      <c r="E188" s="14">
        <v>0</v>
      </c>
      <c r="F188" s="22">
        <v>3902.4</v>
      </c>
      <c r="G188" s="22">
        <v>3902.4</v>
      </c>
      <c r="H188" s="22">
        <f>G188/F188*100</f>
        <v>100</v>
      </c>
    </row>
    <row r="189" spans="1:8" s="21" customFormat="1" ht="13.5">
      <c r="A189" s="31" t="s">
        <v>28</v>
      </c>
      <c r="B189" s="58"/>
      <c r="C189" s="266"/>
      <c r="D189" s="267" t="s">
        <v>29</v>
      </c>
      <c r="E189" s="29">
        <f>E190</f>
        <v>1467.2</v>
      </c>
      <c r="F189" s="29">
        <f aca="true" t="shared" si="20" ref="F189:G192">F190</f>
        <v>930</v>
      </c>
      <c r="G189" s="29">
        <f t="shared" si="20"/>
        <v>424.4</v>
      </c>
      <c r="H189" s="30">
        <f t="shared" si="15"/>
        <v>45.634408602150536</v>
      </c>
    </row>
    <row r="190" spans="1:8" s="21" customFormat="1" ht="60" customHeight="1">
      <c r="A190" s="19"/>
      <c r="B190" s="46" t="s">
        <v>588</v>
      </c>
      <c r="C190" s="55"/>
      <c r="D190" s="56" t="s">
        <v>589</v>
      </c>
      <c r="E190" s="54">
        <f>E191</f>
        <v>1467.2</v>
      </c>
      <c r="F190" s="54">
        <f t="shared" si="20"/>
        <v>930</v>
      </c>
      <c r="G190" s="54">
        <f t="shared" si="20"/>
        <v>424.4</v>
      </c>
      <c r="H190" s="26">
        <f t="shared" si="15"/>
        <v>45.634408602150536</v>
      </c>
    </row>
    <row r="191" spans="1:8" s="34" customFormat="1" ht="41.25">
      <c r="A191" s="28"/>
      <c r="B191" s="51" t="s">
        <v>631</v>
      </c>
      <c r="C191" s="61"/>
      <c r="D191" s="62" t="s">
        <v>632</v>
      </c>
      <c r="E191" s="33">
        <f>E192</f>
        <v>1467.2</v>
      </c>
      <c r="F191" s="33">
        <f t="shared" si="20"/>
        <v>930</v>
      </c>
      <c r="G191" s="33">
        <f t="shared" si="20"/>
        <v>424.4</v>
      </c>
      <c r="H191" s="30">
        <f t="shared" si="15"/>
        <v>45.634408602150536</v>
      </c>
    </row>
    <row r="192" spans="1:8" s="27" customFormat="1" ht="27" customHeight="1">
      <c r="A192" s="23"/>
      <c r="B192" s="47" t="s">
        <v>635</v>
      </c>
      <c r="C192" s="226"/>
      <c r="D192" s="88" t="s">
        <v>636</v>
      </c>
      <c r="E192" s="14">
        <f>E193</f>
        <v>1467.2</v>
      </c>
      <c r="F192" s="14">
        <f t="shared" si="20"/>
        <v>930</v>
      </c>
      <c r="G192" s="14">
        <f t="shared" si="20"/>
        <v>424.4</v>
      </c>
      <c r="H192" s="22">
        <f t="shared" si="15"/>
        <v>45.634408602150536</v>
      </c>
    </row>
    <row r="193" spans="1:8" s="21" customFormat="1" ht="27" customHeight="1">
      <c r="A193" s="19"/>
      <c r="B193" s="47"/>
      <c r="C193" s="41" t="s">
        <v>3</v>
      </c>
      <c r="D193" s="42" t="s">
        <v>143</v>
      </c>
      <c r="E193" s="14">
        <v>1467.2</v>
      </c>
      <c r="F193" s="22">
        <v>930</v>
      </c>
      <c r="G193" s="22">
        <v>424.4</v>
      </c>
      <c r="H193" s="22">
        <f t="shared" si="15"/>
        <v>45.634408602150536</v>
      </c>
    </row>
    <row r="194" spans="1:8" s="21" customFormat="1" ht="13.5">
      <c r="A194" s="31" t="s">
        <v>22</v>
      </c>
      <c r="B194" s="51"/>
      <c r="C194" s="51"/>
      <c r="D194" s="92" t="s">
        <v>23</v>
      </c>
      <c r="E194" s="33">
        <f>E205+E195</f>
        <v>42354.5</v>
      </c>
      <c r="F194" s="33">
        <f>F205+F195</f>
        <v>44385.6</v>
      </c>
      <c r="G194" s="33">
        <f>G205+G195</f>
        <v>36094.6</v>
      </c>
      <c r="H194" s="30">
        <f t="shared" si="15"/>
        <v>81.320518366317</v>
      </c>
    </row>
    <row r="195" spans="1:8" s="21" customFormat="1" ht="27" customHeight="1">
      <c r="A195" s="31"/>
      <c r="B195" s="63" t="s">
        <v>152</v>
      </c>
      <c r="C195" s="63"/>
      <c r="D195" s="64" t="s">
        <v>153</v>
      </c>
      <c r="E195" s="25">
        <f>E196</f>
        <v>42322.3</v>
      </c>
      <c r="F195" s="25">
        <f>F196</f>
        <v>44353.4</v>
      </c>
      <c r="G195" s="25">
        <f>G196</f>
        <v>36062.7</v>
      </c>
      <c r="H195" s="26">
        <f t="shared" si="15"/>
        <v>81.30763368760906</v>
      </c>
    </row>
    <row r="196" spans="1:8" s="21" customFormat="1" ht="13.5">
      <c r="A196" s="31"/>
      <c r="B196" s="65" t="s">
        <v>154</v>
      </c>
      <c r="C196" s="65"/>
      <c r="D196" s="66" t="s">
        <v>155</v>
      </c>
      <c r="E196" s="29">
        <f>E203+E201+E197</f>
        <v>42322.3</v>
      </c>
      <c r="F196" s="29">
        <f>F203+F201+F197</f>
        <v>44353.4</v>
      </c>
      <c r="G196" s="29">
        <f>G203+G201+G197</f>
        <v>36062.7</v>
      </c>
      <c r="H196" s="30">
        <f t="shared" si="15"/>
        <v>81.30763368760906</v>
      </c>
    </row>
    <row r="197" spans="1:8" s="269" customFormat="1" ht="27" customHeight="1">
      <c r="A197" s="7"/>
      <c r="B197" s="47" t="s">
        <v>637</v>
      </c>
      <c r="C197" s="47"/>
      <c r="D197" s="40" t="s">
        <v>150</v>
      </c>
      <c r="E197" s="268">
        <f>E198+E199+E200</f>
        <v>3036.4</v>
      </c>
      <c r="F197" s="268">
        <f>F198+F199+F200</f>
        <v>3091.4</v>
      </c>
      <c r="G197" s="268">
        <f>G198+G199+G200</f>
        <v>2982.6</v>
      </c>
      <c r="H197" s="22">
        <f aca="true" t="shared" si="21" ref="H197:H202">G197/F197*100</f>
        <v>96.48055897004593</v>
      </c>
    </row>
    <row r="198" spans="1:8" s="269" customFormat="1" ht="81" customHeight="1">
      <c r="A198" s="7"/>
      <c r="B198" s="46"/>
      <c r="C198" s="41" t="s">
        <v>2</v>
      </c>
      <c r="D198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98" s="20">
        <v>2590.6</v>
      </c>
      <c r="F198" s="14">
        <v>2602.6</v>
      </c>
      <c r="G198" s="14">
        <v>2600.4</v>
      </c>
      <c r="H198" s="22">
        <f t="shared" si="21"/>
        <v>99.9154691462384</v>
      </c>
    </row>
    <row r="199" spans="1:8" s="21" customFormat="1" ht="27" customHeight="1">
      <c r="A199" s="8"/>
      <c r="B199" s="46"/>
      <c r="C199" s="41" t="s">
        <v>3</v>
      </c>
      <c r="D199" s="42" t="s">
        <v>143</v>
      </c>
      <c r="E199" s="14">
        <v>434.3</v>
      </c>
      <c r="F199" s="22">
        <v>477.3</v>
      </c>
      <c r="G199" s="22">
        <v>377.6</v>
      </c>
      <c r="H199" s="22">
        <f t="shared" si="21"/>
        <v>79.11166980934424</v>
      </c>
    </row>
    <row r="200" spans="1:8" s="21" customFormat="1" ht="13.5" customHeight="1">
      <c r="A200" s="8"/>
      <c r="B200" s="47"/>
      <c r="C200" s="41" t="s">
        <v>4</v>
      </c>
      <c r="D200" s="40" t="s">
        <v>5</v>
      </c>
      <c r="E200" s="14">
        <v>11.5</v>
      </c>
      <c r="F200" s="14">
        <v>11.5</v>
      </c>
      <c r="G200" s="14">
        <v>4.6</v>
      </c>
      <c r="H200" s="22">
        <f t="shared" si="21"/>
        <v>40</v>
      </c>
    </row>
    <row r="201" spans="1:8" s="21" customFormat="1" ht="67.5" customHeight="1">
      <c r="A201" s="31"/>
      <c r="B201" s="67" t="s">
        <v>425</v>
      </c>
      <c r="C201" s="67"/>
      <c r="D201" s="68" t="s">
        <v>426</v>
      </c>
      <c r="E201" s="14">
        <f>E202</f>
        <v>0</v>
      </c>
      <c r="F201" s="14">
        <f>F202</f>
        <v>1976.1</v>
      </c>
      <c r="G201" s="14">
        <f>G202</f>
        <v>1976.1</v>
      </c>
      <c r="H201" s="22">
        <f t="shared" si="21"/>
        <v>100</v>
      </c>
    </row>
    <row r="202" spans="1:8" s="21" customFormat="1" ht="13.5">
      <c r="A202" s="31"/>
      <c r="B202" s="67"/>
      <c r="C202" s="67" t="s">
        <v>4</v>
      </c>
      <c r="D202" s="68" t="s">
        <v>5</v>
      </c>
      <c r="E202" s="14">
        <v>0</v>
      </c>
      <c r="F202" s="22">
        <v>1976.1</v>
      </c>
      <c r="G202" s="22">
        <v>1976.1</v>
      </c>
      <c r="H202" s="22">
        <f t="shared" si="21"/>
        <v>100</v>
      </c>
    </row>
    <row r="203" spans="1:8" s="21" customFormat="1" ht="27" customHeight="1">
      <c r="A203" s="31"/>
      <c r="B203" s="67" t="s">
        <v>156</v>
      </c>
      <c r="C203" s="67"/>
      <c r="D203" s="68" t="s">
        <v>157</v>
      </c>
      <c r="E203" s="14">
        <f>E204</f>
        <v>39285.9</v>
      </c>
      <c r="F203" s="14">
        <f>F204</f>
        <v>39285.9</v>
      </c>
      <c r="G203" s="14">
        <f>G204</f>
        <v>31104</v>
      </c>
      <c r="H203" s="22">
        <f t="shared" si="15"/>
        <v>79.17344390735607</v>
      </c>
    </row>
    <row r="204" spans="1:8" s="21" customFormat="1" ht="13.5">
      <c r="A204" s="31"/>
      <c r="B204" s="67"/>
      <c r="C204" s="67" t="s">
        <v>4</v>
      </c>
      <c r="D204" s="68" t="s">
        <v>5</v>
      </c>
      <c r="E204" s="14">
        <v>39285.9</v>
      </c>
      <c r="F204" s="22">
        <v>39285.9</v>
      </c>
      <c r="G204" s="22">
        <v>31104</v>
      </c>
      <c r="H204" s="22">
        <f t="shared" si="15"/>
        <v>79.17344390735607</v>
      </c>
    </row>
    <row r="205" spans="1:8" s="21" customFormat="1" ht="45" customHeight="1">
      <c r="A205" s="31"/>
      <c r="B205" s="46" t="s">
        <v>608</v>
      </c>
      <c r="C205" s="55"/>
      <c r="D205" s="56" t="s">
        <v>609</v>
      </c>
      <c r="E205" s="54">
        <f>E206</f>
        <v>32.2</v>
      </c>
      <c r="F205" s="54">
        <f>F206</f>
        <v>32.2</v>
      </c>
      <c r="G205" s="54">
        <f>G206</f>
        <v>31.9</v>
      </c>
      <c r="H205" s="26">
        <f t="shared" si="15"/>
        <v>99.06832298136644</v>
      </c>
    </row>
    <row r="206" spans="1:8" s="34" customFormat="1" ht="54.75">
      <c r="A206" s="31"/>
      <c r="B206" s="51" t="s">
        <v>610</v>
      </c>
      <c r="C206" s="96"/>
      <c r="D206" s="212" t="s">
        <v>611</v>
      </c>
      <c r="E206" s="33">
        <f aca="true" t="shared" si="22" ref="E206:G207">E207</f>
        <v>32.2</v>
      </c>
      <c r="F206" s="33">
        <f t="shared" si="22"/>
        <v>32.2</v>
      </c>
      <c r="G206" s="33">
        <f t="shared" si="22"/>
        <v>31.9</v>
      </c>
      <c r="H206" s="30">
        <f t="shared" si="15"/>
        <v>99.06832298136644</v>
      </c>
    </row>
    <row r="207" spans="1:8" s="21" customFormat="1" ht="108" customHeight="1">
      <c r="A207" s="31"/>
      <c r="B207" s="47" t="s">
        <v>638</v>
      </c>
      <c r="C207" s="41"/>
      <c r="D207" s="49" t="s">
        <v>124</v>
      </c>
      <c r="E207" s="14">
        <f t="shared" si="22"/>
        <v>32.2</v>
      </c>
      <c r="F207" s="14">
        <f t="shared" si="22"/>
        <v>32.2</v>
      </c>
      <c r="G207" s="14">
        <f t="shared" si="22"/>
        <v>31.9</v>
      </c>
      <c r="H207" s="22">
        <f t="shared" si="15"/>
        <v>99.06832298136644</v>
      </c>
    </row>
    <row r="208" spans="1:8" s="21" customFormat="1" ht="81" customHeight="1">
      <c r="A208" s="31"/>
      <c r="B208" s="47"/>
      <c r="C208" s="41" t="s">
        <v>2</v>
      </c>
      <c r="D208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08" s="14">
        <v>32.2</v>
      </c>
      <c r="F208" s="22">
        <v>32.2</v>
      </c>
      <c r="G208" s="22">
        <v>31.9</v>
      </c>
      <c r="H208" s="22">
        <f t="shared" si="15"/>
        <v>99.06832298136644</v>
      </c>
    </row>
    <row r="209" spans="1:8" s="21" customFormat="1" ht="27">
      <c r="A209" s="31" t="s">
        <v>117</v>
      </c>
      <c r="B209" s="58"/>
      <c r="C209" s="58"/>
      <c r="D209" s="69" t="s">
        <v>118</v>
      </c>
      <c r="E209" s="29">
        <f>E214+E210</f>
        <v>176544.9</v>
      </c>
      <c r="F209" s="29">
        <f>F214+F210</f>
        <v>183923.30000000002</v>
      </c>
      <c r="G209" s="29">
        <f>G214+G210</f>
        <v>113810.69999999998</v>
      </c>
      <c r="H209" s="30">
        <f aca="true" t="shared" si="23" ref="H209:H233">G209/F209*100</f>
        <v>61.879435612562396</v>
      </c>
    </row>
    <row r="210" spans="1:8" s="21" customFormat="1" ht="27" customHeight="1">
      <c r="A210" s="31"/>
      <c r="B210" s="63" t="s">
        <v>152</v>
      </c>
      <c r="C210" s="63"/>
      <c r="D210" s="64" t="s">
        <v>153</v>
      </c>
      <c r="E210" s="25">
        <f>E211</f>
        <v>0</v>
      </c>
      <c r="F210" s="25">
        <f aca="true" t="shared" si="24" ref="F210:G212">F211</f>
        <v>946.2</v>
      </c>
      <c r="G210" s="25">
        <f t="shared" si="24"/>
        <v>0</v>
      </c>
      <c r="H210" s="26">
        <f t="shared" si="23"/>
        <v>0</v>
      </c>
    </row>
    <row r="211" spans="1:8" s="21" customFormat="1" ht="13.5">
      <c r="A211" s="31"/>
      <c r="B211" s="65" t="s">
        <v>192</v>
      </c>
      <c r="C211" s="65"/>
      <c r="D211" s="66" t="s">
        <v>193</v>
      </c>
      <c r="E211" s="29">
        <f>E212</f>
        <v>0</v>
      </c>
      <c r="F211" s="29">
        <f t="shared" si="24"/>
        <v>946.2</v>
      </c>
      <c r="G211" s="29">
        <f t="shared" si="24"/>
        <v>0</v>
      </c>
      <c r="H211" s="30">
        <f t="shared" si="23"/>
        <v>0</v>
      </c>
    </row>
    <row r="212" spans="1:8" s="21" customFormat="1" ht="54" customHeight="1">
      <c r="A212" s="31"/>
      <c r="B212" s="67" t="s">
        <v>506</v>
      </c>
      <c r="C212" s="67"/>
      <c r="D212" s="68" t="s">
        <v>507</v>
      </c>
      <c r="E212" s="14">
        <f>E213</f>
        <v>0</v>
      </c>
      <c r="F212" s="14">
        <f t="shared" si="24"/>
        <v>946.2</v>
      </c>
      <c r="G212" s="14">
        <f t="shared" si="24"/>
        <v>0</v>
      </c>
      <c r="H212" s="22">
        <f t="shared" si="23"/>
        <v>0</v>
      </c>
    </row>
    <row r="213" spans="1:8" s="21" customFormat="1" ht="13.5">
      <c r="A213" s="31"/>
      <c r="B213" s="67"/>
      <c r="C213" s="67" t="s">
        <v>4</v>
      </c>
      <c r="D213" s="68" t="s">
        <v>5</v>
      </c>
      <c r="E213" s="14">
        <v>0</v>
      </c>
      <c r="F213" s="22">
        <v>946.2</v>
      </c>
      <c r="G213" s="22">
        <v>0</v>
      </c>
      <c r="H213" s="22">
        <f t="shared" si="23"/>
        <v>0</v>
      </c>
    </row>
    <row r="214" spans="1:8" s="21" customFormat="1" ht="40.5" customHeight="1">
      <c r="A214" s="31"/>
      <c r="B214" s="46" t="s">
        <v>158</v>
      </c>
      <c r="C214" s="283"/>
      <c r="D214" s="70" t="s">
        <v>159</v>
      </c>
      <c r="E214" s="54">
        <f>E215</f>
        <v>176544.9</v>
      </c>
      <c r="F214" s="54">
        <f>F215</f>
        <v>182977.1</v>
      </c>
      <c r="G214" s="54">
        <f>G215</f>
        <v>113810.69999999998</v>
      </c>
      <c r="H214" s="26">
        <f t="shared" si="23"/>
        <v>62.19942276929735</v>
      </c>
    </row>
    <row r="215" spans="1:8" s="21" customFormat="1" ht="27" customHeight="1">
      <c r="A215" s="31"/>
      <c r="B215" s="58" t="s">
        <v>160</v>
      </c>
      <c r="C215" s="58"/>
      <c r="D215" s="69" t="s">
        <v>161</v>
      </c>
      <c r="E215" s="29">
        <f>E223+E225+E227+E229+E231+E233+E216+E237+E244+E219+E221+E235</f>
        <v>176544.9</v>
      </c>
      <c r="F215" s="29">
        <f>F223+F225+F227+F229+F231+F233+F216+F237+F244+F219+F221+F235</f>
        <v>182977.1</v>
      </c>
      <c r="G215" s="29">
        <f>G223+G225+G227+G229+G231+G233+G216+G237+G244+G219+G221+G235</f>
        <v>113810.69999999998</v>
      </c>
      <c r="H215" s="22">
        <f t="shared" si="23"/>
        <v>62.19942276929735</v>
      </c>
    </row>
    <row r="216" spans="1:8" s="21" customFormat="1" ht="67.5" customHeight="1">
      <c r="A216" s="31"/>
      <c r="B216" s="47" t="s">
        <v>162</v>
      </c>
      <c r="C216" s="228"/>
      <c r="D216" s="71" t="s">
        <v>163</v>
      </c>
      <c r="E216" s="20">
        <f aca="true" t="shared" si="25" ref="E216:G217">E217</f>
        <v>92094.5</v>
      </c>
      <c r="F216" s="20">
        <f t="shared" si="25"/>
        <v>92094.5</v>
      </c>
      <c r="G216" s="20">
        <f t="shared" si="25"/>
        <v>92094.5</v>
      </c>
      <c r="H216" s="22">
        <f t="shared" si="23"/>
        <v>100</v>
      </c>
    </row>
    <row r="217" spans="1:8" s="21" customFormat="1" ht="40.5" customHeight="1">
      <c r="A217" s="31"/>
      <c r="B217" s="47" t="s">
        <v>164</v>
      </c>
      <c r="C217" s="47"/>
      <c r="D217" s="88" t="s">
        <v>165</v>
      </c>
      <c r="E217" s="20">
        <f t="shared" si="25"/>
        <v>92094.5</v>
      </c>
      <c r="F217" s="20">
        <f t="shared" si="25"/>
        <v>92094.5</v>
      </c>
      <c r="G217" s="20">
        <f t="shared" si="25"/>
        <v>92094.5</v>
      </c>
      <c r="H217" s="22">
        <f t="shared" si="23"/>
        <v>100</v>
      </c>
    </row>
    <row r="218" spans="1:8" s="21" customFormat="1" ht="40.5" customHeight="1">
      <c r="A218" s="31"/>
      <c r="B218" s="47"/>
      <c r="C218" s="38" t="s">
        <v>8</v>
      </c>
      <c r="D218" s="45" t="s">
        <v>9</v>
      </c>
      <c r="E218" s="20">
        <v>92094.5</v>
      </c>
      <c r="F218" s="20">
        <v>92094.5</v>
      </c>
      <c r="G218" s="20">
        <v>92094.5</v>
      </c>
      <c r="H218" s="22">
        <f t="shared" si="23"/>
        <v>100</v>
      </c>
    </row>
    <row r="219" spans="1:8" s="108" customFormat="1" ht="67.5" customHeight="1" hidden="1">
      <c r="A219" s="161"/>
      <c r="B219" s="151" t="s">
        <v>485</v>
      </c>
      <c r="C219" s="158"/>
      <c r="D219" s="157" t="s">
        <v>486</v>
      </c>
      <c r="E219" s="120">
        <f>E220</f>
        <v>0</v>
      </c>
      <c r="F219" s="120">
        <f>F220</f>
        <v>0</v>
      </c>
      <c r="G219" s="120">
        <f>G220</f>
        <v>0</v>
      </c>
      <c r="H219" s="121" t="e">
        <f t="shared" si="23"/>
        <v>#DIV/0!</v>
      </c>
    </row>
    <row r="220" spans="1:8" s="108" customFormat="1" ht="27" customHeight="1" hidden="1">
      <c r="A220" s="161"/>
      <c r="B220" s="151"/>
      <c r="C220" s="169" t="s">
        <v>3</v>
      </c>
      <c r="D220" s="170" t="s">
        <v>143</v>
      </c>
      <c r="E220" s="120"/>
      <c r="F220" s="120"/>
      <c r="G220" s="120"/>
      <c r="H220" s="121" t="e">
        <f t="shared" si="23"/>
        <v>#DIV/0!</v>
      </c>
    </row>
    <row r="221" spans="1:8" s="21" customFormat="1" ht="40.5" customHeight="1">
      <c r="A221" s="31"/>
      <c r="B221" s="38" t="s">
        <v>518</v>
      </c>
      <c r="C221" s="58"/>
      <c r="D221" s="45" t="s">
        <v>250</v>
      </c>
      <c r="E221" s="14">
        <f>E222</f>
        <v>6400</v>
      </c>
      <c r="F221" s="14">
        <f>F222</f>
        <v>10661.2</v>
      </c>
      <c r="G221" s="14">
        <f>G222</f>
        <v>10661.2</v>
      </c>
      <c r="H221" s="22">
        <f t="shared" si="23"/>
        <v>100</v>
      </c>
    </row>
    <row r="222" spans="1:8" s="21" customFormat="1" ht="40.5" customHeight="1">
      <c r="A222" s="31"/>
      <c r="B222" s="38"/>
      <c r="C222" s="67" t="s">
        <v>8</v>
      </c>
      <c r="D222" s="68" t="s">
        <v>9</v>
      </c>
      <c r="E222" s="14">
        <v>6400</v>
      </c>
      <c r="F222" s="14">
        <v>10661.2</v>
      </c>
      <c r="G222" s="14">
        <v>10661.2</v>
      </c>
      <c r="H222" s="22">
        <f t="shared" si="23"/>
        <v>100</v>
      </c>
    </row>
    <row r="223" spans="1:8" s="108" customFormat="1" ht="54" customHeight="1" hidden="1">
      <c r="A223" s="161"/>
      <c r="B223" s="151" t="s">
        <v>166</v>
      </c>
      <c r="C223" s="158"/>
      <c r="D223" s="157" t="s">
        <v>167</v>
      </c>
      <c r="E223" s="120">
        <f>E224</f>
        <v>0</v>
      </c>
      <c r="F223" s="120">
        <f>F224</f>
        <v>0</v>
      </c>
      <c r="G223" s="120">
        <f>G224</f>
        <v>0</v>
      </c>
      <c r="H223" s="121" t="e">
        <f t="shared" si="23"/>
        <v>#DIV/0!</v>
      </c>
    </row>
    <row r="224" spans="1:8" s="108" customFormat="1" ht="27" customHeight="1" hidden="1">
      <c r="A224" s="161"/>
      <c r="B224" s="151"/>
      <c r="C224" s="169" t="s">
        <v>3</v>
      </c>
      <c r="D224" s="170" t="s">
        <v>143</v>
      </c>
      <c r="E224" s="120"/>
      <c r="F224" s="120"/>
      <c r="G224" s="120"/>
      <c r="H224" s="121" t="e">
        <f t="shared" si="23"/>
        <v>#DIV/0!</v>
      </c>
    </row>
    <row r="225" spans="1:8" s="108" customFormat="1" ht="67.5" customHeight="1" hidden="1">
      <c r="A225" s="161"/>
      <c r="B225" s="151" t="s">
        <v>168</v>
      </c>
      <c r="C225" s="158"/>
      <c r="D225" s="157" t="s">
        <v>169</v>
      </c>
      <c r="E225" s="120">
        <f>E226</f>
        <v>0</v>
      </c>
      <c r="F225" s="120">
        <f>F226</f>
        <v>0</v>
      </c>
      <c r="G225" s="120">
        <f>G226</f>
        <v>0</v>
      </c>
      <c r="H225" s="121" t="e">
        <f t="shared" si="23"/>
        <v>#DIV/0!</v>
      </c>
    </row>
    <row r="226" spans="1:8" s="108" customFormat="1" ht="27" customHeight="1" hidden="1">
      <c r="A226" s="161"/>
      <c r="B226" s="151"/>
      <c r="C226" s="169" t="s">
        <v>3</v>
      </c>
      <c r="D226" s="170" t="s">
        <v>143</v>
      </c>
      <c r="E226" s="120"/>
      <c r="F226" s="128"/>
      <c r="G226" s="128"/>
      <c r="H226" s="121" t="e">
        <f t="shared" si="23"/>
        <v>#DIV/0!</v>
      </c>
    </row>
    <row r="227" spans="1:8" s="21" customFormat="1" ht="40.5" customHeight="1">
      <c r="A227" s="31"/>
      <c r="B227" s="38" t="s">
        <v>170</v>
      </c>
      <c r="C227" s="58"/>
      <c r="D227" s="45" t="s">
        <v>171</v>
      </c>
      <c r="E227" s="14">
        <f>E228</f>
        <v>60452.7</v>
      </c>
      <c r="F227" s="14">
        <f>F228</f>
        <v>71574.6</v>
      </c>
      <c r="G227" s="14">
        <f>G228</f>
        <v>5826.4</v>
      </c>
      <c r="H227" s="22">
        <f t="shared" si="23"/>
        <v>8.140317934015698</v>
      </c>
    </row>
    <row r="228" spans="1:8" s="21" customFormat="1" ht="27" customHeight="1">
      <c r="A228" s="31"/>
      <c r="B228" s="58"/>
      <c r="C228" s="67" t="s">
        <v>3</v>
      </c>
      <c r="D228" s="68" t="s">
        <v>143</v>
      </c>
      <c r="E228" s="14">
        <v>60452.7</v>
      </c>
      <c r="F228" s="22">
        <v>71574.6</v>
      </c>
      <c r="G228" s="22">
        <v>5826.4</v>
      </c>
      <c r="H228" s="22">
        <f t="shared" si="23"/>
        <v>8.140317934015698</v>
      </c>
    </row>
    <row r="229" spans="1:8" s="21" customFormat="1" ht="40.5" customHeight="1">
      <c r="A229" s="31"/>
      <c r="B229" s="38" t="s">
        <v>172</v>
      </c>
      <c r="C229" s="58"/>
      <c r="D229" s="45" t="s">
        <v>119</v>
      </c>
      <c r="E229" s="14">
        <f>E230</f>
        <v>2272.8</v>
      </c>
      <c r="F229" s="14">
        <f>F230</f>
        <v>2397.9</v>
      </c>
      <c r="G229" s="14">
        <f>G230</f>
        <v>380.6</v>
      </c>
      <c r="H229" s="22">
        <f t="shared" si="23"/>
        <v>15.872221527169609</v>
      </c>
    </row>
    <row r="230" spans="1:8" s="21" customFormat="1" ht="27" customHeight="1">
      <c r="A230" s="31"/>
      <c r="B230" s="38"/>
      <c r="C230" s="67" t="s">
        <v>3</v>
      </c>
      <c r="D230" s="68" t="s">
        <v>143</v>
      </c>
      <c r="E230" s="14">
        <v>2272.8</v>
      </c>
      <c r="F230" s="22">
        <v>2397.9</v>
      </c>
      <c r="G230" s="22">
        <v>380.6</v>
      </c>
      <c r="H230" s="22">
        <f t="shared" si="23"/>
        <v>15.872221527169609</v>
      </c>
    </row>
    <row r="231" spans="1:8" s="108" customFormat="1" ht="27" customHeight="1" hidden="1">
      <c r="A231" s="161"/>
      <c r="B231" s="151" t="s">
        <v>173</v>
      </c>
      <c r="C231" s="158"/>
      <c r="D231" s="157" t="s">
        <v>174</v>
      </c>
      <c r="E231" s="120">
        <f>E232</f>
        <v>0</v>
      </c>
      <c r="F231" s="120">
        <f>F232</f>
        <v>0</v>
      </c>
      <c r="G231" s="120">
        <f>G232</f>
        <v>0</v>
      </c>
      <c r="H231" s="121" t="e">
        <f t="shared" si="23"/>
        <v>#DIV/0!</v>
      </c>
    </row>
    <row r="232" spans="1:8" s="108" customFormat="1" ht="27" customHeight="1" hidden="1">
      <c r="A232" s="161"/>
      <c r="B232" s="151"/>
      <c r="C232" s="169" t="s">
        <v>3</v>
      </c>
      <c r="D232" s="170" t="s">
        <v>143</v>
      </c>
      <c r="E232" s="120"/>
      <c r="F232" s="120"/>
      <c r="G232" s="120"/>
      <c r="H232" s="121" t="e">
        <f t="shared" si="23"/>
        <v>#DIV/0!</v>
      </c>
    </row>
    <row r="233" spans="1:8" s="21" customFormat="1" ht="27" customHeight="1">
      <c r="A233" s="31"/>
      <c r="B233" s="38" t="s">
        <v>175</v>
      </c>
      <c r="C233" s="58"/>
      <c r="D233" s="45" t="s">
        <v>666</v>
      </c>
      <c r="E233" s="14">
        <f>E234</f>
        <v>324.9</v>
      </c>
      <c r="F233" s="14">
        <f>F234</f>
        <v>324.9</v>
      </c>
      <c r="G233" s="14">
        <f>G234</f>
        <v>59.9</v>
      </c>
      <c r="H233" s="22">
        <f t="shared" si="23"/>
        <v>18.436441982148356</v>
      </c>
    </row>
    <row r="234" spans="1:8" s="21" customFormat="1" ht="27" customHeight="1">
      <c r="A234" s="31"/>
      <c r="B234" s="58"/>
      <c r="C234" s="67" t="s">
        <v>3</v>
      </c>
      <c r="D234" s="68" t="s">
        <v>143</v>
      </c>
      <c r="E234" s="14">
        <v>324.9</v>
      </c>
      <c r="F234" s="20">
        <v>324.9</v>
      </c>
      <c r="G234" s="20">
        <v>59.9</v>
      </c>
      <c r="H234" s="22">
        <f aca="true" t="shared" si="26" ref="H234:H245">G234/F234*100</f>
        <v>18.436441982148356</v>
      </c>
    </row>
    <row r="235" spans="1:8" s="21" customFormat="1" ht="27" customHeight="1">
      <c r="A235" s="31"/>
      <c r="B235" s="38" t="s">
        <v>667</v>
      </c>
      <c r="C235" s="58"/>
      <c r="D235" s="45" t="s">
        <v>668</v>
      </c>
      <c r="E235" s="14">
        <f>E236</f>
        <v>0</v>
      </c>
      <c r="F235" s="14">
        <f>F236</f>
        <v>213.9</v>
      </c>
      <c r="G235" s="14">
        <f>G236</f>
        <v>213.9</v>
      </c>
      <c r="H235" s="22">
        <f t="shared" si="26"/>
        <v>100</v>
      </c>
    </row>
    <row r="236" spans="1:8" s="21" customFormat="1" ht="27" customHeight="1">
      <c r="A236" s="31"/>
      <c r="B236" s="58"/>
      <c r="C236" s="67" t="s">
        <v>3</v>
      </c>
      <c r="D236" s="68" t="s">
        <v>143</v>
      </c>
      <c r="E236" s="14">
        <v>0</v>
      </c>
      <c r="F236" s="20">
        <v>213.9</v>
      </c>
      <c r="G236" s="20">
        <v>213.9</v>
      </c>
      <c r="H236" s="22">
        <f>G236/F236*100</f>
        <v>100</v>
      </c>
    </row>
    <row r="237" spans="1:8" s="21" customFormat="1" ht="40.5" customHeight="1">
      <c r="A237" s="31"/>
      <c r="B237" s="38" t="s">
        <v>457</v>
      </c>
      <c r="C237" s="58"/>
      <c r="D237" s="45" t="s">
        <v>598</v>
      </c>
      <c r="E237" s="14">
        <f>E238+E240+E242</f>
        <v>15000</v>
      </c>
      <c r="F237" s="14">
        <f>F238+F240+F242</f>
        <v>5710.1</v>
      </c>
      <c r="G237" s="14">
        <f>G238+G240+G242</f>
        <v>4574.2</v>
      </c>
      <c r="H237" s="22">
        <f t="shared" si="26"/>
        <v>80.10717850825729</v>
      </c>
    </row>
    <row r="238" spans="1:8" s="21" customFormat="1" ht="40.5" customHeight="1">
      <c r="A238" s="31"/>
      <c r="B238" s="38" t="s">
        <v>427</v>
      </c>
      <c r="C238" s="58"/>
      <c r="D238" s="45" t="s">
        <v>428</v>
      </c>
      <c r="E238" s="14">
        <f aca="true" t="shared" si="27" ref="E238:G242">E239</f>
        <v>0</v>
      </c>
      <c r="F238" s="14">
        <f t="shared" si="27"/>
        <v>4574.2</v>
      </c>
      <c r="G238" s="14">
        <f t="shared" si="27"/>
        <v>4574.2</v>
      </c>
      <c r="H238" s="22">
        <f t="shared" si="26"/>
        <v>100</v>
      </c>
    </row>
    <row r="239" spans="1:8" s="21" customFormat="1" ht="54" customHeight="1">
      <c r="A239" s="31"/>
      <c r="B239" s="58"/>
      <c r="C239" s="67" t="s">
        <v>10</v>
      </c>
      <c r="D239" s="45" t="s">
        <v>205</v>
      </c>
      <c r="E239" s="14">
        <v>0</v>
      </c>
      <c r="F239" s="20">
        <v>4574.2</v>
      </c>
      <c r="G239" s="20">
        <v>4574.2</v>
      </c>
      <c r="H239" s="22">
        <f t="shared" si="26"/>
        <v>100</v>
      </c>
    </row>
    <row r="240" spans="1:8" s="21" customFormat="1" ht="99" customHeight="1">
      <c r="A240" s="31"/>
      <c r="B240" s="38" t="s">
        <v>728</v>
      </c>
      <c r="C240" s="58"/>
      <c r="D240" s="45" t="s">
        <v>729</v>
      </c>
      <c r="E240" s="14">
        <f t="shared" si="27"/>
        <v>0</v>
      </c>
      <c r="F240" s="14">
        <f t="shared" si="27"/>
        <v>1135.9</v>
      </c>
      <c r="G240" s="14">
        <f t="shared" si="27"/>
        <v>0</v>
      </c>
      <c r="H240" s="22">
        <f>G240/F240*100</f>
        <v>0</v>
      </c>
    </row>
    <row r="241" spans="1:8" s="21" customFormat="1" ht="54" customHeight="1">
      <c r="A241" s="31"/>
      <c r="B241" s="58"/>
      <c r="C241" s="67" t="s">
        <v>10</v>
      </c>
      <c r="D241" s="45" t="s">
        <v>205</v>
      </c>
      <c r="E241" s="14">
        <v>0</v>
      </c>
      <c r="F241" s="20">
        <v>1135.9</v>
      </c>
      <c r="G241" s="20">
        <v>0</v>
      </c>
      <c r="H241" s="22">
        <f>G241/F241*100</f>
        <v>0</v>
      </c>
    </row>
    <row r="242" spans="1:8" s="21" customFormat="1" ht="40.5" customHeight="1">
      <c r="A242" s="31"/>
      <c r="B242" s="38" t="s">
        <v>730</v>
      </c>
      <c r="C242" s="58"/>
      <c r="D242" s="45" t="s">
        <v>731</v>
      </c>
      <c r="E242" s="14">
        <f t="shared" si="27"/>
        <v>15000</v>
      </c>
      <c r="F242" s="14">
        <f t="shared" si="27"/>
        <v>0</v>
      </c>
      <c r="G242" s="14">
        <f t="shared" si="27"/>
        <v>0</v>
      </c>
      <c r="H242" s="22"/>
    </row>
    <row r="243" spans="1:8" s="21" customFormat="1" ht="54" customHeight="1">
      <c r="A243" s="31"/>
      <c r="B243" s="58"/>
      <c r="C243" s="67" t="s">
        <v>10</v>
      </c>
      <c r="D243" s="45" t="s">
        <v>205</v>
      </c>
      <c r="E243" s="14">
        <v>15000</v>
      </c>
      <c r="F243" s="20">
        <v>0</v>
      </c>
      <c r="G243" s="20">
        <v>0</v>
      </c>
      <c r="H243" s="22"/>
    </row>
    <row r="244" spans="1:8" s="108" customFormat="1" ht="40.5" customHeight="1" hidden="1">
      <c r="A244" s="161"/>
      <c r="B244" s="151" t="s">
        <v>487</v>
      </c>
      <c r="C244" s="158"/>
      <c r="D244" s="157" t="s">
        <v>488</v>
      </c>
      <c r="E244" s="120">
        <f>E245</f>
        <v>0</v>
      </c>
      <c r="F244" s="120">
        <f>F245</f>
        <v>0</v>
      </c>
      <c r="G244" s="120">
        <f>G245</f>
        <v>0</v>
      </c>
      <c r="H244" s="121" t="e">
        <f t="shared" si="26"/>
        <v>#DIV/0!</v>
      </c>
    </row>
    <row r="245" spans="1:8" s="108" customFormat="1" ht="27" customHeight="1" hidden="1">
      <c r="A245" s="161"/>
      <c r="B245" s="158"/>
      <c r="C245" s="169" t="s">
        <v>3</v>
      </c>
      <c r="D245" s="170" t="s">
        <v>143</v>
      </c>
      <c r="E245" s="120"/>
      <c r="F245" s="128"/>
      <c r="G245" s="128"/>
      <c r="H245" s="121" t="e">
        <f t="shared" si="26"/>
        <v>#DIV/0!</v>
      </c>
    </row>
    <row r="246" spans="1:8" s="21" customFormat="1" ht="27">
      <c r="A246" s="31" t="s">
        <v>69</v>
      </c>
      <c r="B246" s="47"/>
      <c r="C246" s="72"/>
      <c r="D246" s="73" t="s">
        <v>70</v>
      </c>
      <c r="E246" s="74">
        <f>E247+E266</f>
        <v>713.6</v>
      </c>
      <c r="F246" s="74">
        <f>F247+F266</f>
        <v>5544.1</v>
      </c>
      <c r="G246" s="74">
        <f>G247+G266</f>
        <v>5544.1</v>
      </c>
      <c r="H246" s="30">
        <f aca="true" t="shared" si="28" ref="H246:H275">G246/F246*100</f>
        <v>100</v>
      </c>
    </row>
    <row r="247" spans="1:9" s="35" customFormat="1" ht="54" customHeight="1">
      <c r="A247" s="270"/>
      <c r="B247" s="57" t="s">
        <v>176</v>
      </c>
      <c r="C247" s="60"/>
      <c r="D247" s="70" t="s">
        <v>177</v>
      </c>
      <c r="E247" s="54">
        <f>E248+E255</f>
        <v>540</v>
      </c>
      <c r="F247" s="54">
        <f>F248+F255</f>
        <v>5146</v>
      </c>
      <c r="G247" s="54">
        <f>G248+G255</f>
        <v>5146</v>
      </c>
      <c r="H247" s="26">
        <f t="shared" si="28"/>
        <v>100</v>
      </c>
      <c r="I247" s="271"/>
    </row>
    <row r="248" spans="1:8" s="21" customFormat="1" ht="54" customHeight="1">
      <c r="A248" s="31"/>
      <c r="B248" s="58" t="s">
        <v>178</v>
      </c>
      <c r="C248" s="61"/>
      <c r="D248" s="75" t="s">
        <v>179</v>
      </c>
      <c r="E248" s="33">
        <f>E249+E252</f>
        <v>50</v>
      </c>
      <c r="F248" s="33">
        <f>F249+F252</f>
        <v>100</v>
      </c>
      <c r="G248" s="33">
        <f>G249+G252</f>
        <v>100</v>
      </c>
      <c r="H248" s="30">
        <f t="shared" si="28"/>
        <v>100</v>
      </c>
    </row>
    <row r="249" spans="1:8" s="21" customFormat="1" ht="27" customHeight="1">
      <c r="A249" s="8"/>
      <c r="B249" s="38" t="s">
        <v>180</v>
      </c>
      <c r="C249" s="60"/>
      <c r="D249" s="68" t="s">
        <v>181</v>
      </c>
      <c r="E249" s="14">
        <f>E251+E250</f>
        <v>15</v>
      </c>
      <c r="F249" s="14">
        <f>F251+F250</f>
        <v>15</v>
      </c>
      <c r="G249" s="14">
        <f>G251+G250</f>
        <v>15</v>
      </c>
      <c r="H249" s="22">
        <f t="shared" si="28"/>
        <v>100</v>
      </c>
    </row>
    <row r="250" spans="1:8" s="178" customFormat="1" ht="27" customHeight="1" hidden="1">
      <c r="A250" s="171"/>
      <c r="B250" s="151"/>
      <c r="C250" s="153" t="s">
        <v>3</v>
      </c>
      <c r="D250" s="170" t="s">
        <v>143</v>
      </c>
      <c r="E250" s="120"/>
      <c r="F250" s="120"/>
      <c r="G250" s="120"/>
      <c r="H250" s="121"/>
    </row>
    <row r="251" spans="1:8" s="21" customFormat="1" ht="40.5" customHeight="1">
      <c r="A251" s="31"/>
      <c r="B251" s="38"/>
      <c r="C251" s="67" t="s">
        <v>8</v>
      </c>
      <c r="D251" s="68" t="s">
        <v>9</v>
      </c>
      <c r="E251" s="14">
        <v>15</v>
      </c>
      <c r="F251" s="268">
        <v>15</v>
      </c>
      <c r="G251" s="268">
        <v>15</v>
      </c>
      <c r="H251" s="22">
        <f t="shared" si="28"/>
        <v>100</v>
      </c>
    </row>
    <row r="252" spans="1:8" s="21" customFormat="1" ht="27" customHeight="1">
      <c r="A252" s="31"/>
      <c r="B252" s="38" t="s">
        <v>182</v>
      </c>
      <c r="C252" s="60"/>
      <c r="D252" s="68" t="s">
        <v>183</v>
      </c>
      <c r="E252" s="14">
        <f>E254+E253</f>
        <v>35</v>
      </c>
      <c r="F252" s="14">
        <f>F254+F253</f>
        <v>85</v>
      </c>
      <c r="G252" s="14">
        <f>G254+G253</f>
        <v>85</v>
      </c>
      <c r="H252" s="22">
        <f t="shared" si="28"/>
        <v>100</v>
      </c>
    </row>
    <row r="253" spans="1:8" s="178" customFormat="1" ht="27" customHeight="1" hidden="1">
      <c r="A253" s="179"/>
      <c r="B253" s="151"/>
      <c r="C253" s="153" t="s">
        <v>3</v>
      </c>
      <c r="D253" s="170" t="s">
        <v>143</v>
      </c>
      <c r="E253" s="120"/>
      <c r="F253" s="120"/>
      <c r="G253" s="120"/>
      <c r="H253" s="121"/>
    </row>
    <row r="254" spans="1:8" s="21" customFormat="1" ht="40.5" customHeight="1">
      <c r="A254" s="31"/>
      <c r="B254" s="38"/>
      <c r="C254" s="67" t="s">
        <v>8</v>
      </c>
      <c r="D254" s="68" t="s">
        <v>9</v>
      </c>
      <c r="E254" s="14">
        <v>35</v>
      </c>
      <c r="F254" s="268">
        <v>85</v>
      </c>
      <c r="G254" s="268">
        <v>85</v>
      </c>
      <c r="H254" s="22">
        <f t="shared" si="28"/>
        <v>100</v>
      </c>
    </row>
    <row r="255" spans="1:12" s="21" customFormat="1" ht="69">
      <c r="A255" s="8"/>
      <c r="B255" s="58" t="s">
        <v>184</v>
      </c>
      <c r="C255" s="76"/>
      <c r="D255" s="75" t="s">
        <v>185</v>
      </c>
      <c r="E255" s="33">
        <f>E256+E259+E262+E264</f>
        <v>490</v>
      </c>
      <c r="F255" s="33">
        <f>F256+F259+F262+F264</f>
        <v>5046</v>
      </c>
      <c r="G255" s="33">
        <f>G256+G259+G262+G264</f>
        <v>5046</v>
      </c>
      <c r="H255" s="30">
        <f t="shared" si="28"/>
        <v>100</v>
      </c>
      <c r="L255" s="21" t="s">
        <v>521</v>
      </c>
    </row>
    <row r="256" spans="1:8" s="21" customFormat="1" ht="81" customHeight="1">
      <c r="A256" s="31"/>
      <c r="B256" s="38" t="s">
        <v>186</v>
      </c>
      <c r="C256" s="57"/>
      <c r="D256" s="68" t="s">
        <v>187</v>
      </c>
      <c r="E256" s="14">
        <f>E257+E258</f>
        <v>40</v>
      </c>
      <c r="F256" s="14">
        <f>F257+F258</f>
        <v>40</v>
      </c>
      <c r="G256" s="14">
        <f>G257+G258</f>
        <v>40</v>
      </c>
      <c r="H256" s="22">
        <f t="shared" si="28"/>
        <v>100</v>
      </c>
    </row>
    <row r="257" spans="1:8" s="108" customFormat="1" ht="27" customHeight="1" hidden="1">
      <c r="A257" s="161"/>
      <c r="B257" s="151"/>
      <c r="C257" s="169" t="s">
        <v>3</v>
      </c>
      <c r="D257" s="170" t="s">
        <v>143</v>
      </c>
      <c r="E257" s="120"/>
      <c r="F257" s="172"/>
      <c r="G257" s="172"/>
      <c r="H257" s="121" t="e">
        <f t="shared" si="28"/>
        <v>#DIV/0!</v>
      </c>
    </row>
    <row r="258" spans="1:8" s="21" customFormat="1" ht="40.5" customHeight="1">
      <c r="A258" s="31"/>
      <c r="B258" s="38"/>
      <c r="C258" s="67" t="s">
        <v>8</v>
      </c>
      <c r="D258" s="68" t="s">
        <v>9</v>
      </c>
      <c r="E258" s="14">
        <v>40</v>
      </c>
      <c r="F258" s="268">
        <v>40</v>
      </c>
      <c r="G258" s="268">
        <v>40</v>
      </c>
      <c r="H258" s="22">
        <f t="shared" si="28"/>
        <v>100</v>
      </c>
    </row>
    <row r="259" spans="1:8" s="21" customFormat="1" ht="40.5" customHeight="1">
      <c r="A259" s="8"/>
      <c r="B259" s="38" t="s">
        <v>188</v>
      </c>
      <c r="C259" s="67"/>
      <c r="D259" s="68" t="s">
        <v>189</v>
      </c>
      <c r="E259" s="14">
        <f>E261+E260</f>
        <v>75</v>
      </c>
      <c r="F259" s="14">
        <f>F261+F260</f>
        <v>92</v>
      </c>
      <c r="G259" s="14">
        <f>G261+G260</f>
        <v>92</v>
      </c>
      <c r="H259" s="22">
        <f t="shared" si="28"/>
        <v>100</v>
      </c>
    </row>
    <row r="260" spans="1:8" s="108" customFormat="1" ht="27" customHeight="1" hidden="1">
      <c r="A260" s="173"/>
      <c r="B260" s="151"/>
      <c r="C260" s="169" t="s">
        <v>3</v>
      </c>
      <c r="D260" s="170" t="s">
        <v>143</v>
      </c>
      <c r="E260" s="120"/>
      <c r="F260" s="120"/>
      <c r="G260" s="120"/>
      <c r="H260" s="121"/>
    </row>
    <row r="261" spans="1:8" s="21" customFormat="1" ht="40.5" customHeight="1">
      <c r="A261" s="8"/>
      <c r="B261" s="58"/>
      <c r="C261" s="67" t="s">
        <v>8</v>
      </c>
      <c r="D261" s="68" t="s">
        <v>9</v>
      </c>
      <c r="E261" s="14">
        <v>75</v>
      </c>
      <c r="F261" s="22">
        <v>92</v>
      </c>
      <c r="G261" s="22">
        <v>92</v>
      </c>
      <c r="H261" s="22">
        <f t="shared" si="28"/>
        <v>100</v>
      </c>
    </row>
    <row r="262" spans="1:8" s="21" customFormat="1" ht="40.5" customHeight="1">
      <c r="A262" s="8"/>
      <c r="B262" s="38" t="s">
        <v>699</v>
      </c>
      <c r="C262" s="67"/>
      <c r="D262" s="68" t="s">
        <v>700</v>
      </c>
      <c r="E262" s="14">
        <f>E263</f>
        <v>0</v>
      </c>
      <c r="F262" s="14">
        <f>F263</f>
        <v>3989</v>
      </c>
      <c r="G262" s="14">
        <f>G263</f>
        <v>3989</v>
      </c>
      <c r="H262" s="22">
        <f t="shared" si="28"/>
        <v>100</v>
      </c>
    </row>
    <row r="263" spans="1:8" s="21" customFormat="1" ht="13.5" customHeight="1">
      <c r="A263" s="8"/>
      <c r="B263" s="38"/>
      <c r="C263" s="67" t="s">
        <v>4</v>
      </c>
      <c r="D263" s="68" t="s">
        <v>5</v>
      </c>
      <c r="E263" s="14">
        <v>0</v>
      </c>
      <c r="F263" s="22">
        <v>3989</v>
      </c>
      <c r="G263" s="22">
        <v>3989</v>
      </c>
      <c r="H263" s="22">
        <f t="shared" si="28"/>
        <v>100</v>
      </c>
    </row>
    <row r="264" spans="1:8" s="21" customFormat="1" ht="27" customHeight="1">
      <c r="A264" s="8"/>
      <c r="B264" s="38" t="s">
        <v>190</v>
      </c>
      <c r="C264" s="67"/>
      <c r="D264" s="68" t="s">
        <v>191</v>
      </c>
      <c r="E264" s="14">
        <f>E265</f>
        <v>375</v>
      </c>
      <c r="F264" s="14">
        <f>F265</f>
        <v>925</v>
      </c>
      <c r="G264" s="14">
        <f>G265</f>
        <v>925</v>
      </c>
      <c r="H264" s="22">
        <f t="shared" si="28"/>
        <v>100</v>
      </c>
    </row>
    <row r="265" spans="1:8" s="21" customFormat="1" ht="40.5" customHeight="1">
      <c r="A265" s="8"/>
      <c r="B265" s="38"/>
      <c r="C265" s="38" t="s">
        <v>8</v>
      </c>
      <c r="D265" s="40" t="s">
        <v>9</v>
      </c>
      <c r="E265" s="14">
        <v>375</v>
      </c>
      <c r="F265" s="22">
        <v>925</v>
      </c>
      <c r="G265" s="22">
        <v>925</v>
      </c>
      <c r="H265" s="22">
        <f t="shared" si="28"/>
        <v>100</v>
      </c>
    </row>
    <row r="266" spans="1:8" s="21" customFormat="1" ht="39.75">
      <c r="A266" s="28"/>
      <c r="B266" s="46" t="s">
        <v>566</v>
      </c>
      <c r="C266" s="51"/>
      <c r="D266" s="249" t="s">
        <v>567</v>
      </c>
      <c r="E266" s="25">
        <f>E267</f>
        <v>173.6</v>
      </c>
      <c r="F266" s="25">
        <f>F267</f>
        <v>398.1</v>
      </c>
      <c r="G266" s="25">
        <f>G267</f>
        <v>398.1</v>
      </c>
      <c r="H266" s="26">
        <f t="shared" si="28"/>
        <v>100</v>
      </c>
    </row>
    <row r="267" spans="1:8" s="34" customFormat="1" ht="25.5" customHeight="1">
      <c r="A267" s="28"/>
      <c r="B267" s="51" t="s">
        <v>593</v>
      </c>
      <c r="C267" s="52"/>
      <c r="D267" s="53" t="s">
        <v>594</v>
      </c>
      <c r="E267" s="29">
        <f>E268+E271</f>
        <v>173.6</v>
      </c>
      <c r="F267" s="29">
        <f>F268+F271</f>
        <v>398.1</v>
      </c>
      <c r="G267" s="29">
        <f>G268+G271</f>
        <v>398.1</v>
      </c>
      <c r="H267" s="30">
        <f t="shared" si="28"/>
        <v>100</v>
      </c>
    </row>
    <row r="268" spans="1:8" s="21" customFormat="1" ht="26.25">
      <c r="A268" s="28"/>
      <c r="B268" s="47" t="s">
        <v>595</v>
      </c>
      <c r="C268" s="48"/>
      <c r="D268" s="42" t="s">
        <v>571</v>
      </c>
      <c r="E268" s="14">
        <f>E269+E270</f>
        <v>173.6</v>
      </c>
      <c r="F268" s="14">
        <f>F269+F270</f>
        <v>201</v>
      </c>
      <c r="G268" s="14">
        <f>G269+G270</f>
        <v>201</v>
      </c>
      <c r="H268" s="22">
        <f t="shared" si="28"/>
        <v>100</v>
      </c>
    </row>
    <row r="269" spans="1:8" s="21" customFormat="1" ht="30" customHeight="1">
      <c r="A269" s="28"/>
      <c r="B269" s="47"/>
      <c r="C269" s="41" t="s">
        <v>3</v>
      </c>
      <c r="D269" s="42" t="s">
        <v>143</v>
      </c>
      <c r="E269" s="14">
        <v>173.6</v>
      </c>
      <c r="F269" s="14">
        <v>201</v>
      </c>
      <c r="G269" s="14">
        <v>201</v>
      </c>
      <c r="H269" s="22">
        <f t="shared" si="28"/>
        <v>100</v>
      </c>
    </row>
    <row r="270" spans="1:8" s="108" customFormat="1" ht="13.5" hidden="1">
      <c r="A270" s="129"/>
      <c r="B270" s="143"/>
      <c r="C270" s="145" t="s">
        <v>4</v>
      </c>
      <c r="D270" s="144" t="s">
        <v>5</v>
      </c>
      <c r="E270" s="120"/>
      <c r="F270" s="121"/>
      <c r="G270" s="121"/>
      <c r="H270" s="121" t="e">
        <f t="shared" si="28"/>
        <v>#DIV/0!</v>
      </c>
    </row>
    <row r="271" spans="1:8" s="21" customFormat="1" ht="54" customHeight="1">
      <c r="A271" s="28"/>
      <c r="B271" s="47" t="s">
        <v>639</v>
      </c>
      <c r="C271" s="48"/>
      <c r="D271" s="42" t="s">
        <v>640</v>
      </c>
      <c r="E271" s="14">
        <f>E272</f>
        <v>0</v>
      </c>
      <c r="F271" s="14">
        <f>F272</f>
        <v>197.1</v>
      </c>
      <c r="G271" s="14">
        <f>G272</f>
        <v>197.1</v>
      </c>
      <c r="H271" s="22">
        <f t="shared" si="28"/>
        <v>100</v>
      </c>
    </row>
    <row r="272" spans="1:8" s="21" customFormat="1" ht="30" customHeight="1">
      <c r="A272" s="28"/>
      <c r="B272" s="47"/>
      <c r="C272" s="41" t="s">
        <v>3</v>
      </c>
      <c r="D272" s="42" t="s">
        <v>143</v>
      </c>
      <c r="E272" s="14">
        <v>0</v>
      </c>
      <c r="F272" s="14">
        <v>197.1</v>
      </c>
      <c r="G272" s="14">
        <v>197.1</v>
      </c>
      <c r="H272" s="22">
        <f t="shared" si="28"/>
        <v>100</v>
      </c>
    </row>
    <row r="273" spans="1:8" s="21" customFormat="1" ht="13.5" customHeight="1">
      <c r="A273" s="272" t="s">
        <v>87</v>
      </c>
      <c r="B273" s="24"/>
      <c r="C273" s="273"/>
      <c r="D273" s="274" t="s">
        <v>88</v>
      </c>
      <c r="E273" s="54">
        <f>E274+E295+E311+E348</f>
        <v>109715.6</v>
      </c>
      <c r="F273" s="54">
        <f>F274+F295+F311+F348</f>
        <v>124998</v>
      </c>
      <c r="G273" s="54">
        <f>G274+G295+G311+G348</f>
        <v>82612.29999999999</v>
      </c>
      <c r="H273" s="26">
        <f t="shared" si="28"/>
        <v>66.09089745435926</v>
      </c>
    </row>
    <row r="274" spans="1:8" s="21" customFormat="1" ht="13.5">
      <c r="A274" s="32" t="s">
        <v>89</v>
      </c>
      <c r="B274" s="46"/>
      <c r="C274" s="79"/>
      <c r="D274" s="81" t="s">
        <v>90</v>
      </c>
      <c r="E274" s="33">
        <f>E275+E287</f>
        <v>19930</v>
      </c>
      <c r="F274" s="33">
        <f>F275+F287</f>
        <v>25665.3</v>
      </c>
      <c r="G274" s="33">
        <f>G275+G287</f>
        <v>22158</v>
      </c>
      <c r="H274" s="30">
        <f t="shared" si="28"/>
        <v>86.33446715993969</v>
      </c>
    </row>
    <row r="275" spans="1:8" s="21" customFormat="1" ht="27" customHeight="1">
      <c r="A275" s="32"/>
      <c r="B275" s="63" t="s">
        <v>152</v>
      </c>
      <c r="C275" s="63"/>
      <c r="D275" s="64" t="s">
        <v>153</v>
      </c>
      <c r="E275" s="25">
        <f>E276</f>
        <v>19930</v>
      </c>
      <c r="F275" s="25">
        <f>F276</f>
        <v>25491.1</v>
      </c>
      <c r="G275" s="25">
        <f>G276</f>
        <v>21983.8</v>
      </c>
      <c r="H275" s="26">
        <f t="shared" si="28"/>
        <v>86.24108022015527</v>
      </c>
    </row>
    <row r="276" spans="1:8" s="21" customFormat="1" ht="13.5">
      <c r="A276" s="32"/>
      <c r="B276" s="58" t="s">
        <v>192</v>
      </c>
      <c r="C276" s="77"/>
      <c r="D276" s="78" t="s">
        <v>193</v>
      </c>
      <c r="E276" s="29">
        <f>E277+E279+E281+E283+E285</f>
        <v>19930</v>
      </c>
      <c r="F276" s="29">
        <f>F277+F279+F281+F283+F285</f>
        <v>25491.1</v>
      </c>
      <c r="G276" s="29">
        <f>G277+G279+G281+G283+G285</f>
        <v>21983.8</v>
      </c>
      <c r="H276" s="29">
        <f aca="true" t="shared" si="29" ref="H276:H286">G276/F276*100</f>
        <v>86.24108022015527</v>
      </c>
    </row>
    <row r="277" spans="1:8" s="108" customFormat="1" ht="40.5" customHeight="1" hidden="1">
      <c r="A277" s="155"/>
      <c r="B277" s="151" t="s">
        <v>194</v>
      </c>
      <c r="C277" s="182"/>
      <c r="D277" s="183" t="s">
        <v>195</v>
      </c>
      <c r="E277" s="120">
        <f>E278</f>
        <v>0</v>
      </c>
      <c r="F277" s="120">
        <f>F278</f>
        <v>0</v>
      </c>
      <c r="G277" s="120">
        <f>G278</f>
        <v>0</v>
      </c>
      <c r="H277" s="128" t="e">
        <f t="shared" si="29"/>
        <v>#DIV/0!</v>
      </c>
    </row>
    <row r="278" spans="1:8" s="108" customFormat="1" ht="27" customHeight="1" hidden="1">
      <c r="A278" s="155"/>
      <c r="B278" s="151"/>
      <c r="C278" s="169" t="s">
        <v>3</v>
      </c>
      <c r="D278" s="170" t="s">
        <v>143</v>
      </c>
      <c r="E278" s="120"/>
      <c r="F278" s="128"/>
      <c r="G278" s="128"/>
      <c r="H278" s="128" t="e">
        <f t="shared" si="29"/>
        <v>#DIV/0!</v>
      </c>
    </row>
    <row r="279" spans="1:8" s="21" customFormat="1" ht="54" customHeight="1">
      <c r="A279" s="32"/>
      <c r="B279" s="38" t="s">
        <v>196</v>
      </c>
      <c r="C279" s="79"/>
      <c r="D279" s="80" t="s">
        <v>460</v>
      </c>
      <c r="E279" s="14">
        <f>E280</f>
        <v>2730</v>
      </c>
      <c r="F279" s="14">
        <f>F280</f>
        <v>3545</v>
      </c>
      <c r="G279" s="14">
        <f>G280</f>
        <v>2056.8</v>
      </c>
      <c r="H279" s="20">
        <f t="shared" si="29"/>
        <v>58.01974612129761</v>
      </c>
    </row>
    <row r="280" spans="1:8" s="21" customFormat="1" ht="27" customHeight="1">
      <c r="A280" s="32"/>
      <c r="B280" s="38"/>
      <c r="C280" s="67" t="s">
        <v>3</v>
      </c>
      <c r="D280" s="68" t="s">
        <v>143</v>
      </c>
      <c r="E280" s="14">
        <v>2730</v>
      </c>
      <c r="F280" s="20">
        <v>3545</v>
      </c>
      <c r="G280" s="20">
        <v>2056.8</v>
      </c>
      <c r="H280" s="20">
        <f t="shared" si="29"/>
        <v>58.01974612129761</v>
      </c>
    </row>
    <row r="281" spans="1:8" s="108" customFormat="1" ht="27" customHeight="1" hidden="1">
      <c r="A281" s="155"/>
      <c r="B281" s="151" t="s">
        <v>197</v>
      </c>
      <c r="C281" s="182"/>
      <c r="D281" s="183" t="s">
        <v>198</v>
      </c>
      <c r="E281" s="120">
        <f>E282</f>
        <v>0</v>
      </c>
      <c r="F281" s="120">
        <f>F282</f>
        <v>0</v>
      </c>
      <c r="G281" s="120">
        <f>G282</f>
        <v>0</v>
      </c>
      <c r="H281" s="128" t="e">
        <f t="shared" si="29"/>
        <v>#DIV/0!</v>
      </c>
    </row>
    <row r="282" spans="1:8" s="108" customFormat="1" ht="13.5" hidden="1">
      <c r="A282" s="155"/>
      <c r="B282" s="151"/>
      <c r="C282" s="169" t="s">
        <v>4</v>
      </c>
      <c r="D282" s="170" t="s">
        <v>5</v>
      </c>
      <c r="E282" s="120"/>
      <c r="F282" s="128"/>
      <c r="G282" s="128"/>
      <c r="H282" s="128" t="e">
        <f t="shared" si="29"/>
        <v>#DIV/0!</v>
      </c>
    </row>
    <row r="283" spans="1:8" s="21" customFormat="1" ht="27" customHeight="1">
      <c r="A283" s="32"/>
      <c r="B283" s="38" t="s">
        <v>199</v>
      </c>
      <c r="C283" s="79"/>
      <c r="D283" s="80" t="s">
        <v>200</v>
      </c>
      <c r="E283" s="14">
        <f>E284</f>
        <v>17000</v>
      </c>
      <c r="F283" s="14">
        <f>F284</f>
        <v>20946.1</v>
      </c>
      <c r="G283" s="14">
        <f>G284</f>
        <v>18987</v>
      </c>
      <c r="H283" s="20">
        <f t="shared" si="29"/>
        <v>90.64694620955692</v>
      </c>
    </row>
    <row r="284" spans="1:8" s="21" customFormat="1" ht="13.5">
      <c r="A284" s="32"/>
      <c r="B284" s="38"/>
      <c r="C284" s="67" t="s">
        <v>4</v>
      </c>
      <c r="D284" s="68" t="s">
        <v>5</v>
      </c>
      <c r="E284" s="14">
        <v>17000</v>
      </c>
      <c r="F284" s="22">
        <v>20946.1</v>
      </c>
      <c r="G284" s="22">
        <v>18987</v>
      </c>
      <c r="H284" s="20">
        <f t="shared" si="29"/>
        <v>90.64694620955692</v>
      </c>
    </row>
    <row r="285" spans="1:8" s="21" customFormat="1" ht="54" customHeight="1">
      <c r="A285" s="32"/>
      <c r="B285" s="38" t="s">
        <v>201</v>
      </c>
      <c r="C285" s="79"/>
      <c r="D285" s="80" t="s">
        <v>202</v>
      </c>
      <c r="E285" s="14">
        <f>E286</f>
        <v>200</v>
      </c>
      <c r="F285" s="14">
        <f>F286</f>
        <v>1000</v>
      </c>
      <c r="G285" s="14">
        <f>G286</f>
        <v>940</v>
      </c>
      <c r="H285" s="20">
        <f t="shared" si="29"/>
        <v>94</v>
      </c>
    </row>
    <row r="286" spans="1:8" s="21" customFormat="1" ht="13.5">
      <c r="A286" s="32"/>
      <c r="B286" s="90"/>
      <c r="C286" s="67" t="s">
        <v>4</v>
      </c>
      <c r="D286" s="68" t="s">
        <v>5</v>
      </c>
      <c r="E286" s="14">
        <v>200</v>
      </c>
      <c r="F286" s="22">
        <v>1000</v>
      </c>
      <c r="G286" s="22">
        <v>940</v>
      </c>
      <c r="H286" s="20">
        <f t="shared" si="29"/>
        <v>94</v>
      </c>
    </row>
    <row r="287" spans="1:8" s="21" customFormat="1" ht="40.5" customHeight="1">
      <c r="A287" s="272"/>
      <c r="B287" s="46" t="s">
        <v>566</v>
      </c>
      <c r="C287" s="55"/>
      <c r="D287" s="56" t="s">
        <v>567</v>
      </c>
      <c r="E287" s="293">
        <f>E288</f>
        <v>0</v>
      </c>
      <c r="F287" s="293">
        <f aca="true" t="shared" si="30" ref="F287:G293">F288</f>
        <v>174.2</v>
      </c>
      <c r="G287" s="293">
        <f t="shared" si="30"/>
        <v>174.2</v>
      </c>
      <c r="H287" s="26">
        <f aca="true" t="shared" si="31" ref="H287:H310">G287/F287*100</f>
        <v>100</v>
      </c>
    </row>
    <row r="288" spans="1:8" s="34" customFormat="1" ht="41.25">
      <c r="A288" s="294"/>
      <c r="B288" s="58" t="s">
        <v>574</v>
      </c>
      <c r="C288" s="58"/>
      <c r="D288" s="69" t="s">
        <v>575</v>
      </c>
      <c r="E288" s="74">
        <f>E293+E291+E289</f>
        <v>0</v>
      </c>
      <c r="F288" s="74">
        <f>F293+F291+F289</f>
        <v>174.2</v>
      </c>
      <c r="G288" s="74">
        <f>G293+G291+G289</f>
        <v>174.2</v>
      </c>
      <c r="H288" s="30">
        <f t="shared" si="31"/>
        <v>100</v>
      </c>
    </row>
    <row r="289" spans="1:8" s="108" customFormat="1" ht="54" customHeight="1" hidden="1">
      <c r="A289" s="181"/>
      <c r="B289" s="143" t="s">
        <v>455</v>
      </c>
      <c r="C289" s="153"/>
      <c r="D289" s="154" t="s">
        <v>456</v>
      </c>
      <c r="E289" s="180">
        <f>E290</f>
        <v>0</v>
      </c>
      <c r="F289" s="180">
        <f t="shared" si="30"/>
        <v>0</v>
      </c>
      <c r="G289" s="180">
        <f t="shared" si="30"/>
        <v>0</v>
      </c>
      <c r="H289" s="121" t="e">
        <f t="shared" si="31"/>
        <v>#DIV/0!</v>
      </c>
    </row>
    <row r="290" spans="1:8" s="108" customFormat="1" ht="27" customHeight="1" hidden="1">
      <c r="A290" s="181"/>
      <c r="B290" s="138"/>
      <c r="C290" s="169" t="s">
        <v>6</v>
      </c>
      <c r="D290" s="170" t="s">
        <v>301</v>
      </c>
      <c r="E290" s="120"/>
      <c r="F290" s="120"/>
      <c r="G290" s="120"/>
      <c r="H290" s="121" t="e">
        <f t="shared" si="31"/>
        <v>#DIV/0!</v>
      </c>
    </row>
    <row r="291" spans="1:8" s="21" customFormat="1" ht="13.5" customHeight="1">
      <c r="A291" s="272"/>
      <c r="B291" s="47" t="s">
        <v>701</v>
      </c>
      <c r="C291" s="43"/>
      <c r="D291" s="44" t="s">
        <v>476</v>
      </c>
      <c r="E291" s="295">
        <f>E292</f>
        <v>0</v>
      </c>
      <c r="F291" s="295">
        <f t="shared" si="30"/>
        <v>174.2</v>
      </c>
      <c r="G291" s="295">
        <f t="shared" si="30"/>
        <v>174.2</v>
      </c>
      <c r="H291" s="22">
        <f t="shared" si="31"/>
        <v>100</v>
      </c>
    </row>
    <row r="292" spans="1:8" s="21" customFormat="1" ht="27" customHeight="1">
      <c r="A292" s="272"/>
      <c r="B292" s="46"/>
      <c r="C292" s="67" t="s">
        <v>3</v>
      </c>
      <c r="D292" s="68" t="s">
        <v>143</v>
      </c>
      <c r="E292" s="14">
        <v>0</v>
      </c>
      <c r="F292" s="14">
        <v>174.2</v>
      </c>
      <c r="G292" s="14">
        <v>174.2</v>
      </c>
      <c r="H292" s="22">
        <f t="shared" si="31"/>
        <v>100</v>
      </c>
    </row>
    <row r="293" spans="1:8" s="108" customFormat="1" ht="40.5" customHeight="1" hidden="1">
      <c r="A293" s="181"/>
      <c r="B293" s="143" t="s">
        <v>203</v>
      </c>
      <c r="C293" s="153"/>
      <c r="D293" s="154" t="s">
        <v>204</v>
      </c>
      <c r="E293" s="180">
        <f>E294</f>
        <v>0</v>
      </c>
      <c r="F293" s="180">
        <f t="shared" si="30"/>
        <v>0</v>
      </c>
      <c r="G293" s="180">
        <f t="shared" si="30"/>
        <v>0</v>
      </c>
      <c r="H293" s="121" t="e">
        <f t="shared" si="31"/>
        <v>#DIV/0!</v>
      </c>
    </row>
    <row r="294" spans="1:8" s="108" customFormat="1" ht="54" customHeight="1" hidden="1">
      <c r="A294" s="181"/>
      <c r="B294" s="138"/>
      <c r="C294" s="151" t="s">
        <v>10</v>
      </c>
      <c r="D294" s="157" t="s">
        <v>205</v>
      </c>
      <c r="E294" s="120"/>
      <c r="F294" s="120"/>
      <c r="G294" s="120"/>
      <c r="H294" s="121" t="e">
        <f t="shared" si="31"/>
        <v>#DIV/0!</v>
      </c>
    </row>
    <row r="295" spans="1:8" s="21" customFormat="1" ht="13.5">
      <c r="A295" s="32" t="s">
        <v>91</v>
      </c>
      <c r="B295" s="58"/>
      <c r="C295" s="79"/>
      <c r="D295" s="78" t="s">
        <v>92</v>
      </c>
      <c r="E295" s="29">
        <f>E296+E304</f>
        <v>0</v>
      </c>
      <c r="F295" s="29">
        <f>F296+F304</f>
        <v>2585.2000000000003</v>
      </c>
      <c r="G295" s="29">
        <f>G296+G304</f>
        <v>0</v>
      </c>
      <c r="H295" s="30">
        <f t="shared" si="31"/>
        <v>0</v>
      </c>
    </row>
    <row r="296" spans="1:8" s="21" customFormat="1" ht="27" customHeight="1">
      <c r="A296" s="32"/>
      <c r="B296" s="57" t="s">
        <v>152</v>
      </c>
      <c r="C296" s="63"/>
      <c r="D296" s="64" t="s">
        <v>153</v>
      </c>
      <c r="E296" s="25">
        <f>E300+E297</f>
        <v>0</v>
      </c>
      <c r="F296" s="25">
        <f>F300+F297</f>
        <v>52.8</v>
      </c>
      <c r="G296" s="25">
        <f>G300+G297</f>
        <v>0</v>
      </c>
      <c r="H296" s="25">
        <f t="shared" si="31"/>
        <v>0</v>
      </c>
    </row>
    <row r="297" spans="1:8" s="108" customFormat="1" ht="13.5" hidden="1">
      <c r="A297" s="155"/>
      <c r="B297" s="158" t="s">
        <v>192</v>
      </c>
      <c r="C297" s="158"/>
      <c r="D297" s="174" t="s">
        <v>508</v>
      </c>
      <c r="E297" s="115">
        <f aca="true" t="shared" si="32" ref="E297:G298">E298</f>
        <v>0</v>
      </c>
      <c r="F297" s="115">
        <f t="shared" si="32"/>
        <v>0</v>
      </c>
      <c r="G297" s="115">
        <f t="shared" si="32"/>
        <v>0</v>
      </c>
      <c r="H297" s="115" t="e">
        <f t="shared" si="31"/>
        <v>#DIV/0!</v>
      </c>
    </row>
    <row r="298" spans="1:8" s="108" customFormat="1" ht="27" customHeight="1" hidden="1">
      <c r="A298" s="155"/>
      <c r="B298" s="151" t="s">
        <v>509</v>
      </c>
      <c r="C298" s="151"/>
      <c r="D298" s="157" t="s">
        <v>510</v>
      </c>
      <c r="E298" s="120">
        <f t="shared" si="32"/>
        <v>0</v>
      </c>
      <c r="F298" s="120">
        <f t="shared" si="32"/>
        <v>0</v>
      </c>
      <c r="G298" s="120">
        <f t="shared" si="32"/>
        <v>0</v>
      </c>
      <c r="H298" s="128" t="e">
        <f t="shared" si="31"/>
        <v>#DIV/0!</v>
      </c>
    </row>
    <row r="299" spans="1:8" s="108" customFormat="1" ht="13.5" customHeight="1" hidden="1">
      <c r="A299" s="155"/>
      <c r="B299" s="158"/>
      <c r="C299" s="151" t="s">
        <v>4</v>
      </c>
      <c r="D299" s="157" t="s">
        <v>5</v>
      </c>
      <c r="E299" s="120"/>
      <c r="F299" s="128"/>
      <c r="G299" s="128"/>
      <c r="H299" s="121" t="e">
        <f t="shared" si="31"/>
        <v>#DIV/0!</v>
      </c>
    </row>
    <row r="300" spans="1:8" s="21" customFormat="1" ht="41.25">
      <c r="A300" s="32"/>
      <c r="B300" s="58" t="s">
        <v>206</v>
      </c>
      <c r="C300" s="58"/>
      <c r="D300" s="69" t="s">
        <v>207</v>
      </c>
      <c r="E300" s="29">
        <f>E301</f>
        <v>0</v>
      </c>
      <c r="F300" s="29">
        <f aca="true" t="shared" si="33" ref="F300:G302">F301</f>
        <v>52.8</v>
      </c>
      <c r="G300" s="29">
        <f t="shared" si="33"/>
        <v>0</v>
      </c>
      <c r="H300" s="29">
        <f t="shared" si="31"/>
        <v>0</v>
      </c>
    </row>
    <row r="301" spans="1:8" s="21" customFormat="1" ht="40.5" customHeight="1">
      <c r="A301" s="32"/>
      <c r="B301" s="38" t="s">
        <v>208</v>
      </c>
      <c r="C301" s="38"/>
      <c r="D301" s="45" t="s">
        <v>598</v>
      </c>
      <c r="E301" s="14">
        <f>E302</f>
        <v>0</v>
      </c>
      <c r="F301" s="14">
        <f t="shared" si="33"/>
        <v>52.8</v>
      </c>
      <c r="G301" s="14">
        <f t="shared" si="33"/>
        <v>0</v>
      </c>
      <c r="H301" s="20">
        <f t="shared" si="31"/>
        <v>0</v>
      </c>
    </row>
    <row r="302" spans="1:8" s="21" customFormat="1" ht="13.5">
      <c r="A302" s="32"/>
      <c r="B302" s="38" t="s">
        <v>210</v>
      </c>
      <c r="C302" s="38"/>
      <c r="D302" s="45" t="s">
        <v>211</v>
      </c>
      <c r="E302" s="14">
        <f>E303</f>
        <v>0</v>
      </c>
      <c r="F302" s="14">
        <f t="shared" si="33"/>
        <v>52.8</v>
      </c>
      <c r="G302" s="14">
        <f t="shared" si="33"/>
        <v>0</v>
      </c>
      <c r="H302" s="20">
        <f t="shared" si="31"/>
        <v>0</v>
      </c>
    </row>
    <row r="303" spans="1:8" s="21" customFormat="1" ht="54" customHeight="1">
      <c r="A303" s="32"/>
      <c r="B303" s="58"/>
      <c r="C303" s="38" t="s">
        <v>10</v>
      </c>
      <c r="D303" s="45" t="s">
        <v>205</v>
      </c>
      <c r="E303" s="14">
        <v>0</v>
      </c>
      <c r="F303" s="20">
        <v>52.8</v>
      </c>
      <c r="G303" s="20">
        <v>0</v>
      </c>
      <c r="H303" s="22">
        <f t="shared" si="31"/>
        <v>0</v>
      </c>
    </row>
    <row r="304" spans="1:8" s="21" customFormat="1" ht="40.5" customHeight="1">
      <c r="A304" s="284"/>
      <c r="B304" s="57" t="s">
        <v>158</v>
      </c>
      <c r="C304" s="60"/>
      <c r="D304" s="285" t="s">
        <v>159</v>
      </c>
      <c r="E304" s="54">
        <f aca="true" t="shared" si="34" ref="E304:G309">E305</f>
        <v>0</v>
      </c>
      <c r="F304" s="54">
        <f t="shared" si="34"/>
        <v>2532.4</v>
      </c>
      <c r="G304" s="54">
        <f t="shared" si="34"/>
        <v>0</v>
      </c>
      <c r="H304" s="26">
        <f t="shared" si="31"/>
        <v>0</v>
      </c>
    </row>
    <row r="305" spans="1:8" s="21" customFormat="1" ht="41.25">
      <c r="A305" s="284"/>
      <c r="B305" s="58" t="s">
        <v>230</v>
      </c>
      <c r="C305" s="61"/>
      <c r="D305" s="286" t="s">
        <v>231</v>
      </c>
      <c r="E305" s="33">
        <f t="shared" si="34"/>
        <v>0</v>
      </c>
      <c r="F305" s="33">
        <f t="shared" si="34"/>
        <v>2532.4</v>
      </c>
      <c r="G305" s="33">
        <f t="shared" si="34"/>
        <v>0</v>
      </c>
      <c r="H305" s="30">
        <f t="shared" si="31"/>
        <v>0</v>
      </c>
    </row>
    <row r="306" spans="1:8" s="21" customFormat="1" ht="40.5" customHeight="1">
      <c r="A306" s="284"/>
      <c r="B306" s="38" t="s">
        <v>429</v>
      </c>
      <c r="C306" s="61"/>
      <c r="D306" s="45" t="s">
        <v>598</v>
      </c>
      <c r="E306" s="14">
        <f>E307+E309</f>
        <v>0</v>
      </c>
      <c r="F306" s="14">
        <f>F307+F309</f>
        <v>2532.4</v>
      </c>
      <c r="G306" s="14">
        <f>G307+G309</f>
        <v>0</v>
      </c>
      <c r="H306" s="22">
        <f t="shared" si="31"/>
        <v>0</v>
      </c>
    </row>
    <row r="307" spans="1:8" s="108" customFormat="1" ht="40.5" customHeight="1" hidden="1">
      <c r="A307" s="185"/>
      <c r="B307" s="151" t="s">
        <v>430</v>
      </c>
      <c r="C307" s="166"/>
      <c r="D307" s="186" t="s">
        <v>431</v>
      </c>
      <c r="E307" s="120">
        <f t="shared" si="34"/>
        <v>0</v>
      </c>
      <c r="F307" s="120">
        <f t="shared" si="34"/>
        <v>0</v>
      </c>
      <c r="G307" s="120">
        <f t="shared" si="34"/>
        <v>0</v>
      </c>
      <c r="H307" s="121" t="e">
        <f t="shared" si="31"/>
        <v>#DIV/0!</v>
      </c>
    </row>
    <row r="308" spans="1:8" s="108" customFormat="1" ht="54" customHeight="1" hidden="1">
      <c r="A308" s="185"/>
      <c r="B308" s="151"/>
      <c r="C308" s="169" t="s">
        <v>10</v>
      </c>
      <c r="D308" s="157" t="s">
        <v>205</v>
      </c>
      <c r="E308" s="120"/>
      <c r="F308" s="121"/>
      <c r="G308" s="121"/>
      <c r="H308" s="121" t="e">
        <f t="shared" si="31"/>
        <v>#DIV/0!</v>
      </c>
    </row>
    <row r="309" spans="1:8" s="21" customFormat="1" ht="67.5" customHeight="1">
      <c r="A309" s="284"/>
      <c r="B309" s="38" t="s">
        <v>519</v>
      </c>
      <c r="C309" s="61"/>
      <c r="D309" s="287" t="s">
        <v>520</v>
      </c>
      <c r="E309" s="14">
        <f t="shared" si="34"/>
        <v>0</v>
      </c>
      <c r="F309" s="14">
        <f t="shared" si="34"/>
        <v>2532.4</v>
      </c>
      <c r="G309" s="14">
        <f t="shared" si="34"/>
        <v>0</v>
      </c>
      <c r="H309" s="22">
        <f t="shared" si="31"/>
        <v>0</v>
      </c>
    </row>
    <row r="310" spans="1:8" s="21" customFormat="1" ht="54" customHeight="1">
      <c r="A310" s="284"/>
      <c r="B310" s="38"/>
      <c r="C310" s="67" t="s">
        <v>10</v>
      </c>
      <c r="D310" s="45" t="s">
        <v>205</v>
      </c>
      <c r="E310" s="14">
        <v>0</v>
      </c>
      <c r="F310" s="22">
        <v>2532.4</v>
      </c>
      <c r="G310" s="22">
        <v>0</v>
      </c>
      <c r="H310" s="22">
        <f t="shared" si="31"/>
        <v>0</v>
      </c>
    </row>
    <row r="311" spans="1:8" s="21" customFormat="1" ht="13.5">
      <c r="A311" s="284" t="s">
        <v>55</v>
      </c>
      <c r="B311" s="57"/>
      <c r="C311" s="60"/>
      <c r="D311" s="285" t="s">
        <v>56</v>
      </c>
      <c r="E311" s="54">
        <f>E312</f>
        <v>80026.3</v>
      </c>
      <c r="F311" s="54">
        <f>F312</f>
        <v>86715.9</v>
      </c>
      <c r="G311" s="54">
        <f>G312</f>
        <v>51550.4</v>
      </c>
      <c r="H311" s="30">
        <f aca="true" t="shared" si="35" ref="H311:H411">G311/F311*100</f>
        <v>59.44746003904705</v>
      </c>
    </row>
    <row r="312" spans="1:8" s="21" customFormat="1" ht="40.5" customHeight="1">
      <c r="A312" s="284"/>
      <c r="B312" s="57" t="s">
        <v>158</v>
      </c>
      <c r="C312" s="60"/>
      <c r="D312" s="285" t="s">
        <v>159</v>
      </c>
      <c r="E312" s="54">
        <f>E313+E343</f>
        <v>80026.3</v>
      </c>
      <c r="F312" s="54">
        <f>F313+F343</f>
        <v>86715.9</v>
      </c>
      <c r="G312" s="54">
        <f>G313+G343</f>
        <v>51550.4</v>
      </c>
      <c r="H312" s="26">
        <f t="shared" si="35"/>
        <v>59.44746003904705</v>
      </c>
    </row>
    <row r="313" spans="1:8" s="21" customFormat="1" ht="27">
      <c r="A313" s="284"/>
      <c r="B313" s="58" t="s">
        <v>212</v>
      </c>
      <c r="C313" s="61"/>
      <c r="D313" s="286" t="s">
        <v>213</v>
      </c>
      <c r="E313" s="33">
        <f>E316+E318+E320+E323+E326+E341+E314</f>
        <v>79074.1</v>
      </c>
      <c r="F313" s="33">
        <f>F316+F318+F320+F323+F326+F341+F314</f>
        <v>85667.2</v>
      </c>
      <c r="G313" s="33">
        <f>G316+G318+G320+G323+G326+G341+G314</f>
        <v>50519</v>
      </c>
      <c r="H313" s="30">
        <f t="shared" si="35"/>
        <v>58.97122819468829</v>
      </c>
    </row>
    <row r="314" spans="1:8" s="21" customFormat="1" ht="27" customHeight="1">
      <c r="A314" s="284"/>
      <c r="B314" s="38" t="s">
        <v>669</v>
      </c>
      <c r="C314" s="61"/>
      <c r="D314" s="287" t="s">
        <v>602</v>
      </c>
      <c r="E314" s="14">
        <f>E315</f>
        <v>5031.3</v>
      </c>
      <c r="F314" s="14">
        <f>F315</f>
        <v>11310</v>
      </c>
      <c r="G314" s="14">
        <f>G315</f>
        <v>10652.4</v>
      </c>
      <c r="H314" s="22">
        <f>G314/F314*100</f>
        <v>94.18567639257293</v>
      </c>
    </row>
    <row r="315" spans="1:8" s="21" customFormat="1" ht="27" customHeight="1">
      <c r="A315" s="284"/>
      <c r="B315" s="38"/>
      <c r="C315" s="67" t="s">
        <v>3</v>
      </c>
      <c r="D315" s="68" t="s">
        <v>143</v>
      </c>
      <c r="E315" s="14">
        <v>5031.3</v>
      </c>
      <c r="F315" s="22">
        <v>11310</v>
      </c>
      <c r="G315" s="22">
        <v>10652.4</v>
      </c>
      <c r="H315" s="22">
        <f>G315/F315*100</f>
        <v>94.18567639257293</v>
      </c>
    </row>
    <row r="316" spans="1:8" s="21" customFormat="1" ht="27" customHeight="1">
      <c r="A316" s="284"/>
      <c r="B316" s="38" t="s">
        <v>214</v>
      </c>
      <c r="C316" s="61"/>
      <c r="D316" s="287" t="s">
        <v>215</v>
      </c>
      <c r="E316" s="14">
        <f>E317</f>
        <v>13625.9</v>
      </c>
      <c r="F316" s="14">
        <f>F317</f>
        <v>12351.5</v>
      </c>
      <c r="G316" s="14">
        <f>G317</f>
        <v>11626.6</v>
      </c>
      <c r="H316" s="22">
        <f t="shared" si="35"/>
        <v>94.13107719710156</v>
      </c>
    </row>
    <row r="317" spans="1:8" s="21" customFormat="1" ht="27" customHeight="1">
      <c r="A317" s="284"/>
      <c r="B317" s="38"/>
      <c r="C317" s="67" t="s">
        <v>3</v>
      </c>
      <c r="D317" s="68" t="s">
        <v>143</v>
      </c>
      <c r="E317" s="14">
        <v>13625.9</v>
      </c>
      <c r="F317" s="22">
        <v>12351.5</v>
      </c>
      <c r="G317" s="22">
        <v>11626.6</v>
      </c>
      <c r="H317" s="22">
        <f t="shared" si="35"/>
        <v>94.13107719710156</v>
      </c>
    </row>
    <row r="318" spans="1:8" s="21" customFormat="1" ht="13.5" customHeight="1">
      <c r="A318" s="8"/>
      <c r="B318" s="38" t="s">
        <v>216</v>
      </c>
      <c r="C318" s="61"/>
      <c r="D318" s="287" t="s">
        <v>217</v>
      </c>
      <c r="E318" s="14">
        <f>E319</f>
        <v>9758.5</v>
      </c>
      <c r="F318" s="14">
        <f>F319</f>
        <v>9758.5</v>
      </c>
      <c r="G318" s="14">
        <f>G319</f>
        <v>8942.1</v>
      </c>
      <c r="H318" s="22">
        <f t="shared" si="35"/>
        <v>91.6339601373162</v>
      </c>
    </row>
    <row r="319" spans="1:8" s="21" customFormat="1" ht="27" customHeight="1">
      <c r="A319" s="8"/>
      <c r="B319" s="38"/>
      <c r="C319" s="67" t="s">
        <v>3</v>
      </c>
      <c r="D319" s="68" t="s">
        <v>143</v>
      </c>
      <c r="E319" s="14">
        <v>9758.5</v>
      </c>
      <c r="F319" s="288">
        <v>9758.5</v>
      </c>
      <c r="G319" s="288">
        <v>8942.1</v>
      </c>
      <c r="H319" s="22">
        <f t="shared" si="35"/>
        <v>91.6339601373162</v>
      </c>
    </row>
    <row r="320" spans="1:8" s="21" customFormat="1" ht="40.5" customHeight="1">
      <c r="A320" s="8"/>
      <c r="B320" s="38" t="s">
        <v>218</v>
      </c>
      <c r="C320" s="67"/>
      <c r="D320" s="68" t="s">
        <v>219</v>
      </c>
      <c r="E320" s="14">
        <f>E321+E322</f>
        <v>31001.600000000002</v>
      </c>
      <c r="F320" s="14">
        <f>F321+F322</f>
        <v>25552.3</v>
      </c>
      <c r="G320" s="14">
        <f>G321+G322</f>
        <v>5250.700000000001</v>
      </c>
      <c r="H320" s="22">
        <f t="shared" si="35"/>
        <v>20.548835134214926</v>
      </c>
    </row>
    <row r="321" spans="1:8" s="21" customFormat="1" ht="27" customHeight="1">
      <c r="A321" s="8"/>
      <c r="B321" s="38"/>
      <c r="C321" s="67" t="s">
        <v>3</v>
      </c>
      <c r="D321" s="68" t="s">
        <v>143</v>
      </c>
      <c r="E321" s="14">
        <v>29713.4</v>
      </c>
      <c r="F321" s="22">
        <v>24398.1</v>
      </c>
      <c r="G321" s="22">
        <v>4245.6</v>
      </c>
      <c r="H321" s="22">
        <f t="shared" si="35"/>
        <v>17.40135502354692</v>
      </c>
    </row>
    <row r="322" spans="1:8" s="21" customFormat="1" ht="13.5" customHeight="1">
      <c r="A322" s="8"/>
      <c r="B322" s="38"/>
      <c r="C322" s="67" t="s">
        <v>4</v>
      </c>
      <c r="D322" s="68" t="s">
        <v>5</v>
      </c>
      <c r="E322" s="14">
        <v>1288.2</v>
      </c>
      <c r="F322" s="288">
        <v>1154.2</v>
      </c>
      <c r="G322" s="288">
        <v>1005.1</v>
      </c>
      <c r="H322" s="22">
        <f t="shared" si="35"/>
        <v>87.08196153179692</v>
      </c>
    </row>
    <row r="323" spans="1:8" s="21" customFormat="1" ht="13.5" customHeight="1">
      <c r="A323" s="8"/>
      <c r="B323" s="38" t="s">
        <v>220</v>
      </c>
      <c r="C323" s="67"/>
      <c r="D323" s="68" t="s">
        <v>221</v>
      </c>
      <c r="E323" s="14">
        <f>E324+E325</f>
        <v>4013.9</v>
      </c>
      <c r="F323" s="14">
        <f>F324+F325</f>
        <v>3845.2</v>
      </c>
      <c r="G323" s="14">
        <f>G324+G325</f>
        <v>2816.1</v>
      </c>
      <c r="H323" s="22">
        <f t="shared" si="35"/>
        <v>73.23676271715385</v>
      </c>
    </row>
    <row r="324" spans="1:8" s="21" customFormat="1" ht="27" customHeight="1">
      <c r="A324" s="8"/>
      <c r="B324" s="38"/>
      <c r="C324" s="67" t="s">
        <v>3</v>
      </c>
      <c r="D324" s="68" t="s">
        <v>143</v>
      </c>
      <c r="E324" s="14">
        <v>4013.9</v>
      </c>
      <c r="F324" s="22">
        <v>3845.2</v>
      </c>
      <c r="G324" s="22">
        <v>2816.1</v>
      </c>
      <c r="H324" s="22">
        <f t="shared" si="35"/>
        <v>73.23676271715385</v>
      </c>
    </row>
    <row r="325" spans="1:8" s="108" customFormat="1" ht="13.5" customHeight="1" hidden="1">
      <c r="A325" s="173"/>
      <c r="B325" s="151"/>
      <c r="C325" s="169" t="s">
        <v>4</v>
      </c>
      <c r="D325" s="170" t="s">
        <v>5</v>
      </c>
      <c r="E325" s="120"/>
      <c r="F325" s="121"/>
      <c r="G325" s="121"/>
      <c r="H325" s="121" t="e">
        <f t="shared" si="35"/>
        <v>#DIV/0!</v>
      </c>
    </row>
    <row r="326" spans="1:8" s="21" customFormat="1" ht="40.5" customHeight="1">
      <c r="A326" s="8"/>
      <c r="B326" s="38" t="s">
        <v>222</v>
      </c>
      <c r="C326" s="38"/>
      <c r="D326" s="45" t="s">
        <v>598</v>
      </c>
      <c r="E326" s="14">
        <f>E327+E329+E331+E333+E337+E335+E339</f>
        <v>15027.9</v>
      </c>
      <c r="F326" s="14">
        <f>F327+F329+F331+F333+F337+F335+F339</f>
        <v>22234.699999999997</v>
      </c>
      <c r="G326" s="14">
        <f>G327+G329+G331+G333+G337+G335+G339</f>
        <v>10644.6</v>
      </c>
      <c r="H326" s="22">
        <f t="shared" si="35"/>
        <v>47.87381885071533</v>
      </c>
    </row>
    <row r="327" spans="1:8" s="21" customFormat="1" ht="27" customHeight="1">
      <c r="A327" s="8"/>
      <c r="B327" s="38" t="s">
        <v>223</v>
      </c>
      <c r="C327" s="61"/>
      <c r="D327" s="287" t="s">
        <v>670</v>
      </c>
      <c r="E327" s="14">
        <f>E328</f>
        <v>15027.9</v>
      </c>
      <c r="F327" s="14">
        <f>F328</f>
        <v>17442.8</v>
      </c>
      <c r="G327" s="14">
        <f>G328</f>
        <v>10644.6</v>
      </c>
      <c r="H327" s="22">
        <f t="shared" si="35"/>
        <v>61.02575274611874</v>
      </c>
    </row>
    <row r="328" spans="1:8" s="21" customFormat="1" ht="54" customHeight="1">
      <c r="A328" s="8"/>
      <c r="B328" s="38"/>
      <c r="C328" s="38" t="s">
        <v>10</v>
      </c>
      <c r="D328" s="45" t="s">
        <v>205</v>
      </c>
      <c r="E328" s="14">
        <v>15027.9</v>
      </c>
      <c r="F328" s="268">
        <v>17442.8</v>
      </c>
      <c r="G328" s="268">
        <v>10644.6</v>
      </c>
      <c r="H328" s="22">
        <f t="shared" si="35"/>
        <v>61.02575274611874</v>
      </c>
    </row>
    <row r="329" spans="1:8" s="108" customFormat="1" ht="27" customHeight="1" hidden="1">
      <c r="A329" s="173"/>
      <c r="B329" s="151" t="s">
        <v>224</v>
      </c>
      <c r="C329" s="166"/>
      <c r="D329" s="186" t="s">
        <v>225</v>
      </c>
      <c r="E329" s="120">
        <f>E330</f>
        <v>0</v>
      </c>
      <c r="F329" s="120">
        <f>F330</f>
        <v>0</v>
      </c>
      <c r="G329" s="120">
        <f>G330</f>
        <v>0</v>
      </c>
      <c r="H329" s="121" t="e">
        <f t="shared" si="35"/>
        <v>#DIV/0!</v>
      </c>
    </row>
    <row r="330" spans="1:8" s="108" customFormat="1" ht="54" customHeight="1" hidden="1">
      <c r="A330" s="173"/>
      <c r="B330" s="151"/>
      <c r="C330" s="151" t="s">
        <v>10</v>
      </c>
      <c r="D330" s="157" t="s">
        <v>205</v>
      </c>
      <c r="E330" s="120"/>
      <c r="F330" s="121"/>
      <c r="G330" s="121"/>
      <c r="H330" s="121" t="e">
        <f t="shared" si="35"/>
        <v>#DIV/0!</v>
      </c>
    </row>
    <row r="331" spans="1:8" s="108" customFormat="1" ht="40.5" customHeight="1" hidden="1">
      <c r="A331" s="173"/>
      <c r="B331" s="175" t="s">
        <v>226</v>
      </c>
      <c r="C331" s="145"/>
      <c r="D331" s="144" t="s">
        <v>227</v>
      </c>
      <c r="E331" s="120">
        <f>E332</f>
        <v>0</v>
      </c>
      <c r="F331" s="120">
        <f>F332</f>
        <v>0</v>
      </c>
      <c r="G331" s="120">
        <f>G332</f>
        <v>0</v>
      </c>
      <c r="H331" s="121" t="e">
        <f t="shared" si="35"/>
        <v>#DIV/0!</v>
      </c>
    </row>
    <row r="332" spans="1:8" s="108" customFormat="1" ht="54" customHeight="1" hidden="1">
      <c r="A332" s="173"/>
      <c r="B332" s="175"/>
      <c r="C332" s="145" t="s">
        <v>10</v>
      </c>
      <c r="D332" s="144" t="s">
        <v>205</v>
      </c>
      <c r="E332" s="120"/>
      <c r="F332" s="120"/>
      <c r="G332" s="120"/>
      <c r="H332" s="121" t="e">
        <f t="shared" si="35"/>
        <v>#DIV/0!</v>
      </c>
    </row>
    <row r="333" spans="1:8" s="108" customFormat="1" ht="54" customHeight="1" hidden="1">
      <c r="A333" s="173"/>
      <c r="B333" s="175" t="s">
        <v>432</v>
      </c>
      <c r="C333" s="145"/>
      <c r="D333" s="144" t="s">
        <v>433</v>
      </c>
      <c r="E333" s="120">
        <f>E334</f>
        <v>0</v>
      </c>
      <c r="F333" s="120">
        <f>F334</f>
        <v>0</v>
      </c>
      <c r="G333" s="120">
        <f>G334</f>
        <v>0</v>
      </c>
      <c r="H333" s="121" t="e">
        <f aca="true" t="shared" si="36" ref="H333:H340">G333/F333*100</f>
        <v>#DIV/0!</v>
      </c>
    </row>
    <row r="334" spans="1:8" s="108" customFormat="1" ht="54" customHeight="1" hidden="1">
      <c r="A334" s="173"/>
      <c r="B334" s="175"/>
      <c r="C334" s="145" t="s">
        <v>10</v>
      </c>
      <c r="D334" s="144" t="s">
        <v>205</v>
      </c>
      <c r="E334" s="120"/>
      <c r="F334" s="120"/>
      <c r="G334" s="120"/>
      <c r="H334" s="121" t="e">
        <f t="shared" si="36"/>
        <v>#DIV/0!</v>
      </c>
    </row>
    <row r="335" spans="1:8" s="108" customFormat="1" ht="13.5" customHeight="1" hidden="1">
      <c r="A335" s="173"/>
      <c r="B335" s="175" t="s">
        <v>434</v>
      </c>
      <c r="C335" s="145"/>
      <c r="D335" s="144" t="s">
        <v>435</v>
      </c>
      <c r="E335" s="120">
        <f>E336</f>
        <v>0</v>
      </c>
      <c r="F335" s="120">
        <f>F336</f>
        <v>0</v>
      </c>
      <c r="G335" s="120">
        <f>G336</f>
        <v>0</v>
      </c>
      <c r="H335" s="121" t="e">
        <f t="shared" si="36"/>
        <v>#DIV/0!</v>
      </c>
    </row>
    <row r="336" spans="1:8" s="108" customFormat="1" ht="54" customHeight="1" hidden="1">
      <c r="A336" s="173"/>
      <c r="B336" s="175"/>
      <c r="C336" s="145" t="s">
        <v>10</v>
      </c>
      <c r="D336" s="144" t="s">
        <v>205</v>
      </c>
      <c r="E336" s="120"/>
      <c r="F336" s="120"/>
      <c r="G336" s="120"/>
      <c r="H336" s="121" t="e">
        <f t="shared" si="36"/>
        <v>#DIV/0!</v>
      </c>
    </row>
    <row r="337" spans="1:8" s="108" customFormat="1" ht="54" customHeight="1" hidden="1">
      <c r="A337" s="173"/>
      <c r="B337" s="175" t="s">
        <v>489</v>
      </c>
      <c r="C337" s="145"/>
      <c r="D337" s="144" t="s">
        <v>490</v>
      </c>
      <c r="E337" s="120">
        <f>E338</f>
        <v>0</v>
      </c>
      <c r="F337" s="120">
        <f>F338</f>
        <v>0</v>
      </c>
      <c r="G337" s="120">
        <f>G338</f>
        <v>0</v>
      </c>
      <c r="H337" s="121" t="e">
        <f t="shared" si="36"/>
        <v>#DIV/0!</v>
      </c>
    </row>
    <row r="338" spans="1:8" s="108" customFormat="1" ht="54" customHeight="1" hidden="1">
      <c r="A338" s="173"/>
      <c r="B338" s="175"/>
      <c r="C338" s="145" t="s">
        <v>10</v>
      </c>
      <c r="D338" s="144" t="s">
        <v>205</v>
      </c>
      <c r="E338" s="120"/>
      <c r="F338" s="120"/>
      <c r="G338" s="120"/>
      <c r="H338" s="121" t="e">
        <f t="shared" si="36"/>
        <v>#DIV/0!</v>
      </c>
    </row>
    <row r="339" spans="1:8" s="21" customFormat="1" ht="27" customHeight="1">
      <c r="A339" s="8"/>
      <c r="B339" s="38" t="s">
        <v>732</v>
      </c>
      <c r="C339" s="61"/>
      <c r="D339" s="287" t="s">
        <v>733</v>
      </c>
      <c r="E339" s="14">
        <f>E340</f>
        <v>0</v>
      </c>
      <c r="F339" s="14">
        <f>F340</f>
        <v>4791.9</v>
      </c>
      <c r="G339" s="14">
        <f>G340</f>
        <v>0</v>
      </c>
      <c r="H339" s="22">
        <f t="shared" si="36"/>
        <v>0</v>
      </c>
    </row>
    <row r="340" spans="1:8" s="21" customFormat="1" ht="54" customHeight="1">
      <c r="A340" s="8"/>
      <c r="B340" s="38"/>
      <c r="C340" s="38" t="s">
        <v>10</v>
      </c>
      <c r="D340" s="45" t="s">
        <v>205</v>
      </c>
      <c r="E340" s="14">
        <v>0</v>
      </c>
      <c r="F340" s="268">
        <v>4791.9</v>
      </c>
      <c r="G340" s="268">
        <v>0</v>
      </c>
      <c r="H340" s="22">
        <f t="shared" si="36"/>
        <v>0</v>
      </c>
    </row>
    <row r="341" spans="1:8" s="21" customFormat="1" ht="27" customHeight="1">
      <c r="A341" s="8"/>
      <c r="B341" s="38" t="s">
        <v>228</v>
      </c>
      <c r="C341" s="61"/>
      <c r="D341" s="287" t="s">
        <v>229</v>
      </c>
      <c r="E341" s="14">
        <f>E342</f>
        <v>615</v>
      </c>
      <c r="F341" s="14">
        <f>F342</f>
        <v>615</v>
      </c>
      <c r="G341" s="14">
        <f>G342</f>
        <v>586.5</v>
      </c>
      <c r="H341" s="22">
        <f t="shared" si="35"/>
        <v>95.36585365853658</v>
      </c>
    </row>
    <row r="342" spans="1:8" s="21" customFormat="1" ht="13.5" customHeight="1">
      <c r="A342" s="8"/>
      <c r="B342" s="43"/>
      <c r="C342" s="67" t="s">
        <v>4</v>
      </c>
      <c r="D342" s="68" t="s">
        <v>5</v>
      </c>
      <c r="E342" s="14">
        <v>615</v>
      </c>
      <c r="F342" s="288">
        <v>615</v>
      </c>
      <c r="G342" s="288">
        <v>586.5</v>
      </c>
      <c r="H342" s="22">
        <f t="shared" si="35"/>
        <v>95.36585365853658</v>
      </c>
    </row>
    <row r="343" spans="1:8" s="21" customFormat="1" ht="41.25">
      <c r="A343" s="8"/>
      <c r="B343" s="61" t="s">
        <v>230</v>
      </c>
      <c r="C343" s="61"/>
      <c r="D343" s="286" t="s">
        <v>231</v>
      </c>
      <c r="E343" s="33">
        <f>E344+E346</f>
        <v>952.2</v>
      </c>
      <c r="F343" s="33">
        <f>F344+F346</f>
        <v>1048.7</v>
      </c>
      <c r="G343" s="33">
        <f>G344+G346</f>
        <v>1031.4</v>
      </c>
      <c r="H343" s="30">
        <f t="shared" si="35"/>
        <v>98.35033851435111</v>
      </c>
    </row>
    <row r="344" spans="1:8" s="108" customFormat="1" ht="27" customHeight="1" hidden="1">
      <c r="A344" s="173"/>
      <c r="B344" s="153" t="s">
        <v>232</v>
      </c>
      <c r="C344" s="153"/>
      <c r="D344" s="186" t="s">
        <v>233</v>
      </c>
      <c r="E344" s="128">
        <f>E345</f>
        <v>0</v>
      </c>
      <c r="F344" s="128">
        <f>F345</f>
        <v>0</v>
      </c>
      <c r="G344" s="128">
        <f>G345</f>
        <v>0</v>
      </c>
      <c r="H344" s="121" t="e">
        <f t="shared" si="35"/>
        <v>#DIV/0!</v>
      </c>
    </row>
    <row r="345" spans="1:8" s="108" customFormat="1" ht="27" customHeight="1" hidden="1">
      <c r="A345" s="173"/>
      <c r="B345" s="153"/>
      <c r="C345" s="169" t="s">
        <v>3</v>
      </c>
      <c r="D345" s="170" t="s">
        <v>143</v>
      </c>
      <c r="E345" s="120"/>
      <c r="F345" s="187"/>
      <c r="G345" s="187"/>
      <c r="H345" s="121" t="e">
        <f t="shared" si="35"/>
        <v>#DIV/0!</v>
      </c>
    </row>
    <row r="346" spans="1:8" s="21" customFormat="1" ht="27" customHeight="1">
      <c r="A346" s="8"/>
      <c r="B346" s="43" t="s">
        <v>234</v>
      </c>
      <c r="C346" s="43"/>
      <c r="D346" s="287" t="s">
        <v>235</v>
      </c>
      <c r="E346" s="14">
        <f>E347</f>
        <v>952.2</v>
      </c>
      <c r="F346" s="14">
        <f>F347</f>
        <v>1048.7</v>
      </c>
      <c r="G346" s="14">
        <f>G347</f>
        <v>1031.4</v>
      </c>
      <c r="H346" s="22">
        <f t="shared" si="35"/>
        <v>98.35033851435111</v>
      </c>
    </row>
    <row r="347" spans="1:8" s="21" customFormat="1" ht="27" customHeight="1">
      <c r="A347" s="8"/>
      <c r="B347" s="43"/>
      <c r="C347" s="67" t="s">
        <v>3</v>
      </c>
      <c r="D347" s="68" t="s">
        <v>143</v>
      </c>
      <c r="E347" s="14">
        <v>952.2</v>
      </c>
      <c r="F347" s="268">
        <v>1048.7</v>
      </c>
      <c r="G347" s="268">
        <v>1031.4</v>
      </c>
      <c r="H347" s="22">
        <f t="shared" si="35"/>
        <v>98.35033851435111</v>
      </c>
    </row>
    <row r="348" spans="1:8" s="21" customFormat="1" ht="27">
      <c r="A348" s="32" t="s">
        <v>57</v>
      </c>
      <c r="B348" s="57"/>
      <c r="C348" s="289"/>
      <c r="D348" s="290" t="s">
        <v>93</v>
      </c>
      <c r="E348" s="29">
        <f aca="true" t="shared" si="37" ref="E348:G349">E349</f>
        <v>9759.3</v>
      </c>
      <c r="F348" s="29">
        <f t="shared" si="37"/>
        <v>10031.6</v>
      </c>
      <c r="G348" s="29">
        <f t="shared" si="37"/>
        <v>8903.900000000001</v>
      </c>
      <c r="H348" s="30">
        <f t="shared" si="35"/>
        <v>88.75852306710796</v>
      </c>
    </row>
    <row r="349" spans="1:8" s="21" customFormat="1" ht="39.75">
      <c r="A349" s="32"/>
      <c r="B349" s="46" t="s">
        <v>158</v>
      </c>
      <c r="C349" s="51"/>
      <c r="D349" s="98" t="s">
        <v>159</v>
      </c>
      <c r="E349" s="54">
        <f t="shared" si="37"/>
        <v>9759.3</v>
      </c>
      <c r="F349" s="54">
        <f t="shared" si="37"/>
        <v>10031.6</v>
      </c>
      <c r="G349" s="54">
        <f t="shared" si="37"/>
        <v>8903.900000000001</v>
      </c>
      <c r="H349" s="26">
        <f t="shared" si="35"/>
        <v>88.75852306710796</v>
      </c>
    </row>
    <row r="350" spans="1:8" s="34" customFormat="1" ht="27">
      <c r="A350" s="32"/>
      <c r="B350" s="51" t="s">
        <v>671</v>
      </c>
      <c r="C350" s="96"/>
      <c r="D350" s="212" t="s">
        <v>559</v>
      </c>
      <c r="E350" s="33">
        <f>E351+E355</f>
        <v>9759.3</v>
      </c>
      <c r="F350" s="33">
        <f>F351+F355</f>
        <v>10031.6</v>
      </c>
      <c r="G350" s="33">
        <f>G351+G355</f>
        <v>8903.900000000001</v>
      </c>
      <c r="H350" s="30">
        <f t="shared" si="35"/>
        <v>88.75852306710796</v>
      </c>
    </row>
    <row r="351" spans="1:8" s="21" customFormat="1" ht="26.25">
      <c r="A351" s="32"/>
      <c r="B351" s="47" t="s">
        <v>672</v>
      </c>
      <c r="C351" s="50"/>
      <c r="D351" s="232" t="s">
        <v>538</v>
      </c>
      <c r="E351" s="14">
        <f>E352+E353+E354</f>
        <v>5886.8</v>
      </c>
      <c r="F351" s="14">
        <f>F352+F353+F354</f>
        <v>6134.4</v>
      </c>
      <c r="G351" s="14">
        <f>G352+G353+G354</f>
        <v>5300.400000000001</v>
      </c>
      <c r="H351" s="22">
        <f t="shared" si="35"/>
        <v>86.40453834115807</v>
      </c>
    </row>
    <row r="352" spans="1:8" s="21" customFormat="1" ht="80.25" customHeight="1">
      <c r="A352" s="32"/>
      <c r="B352" s="47"/>
      <c r="C352" s="41" t="s">
        <v>2</v>
      </c>
      <c r="D352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52" s="14">
        <v>5415.6</v>
      </c>
      <c r="F352" s="22">
        <v>5591.4</v>
      </c>
      <c r="G352" s="22">
        <v>4867.1</v>
      </c>
      <c r="H352" s="22">
        <f t="shared" si="35"/>
        <v>87.04617805916229</v>
      </c>
    </row>
    <row r="353" spans="1:8" s="21" customFormat="1" ht="27" customHeight="1">
      <c r="A353" s="32"/>
      <c r="B353" s="47"/>
      <c r="C353" s="41" t="s">
        <v>3</v>
      </c>
      <c r="D353" s="42" t="s">
        <v>143</v>
      </c>
      <c r="E353" s="14">
        <v>470</v>
      </c>
      <c r="F353" s="14">
        <v>541.6</v>
      </c>
      <c r="G353" s="14">
        <v>432</v>
      </c>
      <c r="H353" s="22">
        <f t="shared" si="35"/>
        <v>79.76366322008862</v>
      </c>
    </row>
    <row r="354" spans="1:8" s="21" customFormat="1" ht="13.5">
      <c r="A354" s="32"/>
      <c r="B354" s="47"/>
      <c r="C354" s="41" t="s">
        <v>4</v>
      </c>
      <c r="D354" s="42" t="s">
        <v>5</v>
      </c>
      <c r="E354" s="14">
        <v>1.2</v>
      </c>
      <c r="F354" s="22">
        <v>1.4</v>
      </c>
      <c r="G354" s="22">
        <v>1.3</v>
      </c>
      <c r="H354" s="22">
        <f t="shared" si="35"/>
        <v>92.85714285714288</v>
      </c>
    </row>
    <row r="355" spans="1:8" s="21" customFormat="1" ht="27" customHeight="1">
      <c r="A355" s="32"/>
      <c r="B355" s="47" t="s">
        <v>673</v>
      </c>
      <c r="C355" s="47"/>
      <c r="D355" s="49" t="s">
        <v>150</v>
      </c>
      <c r="E355" s="14">
        <f>E356+E357+E358</f>
        <v>3872.5</v>
      </c>
      <c r="F355" s="14">
        <f>F356+F357+F358</f>
        <v>3897.2000000000003</v>
      </c>
      <c r="G355" s="14">
        <f>G356+G357+G358</f>
        <v>3603.5</v>
      </c>
      <c r="H355" s="22">
        <f t="shared" si="35"/>
        <v>92.46382017858976</v>
      </c>
    </row>
    <row r="356" spans="1:8" s="21" customFormat="1" ht="81" customHeight="1">
      <c r="A356" s="32"/>
      <c r="B356" s="47"/>
      <c r="C356" s="41" t="s">
        <v>2</v>
      </c>
      <c r="D356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56" s="14">
        <v>3405.5</v>
      </c>
      <c r="F356" s="20">
        <v>3409.6</v>
      </c>
      <c r="G356" s="20">
        <v>3235.1</v>
      </c>
      <c r="H356" s="22">
        <f t="shared" si="35"/>
        <v>94.88209760675738</v>
      </c>
    </row>
    <row r="357" spans="1:8" s="21" customFormat="1" ht="27" customHeight="1">
      <c r="A357" s="32"/>
      <c r="B357" s="47"/>
      <c r="C357" s="41" t="s">
        <v>3</v>
      </c>
      <c r="D357" s="42" t="s">
        <v>143</v>
      </c>
      <c r="E357" s="14">
        <v>430.7</v>
      </c>
      <c r="F357" s="20">
        <v>451.3</v>
      </c>
      <c r="G357" s="20">
        <v>334.1</v>
      </c>
      <c r="H357" s="22">
        <f t="shared" si="35"/>
        <v>74.03057832927101</v>
      </c>
    </row>
    <row r="358" spans="1:8" s="21" customFormat="1" ht="13.5">
      <c r="A358" s="32"/>
      <c r="B358" s="47"/>
      <c r="C358" s="41" t="s">
        <v>4</v>
      </c>
      <c r="D358" s="42" t="s">
        <v>5</v>
      </c>
      <c r="E358" s="14">
        <v>36.3</v>
      </c>
      <c r="F358" s="14">
        <v>36.3</v>
      </c>
      <c r="G358" s="14">
        <v>34.3</v>
      </c>
      <c r="H358" s="22">
        <f t="shared" si="35"/>
        <v>94.49035812672176</v>
      </c>
    </row>
    <row r="359" spans="1:8" s="21" customFormat="1" ht="13.5" customHeight="1">
      <c r="A359" s="272" t="s">
        <v>94</v>
      </c>
      <c r="B359" s="46"/>
      <c r="C359" s="79"/>
      <c r="D359" s="275" t="s">
        <v>95</v>
      </c>
      <c r="E359" s="54">
        <f>E360+E365</f>
        <v>1514.4</v>
      </c>
      <c r="F359" s="54">
        <f>F360+F365</f>
        <v>809.9</v>
      </c>
      <c r="G359" s="54">
        <f>G360+G365</f>
        <v>484.20000000000005</v>
      </c>
      <c r="H359" s="26">
        <f t="shared" si="35"/>
        <v>59.785158661563166</v>
      </c>
    </row>
    <row r="360" spans="1:8" s="21" customFormat="1" ht="27" customHeight="1">
      <c r="A360" s="32" t="s">
        <v>133</v>
      </c>
      <c r="B360" s="46"/>
      <c r="C360" s="79"/>
      <c r="D360" s="81" t="s">
        <v>134</v>
      </c>
      <c r="E360" s="29">
        <f>E361</f>
        <v>450</v>
      </c>
      <c r="F360" s="29">
        <f aca="true" t="shared" si="38" ref="F360:G363">F361</f>
        <v>185</v>
      </c>
      <c r="G360" s="29">
        <f t="shared" si="38"/>
        <v>151.1</v>
      </c>
      <c r="H360" s="30">
        <f>G360/F360*100</f>
        <v>81.67567567567568</v>
      </c>
    </row>
    <row r="361" spans="1:8" s="21" customFormat="1" ht="40.5" customHeight="1">
      <c r="A361" s="32"/>
      <c r="B361" s="57" t="s">
        <v>236</v>
      </c>
      <c r="C361" s="60"/>
      <c r="D361" s="285" t="s">
        <v>159</v>
      </c>
      <c r="E361" s="54">
        <f>E362</f>
        <v>450</v>
      </c>
      <c r="F361" s="54">
        <f t="shared" si="38"/>
        <v>185</v>
      </c>
      <c r="G361" s="54">
        <f t="shared" si="38"/>
        <v>151.1</v>
      </c>
      <c r="H361" s="26">
        <f>G361/F361*100</f>
        <v>81.67567567567568</v>
      </c>
    </row>
    <row r="362" spans="1:8" s="89" customFormat="1" ht="41.25">
      <c r="A362" s="296"/>
      <c r="B362" s="61" t="s">
        <v>230</v>
      </c>
      <c r="C362" s="61"/>
      <c r="D362" s="286" t="s">
        <v>231</v>
      </c>
      <c r="E362" s="33">
        <f>E363</f>
        <v>450</v>
      </c>
      <c r="F362" s="33">
        <f t="shared" si="38"/>
        <v>185</v>
      </c>
      <c r="G362" s="33">
        <f t="shared" si="38"/>
        <v>151.1</v>
      </c>
      <c r="H362" s="30">
        <f>G362/F362*100</f>
        <v>81.67567567567568</v>
      </c>
    </row>
    <row r="363" spans="1:8" s="21" customFormat="1" ht="13.5">
      <c r="A363" s="32"/>
      <c r="B363" s="43" t="s">
        <v>237</v>
      </c>
      <c r="C363" s="82"/>
      <c r="D363" s="83" t="s">
        <v>238</v>
      </c>
      <c r="E363" s="14">
        <f>E364</f>
        <v>450</v>
      </c>
      <c r="F363" s="14">
        <f t="shared" si="38"/>
        <v>185</v>
      </c>
      <c r="G363" s="14">
        <f t="shared" si="38"/>
        <v>151.1</v>
      </c>
      <c r="H363" s="22">
        <f>G363/F363*100</f>
        <v>81.67567567567568</v>
      </c>
    </row>
    <row r="364" spans="1:8" s="21" customFormat="1" ht="27" customHeight="1">
      <c r="A364" s="32"/>
      <c r="B364" s="47"/>
      <c r="C364" s="41" t="s">
        <v>3</v>
      </c>
      <c r="D364" s="42" t="s">
        <v>143</v>
      </c>
      <c r="E364" s="14">
        <v>450</v>
      </c>
      <c r="F364" s="22">
        <v>185</v>
      </c>
      <c r="G364" s="22">
        <v>151.1</v>
      </c>
      <c r="H364" s="22">
        <f>G364/F364*100</f>
        <v>81.67567567567568</v>
      </c>
    </row>
    <row r="365" spans="1:8" s="21" customFormat="1" ht="27">
      <c r="A365" s="32" t="s">
        <v>39</v>
      </c>
      <c r="B365" s="46"/>
      <c r="C365" s="79"/>
      <c r="D365" s="81" t="s">
        <v>96</v>
      </c>
      <c r="E365" s="33">
        <f>E366</f>
        <v>1064.4</v>
      </c>
      <c r="F365" s="33">
        <f aca="true" t="shared" si="39" ref="F365:G367">F366</f>
        <v>624.9</v>
      </c>
      <c r="G365" s="33">
        <f t="shared" si="39"/>
        <v>333.1</v>
      </c>
      <c r="H365" s="30">
        <f t="shared" si="35"/>
        <v>53.30452872459595</v>
      </c>
    </row>
    <row r="366" spans="1:8" s="21" customFormat="1" ht="59.25" customHeight="1">
      <c r="A366" s="32"/>
      <c r="B366" s="46" t="s">
        <v>588</v>
      </c>
      <c r="C366" s="55"/>
      <c r="D366" s="56" t="s">
        <v>589</v>
      </c>
      <c r="E366" s="54">
        <f>E367</f>
        <v>1064.4</v>
      </c>
      <c r="F366" s="54">
        <f t="shared" si="39"/>
        <v>624.9</v>
      </c>
      <c r="G366" s="54">
        <f t="shared" si="39"/>
        <v>333.1</v>
      </c>
      <c r="H366" s="26">
        <f t="shared" si="35"/>
        <v>53.30452872459595</v>
      </c>
    </row>
    <row r="367" spans="1:8" s="34" customFormat="1" ht="41.25">
      <c r="A367" s="32"/>
      <c r="B367" s="51" t="s">
        <v>631</v>
      </c>
      <c r="C367" s="61"/>
      <c r="D367" s="62" t="s">
        <v>632</v>
      </c>
      <c r="E367" s="33">
        <f>E368</f>
        <v>1064.4</v>
      </c>
      <c r="F367" s="33">
        <f t="shared" si="39"/>
        <v>624.9</v>
      </c>
      <c r="G367" s="33">
        <f t="shared" si="39"/>
        <v>333.1</v>
      </c>
      <c r="H367" s="30">
        <f t="shared" si="35"/>
        <v>53.30452872459595</v>
      </c>
    </row>
    <row r="368" spans="1:8" s="21" customFormat="1" ht="40.5" customHeight="1">
      <c r="A368" s="32"/>
      <c r="B368" s="47" t="s">
        <v>641</v>
      </c>
      <c r="C368" s="82"/>
      <c r="D368" s="83" t="s">
        <v>642</v>
      </c>
      <c r="E368" s="14">
        <f>E369+E371+E370</f>
        <v>1064.4</v>
      </c>
      <c r="F368" s="14">
        <f>F369+F371+F370</f>
        <v>624.9</v>
      </c>
      <c r="G368" s="14">
        <f>G369+G371+G370</f>
        <v>333.1</v>
      </c>
      <c r="H368" s="22">
        <f t="shared" si="35"/>
        <v>53.30452872459595</v>
      </c>
    </row>
    <row r="369" spans="1:8" s="21" customFormat="1" ht="27" customHeight="1">
      <c r="A369" s="32"/>
      <c r="B369" s="47"/>
      <c r="C369" s="41" t="s">
        <v>3</v>
      </c>
      <c r="D369" s="42" t="s">
        <v>143</v>
      </c>
      <c r="E369" s="14">
        <v>884.4</v>
      </c>
      <c r="F369" s="22">
        <v>444.9</v>
      </c>
      <c r="G369" s="22">
        <v>169.5</v>
      </c>
      <c r="H369" s="22">
        <f t="shared" si="35"/>
        <v>38.09844908968308</v>
      </c>
    </row>
    <row r="370" spans="1:8" s="108" customFormat="1" ht="27" customHeight="1" hidden="1">
      <c r="A370" s="155"/>
      <c r="B370" s="143"/>
      <c r="C370" s="145" t="s">
        <v>6</v>
      </c>
      <c r="D370" s="156" t="s">
        <v>301</v>
      </c>
      <c r="E370" s="120"/>
      <c r="F370" s="121"/>
      <c r="G370" s="121"/>
      <c r="H370" s="121" t="e">
        <f t="shared" si="35"/>
        <v>#DIV/0!</v>
      </c>
    </row>
    <row r="371" spans="1:8" s="21" customFormat="1" ht="40.5" customHeight="1">
      <c r="A371" s="32"/>
      <c r="B371" s="47"/>
      <c r="C371" s="38" t="s">
        <v>8</v>
      </c>
      <c r="D371" s="45" t="s">
        <v>9</v>
      </c>
      <c r="E371" s="14">
        <v>180</v>
      </c>
      <c r="F371" s="22">
        <v>180</v>
      </c>
      <c r="G371" s="22">
        <v>163.6</v>
      </c>
      <c r="H371" s="22">
        <f t="shared" si="35"/>
        <v>90.88888888888889</v>
      </c>
    </row>
    <row r="372" spans="1:8" s="21" customFormat="1" ht="13.5" customHeight="1">
      <c r="A372" s="19" t="s">
        <v>97</v>
      </c>
      <c r="B372" s="24"/>
      <c r="C372" s="209"/>
      <c r="D372" s="210" t="s">
        <v>98</v>
      </c>
      <c r="E372" s="54">
        <f>E373+E415+E512+E584</f>
        <v>1160877.3</v>
      </c>
      <c r="F372" s="54">
        <f>F373+F415+F512+F584</f>
        <v>1187961.2000000002</v>
      </c>
      <c r="G372" s="54">
        <f>G373+G415+G512+G584</f>
        <v>1171066.6</v>
      </c>
      <c r="H372" s="26">
        <f t="shared" si="35"/>
        <v>98.57784917554545</v>
      </c>
    </row>
    <row r="373" spans="1:8" s="21" customFormat="1" ht="13.5">
      <c r="A373" s="28" t="s">
        <v>99</v>
      </c>
      <c r="B373" s="51"/>
      <c r="C373" s="85"/>
      <c r="D373" s="92" t="s">
        <v>100</v>
      </c>
      <c r="E373" s="33">
        <f aca="true" t="shared" si="40" ref="E373:G374">E374</f>
        <v>557874.4</v>
      </c>
      <c r="F373" s="33">
        <f t="shared" si="40"/>
        <v>575681.4</v>
      </c>
      <c r="G373" s="33">
        <f t="shared" si="40"/>
        <v>567630.7000000001</v>
      </c>
      <c r="H373" s="30">
        <f t="shared" si="35"/>
        <v>98.6015355021024</v>
      </c>
    </row>
    <row r="374" spans="1:8" s="21" customFormat="1" ht="40.5" customHeight="1">
      <c r="A374" s="28"/>
      <c r="B374" s="46" t="s">
        <v>239</v>
      </c>
      <c r="C374" s="46"/>
      <c r="D374" s="91" t="s">
        <v>240</v>
      </c>
      <c r="E374" s="54">
        <f t="shared" si="40"/>
        <v>557874.4</v>
      </c>
      <c r="F374" s="54">
        <f t="shared" si="40"/>
        <v>575681.4</v>
      </c>
      <c r="G374" s="54">
        <f t="shared" si="40"/>
        <v>567630.7000000001</v>
      </c>
      <c r="H374" s="26">
        <f aca="true" t="shared" si="41" ref="H374:H379">G374/F374*100</f>
        <v>98.6015355021024</v>
      </c>
    </row>
    <row r="375" spans="1:8" s="21" customFormat="1" ht="27">
      <c r="A375" s="32"/>
      <c r="B375" s="51" t="s">
        <v>241</v>
      </c>
      <c r="C375" s="85"/>
      <c r="D375" s="92" t="s">
        <v>242</v>
      </c>
      <c r="E375" s="33">
        <f>E378+E385+E387+E409+E413+E411+E390+E381+E403+E405+E376+E407</f>
        <v>557874.4</v>
      </c>
      <c r="F375" s="33">
        <f>F378+F385+F387+F409+F413+F411+F390+F381+F403+F405+F376+F407</f>
        <v>575681.4</v>
      </c>
      <c r="G375" s="33">
        <f>G378+G385+G387+G409+G413+G411+G390+G381+G403+G405+G376+G407</f>
        <v>567630.7000000001</v>
      </c>
      <c r="H375" s="30">
        <f t="shared" si="41"/>
        <v>98.6015355021024</v>
      </c>
    </row>
    <row r="376" spans="1:8" s="21" customFormat="1" ht="70.5" customHeight="1">
      <c r="A376" s="32"/>
      <c r="B376" s="47" t="s">
        <v>702</v>
      </c>
      <c r="C376" s="82"/>
      <c r="D376" s="83" t="s">
        <v>149</v>
      </c>
      <c r="E376" s="14">
        <f>E377</f>
        <v>0</v>
      </c>
      <c r="F376" s="14">
        <f>F377</f>
        <v>6603.4</v>
      </c>
      <c r="G376" s="14">
        <f>G377</f>
        <v>6603.4</v>
      </c>
      <c r="H376" s="22">
        <f t="shared" si="41"/>
        <v>100</v>
      </c>
    </row>
    <row r="377" spans="1:8" s="21" customFormat="1" ht="13.5" customHeight="1">
      <c r="A377" s="32"/>
      <c r="B377" s="47"/>
      <c r="C377" s="41" t="s">
        <v>4</v>
      </c>
      <c r="D377" s="42" t="s">
        <v>5</v>
      </c>
      <c r="E377" s="14">
        <v>0</v>
      </c>
      <c r="F377" s="22">
        <v>6603.4</v>
      </c>
      <c r="G377" s="22">
        <v>6603.4</v>
      </c>
      <c r="H377" s="22">
        <f t="shared" si="41"/>
        <v>100</v>
      </c>
    </row>
    <row r="378" spans="1:8" s="21" customFormat="1" ht="40.5" customHeight="1">
      <c r="A378" s="32"/>
      <c r="B378" s="47" t="s">
        <v>243</v>
      </c>
      <c r="C378" s="226"/>
      <c r="D378" s="71" t="s">
        <v>244</v>
      </c>
      <c r="E378" s="14">
        <f aca="true" t="shared" si="42" ref="E378:G379">E379</f>
        <v>83777.7</v>
      </c>
      <c r="F378" s="14">
        <f t="shared" si="42"/>
        <v>84090</v>
      </c>
      <c r="G378" s="14">
        <f t="shared" si="42"/>
        <v>84024.9</v>
      </c>
      <c r="H378" s="22">
        <f t="shared" si="41"/>
        <v>99.92258294684267</v>
      </c>
    </row>
    <row r="379" spans="1:8" s="21" customFormat="1" ht="81" customHeight="1">
      <c r="A379" s="32"/>
      <c r="B379" s="47" t="s">
        <v>245</v>
      </c>
      <c r="C379" s="47"/>
      <c r="D379" s="88" t="s">
        <v>246</v>
      </c>
      <c r="E379" s="14">
        <f t="shared" si="42"/>
        <v>83777.7</v>
      </c>
      <c r="F379" s="14">
        <f t="shared" si="42"/>
        <v>84090</v>
      </c>
      <c r="G379" s="14">
        <f t="shared" si="42"/>
        <v>84024.9</v>
      </c>
      <c r="H379" s="22">
        <f t="shared" si="41"/>
        <v>99.92258294684267</v>
      </c>
    </row>
    <row r="380" spans="1:8" s="21" customFormat="1" ht="40.5" customHeight="1">
      <c r="A380" s="28"/>
      <c r="B380" s="47"/>
      <c r="C380" s="38" t="s">
        <v>8</v>
      </c>
      <c r="D380" s="45" t="s">
        <v>9</v>
      </c>
      <c r="E380" s="14">
        <v>83777.7</v>
      </c>
      <c r="F380" s="20">
        <v>84090</v>
      </c>
      <c r="G380" s="20">
        <v>84024.9</v>
      </c>
      <c r="H380" s="22">
        <f t="shared" si="35"/>
        <v>99.92258294684267</v>
      </c>
    </row>
    <row r="381" spans="1:8" s="108" customFormat="1" ht="67.5" customHeight="1" hidden="1">
      <c r="A381" s="155"/>
      <c r="B381" s="143" t="s">
        <v>436</v>
      </c>
      <c r="C381" s="143"/>
      <c r="D381" s="168" t="s">
        <v>491</v>
      </c>
      <c r="E381" s="120">
        <f>E384+E382+E383</f>
        <v>0</v>
      </c>
      <c r="F381" s="120">
        <f>F384+F382+F383</f>
        <v>0</v>
      </c>
      <c r="G381" s="120">
        <f>G384+G382+G383</f>
        <v>0</v>
      </c>
      <c r="H381" s="121" t="e">
        <f>G381/F381*100</f>
        <v>#DIV/0!</v>
      </c>
    </row>
    <row r="382" spans="1:8" s="108" customFormat="1" ht="27" customHeight="1" hidden="1">
      <c r="A382" s="155"/>
      <c r="B382" s="143"/>
      <c r="C382" s="145" t="s">
        <v>3</v>
      </c>
      <c r="D382" s="144" t="s">
        <v>143</v>
      </c>
      <c r="E382" s="120"/>
      <c r="F382" s="120"/>
      <c r="G382" s="120"/>
      <c r="H382" s="121" t="e">
        <f>G382/F382*100</f>
        <v>#DIV/0!</v>
      </c>
    </row>
    <row r="383" spans="1:8" s="108" customFormat="1" ht="54" customHeight="1" hidden="1">
      <c r="A383" s="155"/>
      <c r="B383" s="143"/>
      <c r="C383" s="145" t="s">
        <v>10</v>
      </c>
      <c r="D383" s="144" t="s">
        <v>205</v>
      </c>
      <c r="E383" s="120"/>
      <c r="F383" s="120"/>
      <c r="G383" s="120"/>
      <c r="H383" s="121" t="e">
        <f>G383/F383*100</f>
        <v>#DIV/0!</v>
      </c>
    </row>
    <row r="384" spans="1:8" s="108" customFormat="1" ht="40.5" customHeight="1" hidden="1">
      <c r="A384" s="129"/>
      <c r="B384" s="143"/>
      <c r="C384" s="151" t="s">
        <v>8</v>
      </c>
      <c r="D384" s="157" t="s">
        <v>9</v>
      </c>
      <c r="E384" s="120"/>
      <c r="F384" s="128"/>
      <c r="G384" s="128"/>
      <c r="H384" s="121" t="e">
        <f>G384/F384*100</f>
        <v>#DIV/0!</v>
      </c>
    </row>
    <row r="385" spans="1:8" s="21" customFormat="1" ht="13.5">
      <c r="A385" s="28"/>
      <c r="B385" s="47" t="s">
        <v>247</v>
      </c>
      <c r="C385" s="47"/>
      <c r="D385" s="102" t="s">
        <v>248</v>
      </c>
      <c r="E385" s="14">
        <f>E386</f>
        <v>35170</v>
      </c>
      <c r="F385" s="14">
        <f>F386</f>
        <v>32907.1</v>
      </c>
      <c r="G385" s="14">
        <f>G386</f>
        <v>26921.1</v>
      </c>
      <c r="H385" s="22">
        <f t="shared" si="35"/>
        <v>81.80939675632311</v>
      </c>
    </row>
    <row r="386" spans="1:8" s="21" customFormat="1" ht="40.5" customHeight="1">
      <c r="A386" s="28"/>
      <c r="B386" s="47"/>
      <c r="C386" s="41" t="s">
        <v>8</v>
      </c>
      <c r="D386" s="45" t="s">
        <v>9</v>
      </c>
      <c r="E386" s="14">
        <v>35170</v>
      </c>
      <c r="F386" s="20">
        <v>32907.1</v>
      </c>
      <c r="G386" s="20">
        <v>26921.1</v>
      </c>
      <c r="H386" s="22">
        <f t="shared" si="35"/>
        <v>81.80939675632311</v>
      </c>
    </row>
    <row r="387" spans="1:8" s="21" customFormat="1" ht="40.5" customHeight="1">
      <c r="A387" s="28"/>
      <c r="B387" s="38" t="s">
        <v>249</v>
      </c>
      <c r="C387" s="38"/>
      <c r="D387" s="45" t="s">
        <v>250</v>
      </c>
      <c r="E387" s="14">
        <f>E389+E388</f>
        <v>5300</v>
      </c>
      <c r="F387" s="14">
        <f>F389+F388</f>
        <v>14104.3</v>
      </c>
      <c r="G387" s="14">
        <f>G389+G388</f>
        <v>13609.9</v>
      </c>
      <c r="H387" s="22">
        <f t="shared" si="35"/>
        <v>96.49468601773927</v>
      </c>
    </row>
    <row r="388" spans="1:8" s="108" customFormat="1" ht="27" customHeight="1" hidden="1">
      <c r="A388" s="155"/>
      <c r="B388" s="143"/>
      <c r="C388" s="145" t="s">
        <v>3</v>
      </c>
      <c r="D388" s="144" t="s">
        <v>143</v>
      </c>
      <c r="E388" s="120"/>
      <c r="F388" s="120"/>
      <c r="G388" s="120"/>
      <c r="H388" s="121" t="e">
        <f>G388/F388*100</f>
        <v>#DIV/0!</v>
      </c>
    </row>
    <row r="389" spans="1:8" s="21" customFormat="1" ht="40.5" customHeight="1">
      <c r="A389" s="19"/>
      <c r="B389" s="47"/>
      <c r="C389" s="38" t="s">
        <v>8</v>
      </c>
      <c r="D389" s="45" t="s">
        <v>9</v>
      </c>
      <c r="E389" s="14">
        <v>5300</v>
      </c>
      <c r="F389" s="20">
        <v>14104.3</v>
      </c>
      <c r="G389" s="20">
        <v>13609.9</v>
      </c>
      <c r="H389" s="22">
        <f t="shared" si="35"/>
        <v>96.49468601773927</v>
      </c>
    </row>
    <row r="390" spans="1:8" s="21" customFormat="1" ht="39.75" customHeight="1">
      <c r="A390" s="19"/>
      <c r="B390" s="38" t="s">
        <v>251</v>
      </c>
      <c r="C390" s="38"/>
      <c r="D390" s="45" t="s">
        <v>598</v>
      </c>
      <c r="E390" s="20">
        <f>E391+E393+E395+E397+E399+E401</f>
        <v>0</v>
      </c>
      <c r="F390" s="20">
        <f>F391+F393+F395+F397+F399+F401</f>
        <v>1822.2</v>
      </c>
      <c r="G390" s="20">
        <f>G391+G393+G395+G397+G399+G401</f>
        <v>1591.5</v>
      </c>
      <c r="H390" s="22">
        <f t="shared" si="35"/>
        <v>87.33947974975305</v>
      </c>
    </row>
    <row r="391" spans="1:8" s="21" customFormat="1" ht="52.5">
      <c r="A391" s="19"/>
      <c r="B391" s="38" t="s">
        <v>252</v>
      </c>
      <c r="C391" s="38"/>
      <c r="D391" s="45" t="s">
        <v>511</v>
      </c>
      <c r="E391" s="20">
        <f aca="true" t="shared" si="43" ref="E391:G405">E392</f>
        <v>0</v>
      </c>
      <c r="F391" s="20">
        <f t="shared" si="43"/>
        <v>35</v>
      </c>
      <c r="G391" s="20">
        <f t="shared" si="43"/>
        <v>35</v>
      </c>
      <c r="H391" s="22">
        <f t="shared" si="35"/>
        <v>100</v>
      </c>
    </row>
    <row r="392" spans="1:8" s="21" customFormat="1" ht="50.25" customHeight="1">
      <c r="A392" s="19"/>
      <c r="B392" s="47"/>
      <c r="C392" s="38" t="s">
        <v>10</v>
      </c>
      <c r="D392" s="42" t="s">
        <v>205</v>
      </c>
      <c r="E392" s="20">
        <v>0</v>
      </c>
      <c r="F392" s="22">
        <v>35</v>
      </c>
      <c r="G392" s="22">
        <v>35</v>
      </c>
      <c r="H392" s="22">
        <f t="shared" si="35"/>
        <v>100</v>
      </c>
    </row>
    <row r="393" spans="1:8" s="21" customFormat="1" ht="27" customHeight="1">
      <c r="A393" s="19"/>
      <c r="B393" s="38" t="s">
        <v>438</v>
      </c>
      <c r="C393" s="38"/>
      <c r="D393" s="45" t="s">
        <v>439</v>
      </c>
      <c r="E393" s="20">
        <f t="shared" si="43"/>
        <v>0</v>
      </c>
      <c r="F393" s="20">
        <f t="shared" si="43"/>
        <v>122.5</v>
      </c>
      <c r="G393" s="20">
        <f t="shared" si="43"/>
        <v>122.5</v>
      </c>
      <c r="H393" s="22">
        <f aca="true" t="shared" si="44" ref="H393:H398">G393/F393*100</f>
        <v>100</v>
      </c>
    </row>
    <row r="394" spans="1:8" s="21" customFormat="1" ht="54" customHeight="1">
      <c r="A394" s="19"/>
      <c r="B394" s="47"/>
      <c r="C394" s="38" t="s">
        <v>10</v>
      </c>
      <c r="D394" s="42" t="s">
        <v>205</v>
      </c>
      <c r="E394" s="20">
        <v>0</v>
      </c>
      <c r="F394" s="22">
        <v>122.5</v>
      </c>
      <c r="G394" s="22">
        <v>122.5</v>
      </c>
      <c r="H394" s="22">
        <f t="shared" si="44"/>
        <v>100</v>
      </c>
    </row>
    <row r="395" spans="1:8" s="21" customFormat="1" ht="67.5" customHeight="1">
      <c r="A395" s="19"/>
      <c r="B395" s="38" t="s">
        <v>477</v>
      </c>
      <c r="C395" s="38"/>
      <c r="D395" s="45" t="s">
        <v>478</v>
      </c>
      <c r="E395" s="20">
        <f t="shared" si="43"/>
        <v>0</v>
      </c>
      <c r="F395" s="20">
        <f t="shared" si="43"/>
        <v>122.5</v>
      </c>
      <c r="G395" s="20">
        <f t="shared" si="43"/>
        <v>122.5</v>
      </c>
      <c r="H395" s="22">
        <f t="shared" si="44"/>
        <v>100</v>
      </c>
    </row>
    <row r="396" spans="1:8" s="21" customFormat="1" ht="54" customHeight="1">
      <c r="A396" s="19"/>
      <c r="B396" s="47"/>
      <c r="C396" s="38" t="s">
        <v>10</v>
      </c>
      <c r="D396" s="42" t="s">
        <v>205</v>
      </c>
      <c r="E396" s="20">
        <v>0</v>
      </c>
      <c r="F396" s="22">
        <v>122.5</v>
      </c>
      <c r="G396" s="22">
        <v>122.5</v>
      </c>
      <c r="H396" s="22">
        <f t="shared" si="44"/>
        <v>100</v>
      </c>
    </row>
    <row r="397" spans="1:8" s="108" customFormat="1" ht="27" customHeight="1" hidden="1">
      <c r="A397" s="130"/>
      <c r="B397" s="151" t="s">
        <v>479</v>
      </c>
      <c r="C397" s="151"/>
      <c r="D397" s="157" t="s">
        <v>512</v>
      </c>
      <c r="E397" s="128">
        <f t="shared" si="43"/>
        <v>0</v>
      </c>
      <c r="F397" s="128">
        <f t="shared" si="43"/>
        <v>0</v>
      </c>
      <c r="G397" s="128">
        <f t="shared" si="43"/>
        <v>0</v>
      </c>
      <c r="H397" s="121" t="e">
        <f t="shared" si="44"/>
        <v>#DIV/0!</v>
      </c>
    </row>
    <row r="398" spans="1:8" s="108" customFormat="1" ht="54" customHeight="1" hidden="1">
      <c r="A398" s="130"/>
      <c r="B398" s="143"/>
      <c r="C398" s="151" t="s">
        <v>10</v>
      </c>
      <c r="D398" s="144" t="s">
        <v>205</v>
      </c>
      <c r="E398" s="128"/>
      <c r="F398" s="121"/>
      <c r="G398" s="121"/>
      <c r="H398" s="121" t="e">
        <f t="shared" si="44"/>
        <v>#DIV/0!</v>
      </c>
    </row>
    <row r="399" spans="1:8" s="21" customFormat="1" ht="81" customHeight="1">
      <c r="A399" s="19"/>
      <c r="B399" s="38" t="s">
        <v>703</v>
      </c>
      <c r="C399" s="38"/>
      <c r="D399" s="45" t="s">
        <v>704</v>
      </c>
      <c r="E399" s="20">
        <f t="shared" si="43"/>
        <v>0</v>
      </c>
      <c r="F399" s="20">
        <f t="shared" si="43"/>
        <v>1292.2</v>
      </c>
      <c r="G399" s="20">
        <f t="shared" si="43"/>
        <v>1292.2</v>
      </c>
      <c r="H399" s="22">
        <f aca="true" t="shared" si="45" ref="H399:H408">G399/F399*100</f>
        <v>100</v>
      </c>
    </row>
    <row r="400" spans="1:8" s="21" customFormat="1" ht="54" customHeight="1">
      <c r="A400" s="19"/>
      <c r="B400" s="47"/>
      <c r="C400" s="38" t="s">
        <v>10</v>
      </c>
      <c r="D400" s="42" t="s">
        <v>205</v>
      </c>
      <c r="E400" s="20">
        <v>0</v>
      </c>
      <c r="F400" s="22">
        <v>1292.2</v>
      </c>
      <c r="G400" s="22">
        <v>1292.2</v>
      </c>
      <c r="H400" s="22">
        <f t="shared" si="45"/>
        <v>100</v>
      </c>
    </row>
    <row r="401" spans="1:8" s="21" customFormat="1" ht="27" customHeight="1">
      <c r="A401" s="19"/>
      <c r="B401" s="38" t="s">
        <v>705</v>
      </c>
      <c r="C401" s="38"/>
      <c r="D401" s="45" t="s">
        <v>706</v>
      </c>
      <c r="E401" s="20">
        <f t="shared" si="43"/>
        <v>0</v>
      </c>
      <c r="F401" s="20">
        <f t="shared" si="43"/>
        <v>250</v>
      </c>
      <c r="G401" s="20">
        <f t="shared" si="43"/>
        <v>19.3</v>
      </c>
      <c r="H401" s="22">
        <f t="shared" si="45"/>
        <v>7.720000000000001</v>
      </c>
    </row>
    <row r="402" spans="1:8" s="21" customFormat="1" ht="54" customHeight="1">
      <c r="A402" s="19"/>
      <c r="B402" s="47"/>
      <c r="C402" s="38" t="s">
        <v>10</v>
      </c>
      <c r="D402" s="42" t="s">
        <v>205</v>
      </c>
      <c r="E402" s="20">
        <v>0</v>
      </c>
      <c r="F402" s="22">
        <v>250</v>
      </c>
      <c r="G402" s="22">
        <v>19.3</v>
      </c>
      <c r="H402" s="22">
        <f t="shared" si="45"/>
        <v>7.720000000000001</v>
      </c>
    </row>
    <row r="403" spans="1:8" s="108" customFormat="1" ht="40.5" customHeight="1" hidden="1">
      <c r="A403" s="130"/>
      <c r="B403" s="151" t="s">
        <v>495</v>
      </c>
      <c r="C403" s="151"/>
      <c r="D403" s="157" t="s">
        <v>496</v>
      </c>
      <c r="E403" s="128">
        <f t="shared" si="43"/>
        <v>0</v>
      </c>
      <c r="F403" s="128">
        <f t="shared" si="43"/>
        <v>0</v>
      </c>
      <c r="G403" s="128">
        <f t="shared" si="43"/>
        <v>0</v>
      </c>
      <c r="H403" s="121" t="e">
        <f t="shared" si="45"/>
        <v>#DIV/0!</v>
      </c>
    </row>
    <row r="404" spans="1:8" s="108" customFormat="1" ht="40.5" customHeight="1" hidden="1">
      <c r="A404" s="130"/>
      <c r="B404" s="143"/>
      <c r="C404" s="151" t="s">
        <v>8</v>
      </c>
      <c r="D404" s="144" t="s">
        <v>9</v>
      </c>
      <c r="E404" s="128"/>
      <c r="F404" s="121"/>
      <c r="G404" s="121"/>
      <c r="H404" s="121" t="e">
        <f t="shared" si="45"/>
        <v>#DIV/0!</v>
      </c>
    </row>
    <row r="405" spans="1:8" s="108" customFormat="1" ht="27" customHeight="1" hidden="1">
      <c r="A405" s="130"/>
      <c r="B405" s="151" t="s">
        <v>513</v>
      </c>
      <c r="C405" s="151"/>
      <c r="D405" s="157" t="s">
        <v>514</v>
      </c>
      <c r="E405" s="128">
        <f t="shared" si="43"/>
        <v>0</v>
      </c>
      <c r="F405" s="128">
        <f t="shared" si="43"/>
        <v>0</v>
      </c>
      <c r="G405" s="128">
        <f t="shared" si="43"/>
        <v>0</v>
      </c>
      <c r="H405" s="121" t="e">
        <f t="shared" si="45"/>
        <v>#DIV/0!</v>
      </c>
    </row>
    <row r="406" spans="1:8" s="108" customFormat="1" ht="54" customHeight="1" hidden="1">
      <c r="A406" s="130"/>
      <c r="B406" s="143"/>
      <c r="C406" s="151" t="s">
        <v>10</v>
      </c>
      <c r="D406" s="144" t="s">
        <v>205</v>
      </c>
      <c r="E406" s="128"/>
      <c r="F406" s="121"/>
      <c r="G406" s="121"/>
      <c r="H406" s="121" t="e">
        <f t="shared" si="45"/>
        <v>#DIV/0!</v>
      </c>
    </row>
    <row r="407" spans="1:8" s="21" customFormat="1" ht="93" customHeight="1">
      <c r="A407" s="23"/>
      <c r="B407" s="47" t="s">
        <v>707</v>
      </c>
      <c r="C407" s="38"/>
      <c r="D407" s="217" t="s">
        <v>708</v>
      </c>
      <c r="E407" s="14">
        <f>E408</f>
        <v>0</v>
      </c>
      <c r="F407" s="14">
        <f>F408</f>
        <v>1241.4</v>
      </c>
      <c r="G407" s="14">
        <f>G408</f>
        <v>532.3</v>
      </c>
      <c r="H407" s="22">
        <f t="shared" si="45"/>
        <v>42.879007572096015</v>
      </c>
    </row>
    <row r="408" spans="1:8" s="21" customFormat="1" ht="54" customHeight="1">
      <c r="A408" s="23"/>
      <c r="B408" s="47"/>
      <c r="C408" s="38" t="s">
        <v>10</v>
      </c>
      <c r="D408" s="45" t="s">
        <v>205</v>
      </c>
      <c r="E408" s="14">
        <v>0</v>
      </c>
      <c r="F408" s="20">
        <v>1241.4</v>
      </c>
      <c r="G408" s="20">
        <v>532.3</v>
      </c>
      <c r="H408" s="22">
        <f t="shared" si="45"/>
        <v>42.879007572096015</v>
      </c>
    </row>
    <row r="409" spans="1:8" s="21" customFormat="1" ht="54" customHeight="1">
      <c r="A409" s="23"/>
      <c r="B409" s="47" t="s">
        <v>253</v>
      </c>
      <c r="C409" s="38"/>
      <c r="D409" s="217" t="s">
        <v>539</v>
      </c>
      <c r="E409" s="14">
        <f>E410</f>
        <v>4476</v>
      </c>
      <c r="F409" s="14">
        <f>F410</f>
        <v>3575.3</v>
      </c>
      <c r="G409" s="14">
        <f>G410</f>
        <v>3575.3</v>
      </c>
      <c r="H409" s="22">
        <f t="shared" si="35"/>
        <v>100</v>
      </c>
    </row>
    <row r="410" spans="1:8" s="21" customFormat="1" ht="40.5" customHeight="1">
      <c r="A410" s="23"/>
      <c r="B410" s="47"/>
      <c r="C410" s="38" t="s">
        <v>8</v>
      </c>
      <c r="D410" s="45" t="s">
        <v>9</v>
      </c>
      <c r="E410" s="14">
        <v>4476</v>
      </c>
      <c r="F410" s="20">
        <v>3575.3</v>
      </c>
      <c r="G410" s="20">
        <v>3575.3</v>
      </c>
      <c r="H410" s="22">
        <f t="shared" si="35"/>
        <v>100</v>
      </c>
    </row>
    <row r="411" spans="1:8" s="21" customFormat="1" ht="54" customHeight="1">
      <c r="A411" s="23"/>
      <c r="B411" s="38" t="s">
        <v>254</v>
      </c>
      <c r="C411" s="38"/>
      <c r="D411" s="45" t="s">
        <v>540</v>
      </c>
      <c r="E411" s="14">
        <f>E412</f>
        <v>4974.8</v>
      </c>
      <c r="F411" s="14">
        <f>F412</f>
        <v>4474.8</v>
      </c>
      <c r="G411" s="14">
        <f>G412</f>
        <v>4474.8</v>
      </c>
      <c r="H411" s="22">
        <f t="shared" si="35"/>
        <v>100</v>
      </c>
    </row>
    <row r="412" spans="1:8" s="21" customFormat="1" ht="40.5" customHeight="1">
      <c r="A412" s="23"/>
      <c r="B412" s="47"/>
      <c r="C412" s="38" t="s">
        <v>8</v>
      </c>
      <c r="D412" s="45" t="s">
        <v>9</v>
      </c>
      <c r="E412" s="14">
        <v>4974.8</v>
      </c>
      <c r="F412" s="22">
        <v>4474.8</v>
      </c>
      <c r="G412" s="22">
        <v>4474.8</v>
      </c>
      <c r="H412" s="22">
        <f aca="true" t="shared" si="46" ref="H412:H531">G412/F412*100</f>
        <v>100</v>
      </c>
    </row>
    <row r="413" spans="1:8" s="21" customFormat="1" ht="81" customHeight="1">
      <c r="A413" s="23"/>
      <c r="B413" s="47" t="s">
        <v>255</v>
      </c>
      <c r="C413" s="50"/>
      <c r="D413" s="227" t="s">
        <v>541</v>
      </c>
      <c r="E413" s="14">
        <f>E414</f>
        <v>424175.9</v>
      </c>
      <c r="F413" s="14">
        <f>F414</f>
        <v>426862.9</v>
      </c>
      <c r="G413" s="14">
        <f>G414</f>
        <v>426297.5</v>
      </c>
      <c r="H413" s="22">
        <f t="shared" si="46"/>
        <v>99.86754529381682</v>
      </c>
    </row>
    <row r="414" spans="1:8" s="21" customFormat="1" ht="40.5" customHeight="1">
      <c r="A414" s="23"/>
      <c r="B414" s="46"/>
      <c r="C414" s="38" t="s">
        <v>8</v>
      </c>
      <c r="D414" s="45" t="s">
        <v>9</v>
      </c>
      <c r="E414" s="14">
        <v>424175.9</v>
      </c>
      <c r="F414" s="22">
        <v>426862.9</v>
      </c>
      <c r="G414" s="22">
        <v>426297.5</v>
      </c>
      <c r="H414" s="22">
        <f t="shared" si="46"/>
        <v>99.86754529381682</v>
      </c>
    </row>
    <row r="415" spans="1:8" s="21" customFormat="1" ht="13.5" customHeight="1">
      <c r="A415" s="28" t="s">
        <v>101</v>
      </c>
      <c r="B415" s="46"/>
      <c r="C415" s="51"/>
      <c r="D415" s="75" t="s">
        <v>102</v>
      </c>
      <c r="E415" s="33">
        <f>E416+E460+E477</f>
        <v>564682</v>
      </c>
      <c r="F415" s="33">
        <f>F416+F460+F477</f>
        <v>567361.4</v>
      </c>
      <c r="G415" s="33">
        <f>G416+G460+G477</f>
        <v>564140.5000000001</v>
      </c>
      <c r="H415" s="30">
        <f t="shared" si="46"/>
        <v>99.43230188024778</v>
      </c>
    </row>
    <row r="416" spans="1:8" s="21" customFormat="1" ht="40.5" customHeight="1">
      <c r="A416" s="28"/>
      <c r="B416" s="46" t="s">
        <v>239</v>
      </c>
      <c r="C416" s="46"/>
      <c r="D416" s="91" t="s">
        <v>240</v>
      </c>
      <c r="E416" s="25">
        <f>E417+E448</f>
        <v>486458.4</v>
      </c>
      <c r="F416" s="25">
        <f>F417+F448</f>
        <v>481323.9</v>
      </c>
      <c r="G416" s="25">
        <f>G417+G448</f>
        <v>479016.8000000001</v>
      </c>
      <c r="H416" s="26">
        <f>G416/F416*100</f>
        <v>99.5206762016181</v>
      </c>
    </row>
    <row r="417" spans="1:8" s="21" customFormat="1" ht="41.25">
      <c r="A417" s="32"/>
      <c r="B417" s="51" t="s">
        <v>256</v>
      </c>
      <c r="C417" s="96"/>
      <c r="D417" s="97" t="s">
        <v>542</v>
      </c>
      <c r="E417" s="33">
        <f>E418+E424+E426+E436+E438+E440+E442+E421+E444+E446+E429</f>
        <v>419232.7</v>
      </c>
      <c r="F417" s="33">
        <f>F418+F424+F426+F436+F438+F440+F442+F421+F444+F446+F429</f>
        <v>410834.80000000005</v>
      </c>
      <c r="G417" s="33">
        <f>G418+G424+G426+G436+G438+G440+G442+G421+G444+G446+G429</f>
        <v>409948.6000000001</v>
      </c>
      <c r="H417" s="30">
        <f>G417/F417*100</f>
        <v>99.78429285931962</v>
      </c>
    </row>
    <row r="418" spans="1:8" s="21" customFormat="1" ht="54" customHeight="1">
      <c r="A418" s="32"/>
      <c r="B418" s="47" t="s">
        <v>257</v>
      </c>
      <c r="C418" s="228"/>
      <c r="D418" s="71" t="s">
        <v>258</v>
      </c>
      <c r="E418" s="14">
        <f aca="true" t="shared" si="47" ref="E418:G419">E419</f>
        <v>41948.3</v>
      </c>
      <c r="F418" s="14">
        <f t="shared" si="47"/>
        <v>41948.3</v>
      </c>
      <c r="G418" s="14">
        <f t="shared" si="47"/>
        <v>41948.3</v>
      </c>
      <c r="H418" s="22">
        <f>G418/F418*100</f>
        <v>100</v>
      </c>
    </row>
    <row r="419" spans="1:8" s="21" customFormat="1" ht="94.5" customHeight="1">
      <c r="A419" s="32"/>
      <c r="B419" s="47" t="s">
        <v>259</v>
      </c>
      <c r="C419" s="47"/>
      <c r="D419" s="88" t="s">
        <v>543</v>
      </c>
      <c r="E419" s="14">
        <f t="shared" si="47"/>
        <v>41948.3</v>
      </c>
      <c r="F419" s="14">
        <f t="shared" si="47"/>
        <v>41948.3</v>
      </c>
      <c r="G419" s="14">
        <f t="shared" si="47"/>
        <v>41948.3</v>
      </c>
      <c r="H419" s="22">
        <f>G419/F419*100</f>
        <v>100</v>
      </c>
    </row>
    <row r="420" spans="1:8" s="21" customFormat="1" ht="40.5" customHeight="1">
      <c r="A420" s="28"/>
      <c r="B420" s="47"/>
      <c r="C420" s="38" t="s">
        <v>8</v>
      </c>
      <c r="D420" s="45" t="s">
        <v>9</v>
      </c>
      <c r="E420" s="14">
        <v>41948.3</v>
      </c>
      <c r="F420" s="20">
        <v>41948.3</v>
      </c>
      <c r="G420" s="20">
        <v>41948.3</v>
      </c>
      <c r="H420" s="22">
        <f t="shared" si="46"/>
        <v>100</v>
      </c>
    </row>
    <row r="421" spans="1:8" s="108" customFormat="1" ht="67.5" customHeight="1" hidden="1">
      <c r="A421" s="129"/>
      <c r="B421" s="143" t="s">
        <v>440</v>
      </c>
      <c r="C421" s="143"/>
      <c r="D421" s="156" t="s">
        <v>437</v>
      </c>
      <c r="E421" s="120">
        <f>E423+E422</f>
        <v>0</v>
      </c>
      <c r="F421" s="120">
        <f>F423+F422</f>
        <v>0</v>
      </c>
      <c r="G421" s="120">
        <f>G423+G422</f>
        <v>0</v>
      </c>
      <c r="H421" s="121" t="e">
        <f>G421/F421*100</f>
        <v>#DIV/0!</v>
      </c>
    </row>
    <row r="422" spans="1:8" s="108" customFormat="1" ht="27" customHeight="1" hidden="1">
      <c r="A422" s="129"/>
      <c r="B422" s="143"/>
      <c r="C422" s="146" t="s">
        <v>3</v>
      </c>
      <c r="D422" s="156" t="s">
        <v>143</v>
      </c>
      <c r="E422" s="120"/>
      <c r="F422" s="120"/>
      <c r="G422" s="120"/>
      <c r="H422" s="121" t="e">
        <f>G422/F422*100</f>
        <v>#DIV/0!</v>
      </c>
    </row>
    <row r="423" spans="1:8" s="108" customFormat="1" ht="40.5" customHeight="1" hidden="1">
      <c r="A423" s="129"/>
      <c r="B423" s="143"/>
      <c r="C423" s="145" t="s">
        <v>8</v>
      </c>
      <c r="D423" s="157" t="s">
        <v>9</v>
      </c>
      <c r="E423" s="120"/>
      <c r="F423" s="121"/>
      <c r="G423" s="121"/>
      <c r="H423" s="121" t="e">
        <f>G423/F423*100</f>
        <v>#DIV/0!</v>
      </c>
    </row>
    <row r="424" spans="1:8" s="21" customFormat="1" ht="13.5">
      <c r="A424" s="28"/>
      <c r="B424" s="47" t="s">
        <v>260</v>
      </c>
      <c r="C424" s="47"/>
      <c r="D424" s="102" t="s">
        <v>248</v>
      </c>
      <c r="E424" s="14">
        <f>E425</f>
        <v>70.9</v>
      </c>
      <c r="F424" s="14">
        <f>F425</f>
        <v>70.9</v>
      </c>
      <c r="G424" s="14">
        <f>G425</f>
        <v>69.5</v>
      </c>
      <c r="H424" s="22">
        <f t="shared" si="46"/>
        <v>98.02538787023977</v>
      </c>
    </row>
    <row r="425" spans="1:8" s="21" customFormat="1" ht="40.5" customHeight="1">
      <c r="A425" s="28"/>
      <c r="B425" s="47"/>
      <c r="C425" s="41" t="s">
        <v>8</v>
      </c>
      <c r="D425" s="45" t="s">
        <v>9</v>
      </c>
      <c r="E425" s="14">
        <v>70.9</v>
      </c>
      <c r="F425" s="22">
        <v>70.9</v>
      </c>
      <c r="G425" s="22">
        <v>69.5</v>
      </c>
      <c r="H425" s="22">
        <f t="shared" si="46"/>
        <v>98.02538787023977</v>
      </c>
    </row>
    <row r="426" spans="1:8" s="21" customFormat="1" ht="40.5" customHeight="1">
      <c r="A426" s="19"/>
      <c r="B426" s="38" t="s">
        <v>261</v>
      </c>
      <c r="C426" s="38"/>
      <c r="D426" s="45" t="s">
        <v>250</v>
      </c>
      <c r="E426" s="14">
        <f>E428+E427</f>
        <v>1695.3</v>
      </c>
      <c r="F426" s="14">
        <f>F428+F427</f>
        <v>4121.6</v>
      </c>
      <c r="G426" s="14">
        <f>G428+G427</f>
        <v>3236.8</v>
      </c>
      <c r="H426" s="22">
        <f t="shared" si="46"/>
        <v>78.53260869565217</v>
      </c>
    </row>
    <row r="427" spans="1:8" s="108" customFormat="1" ht="27" customHeight="1" hidden="1">
      <c r="A427" s="130"/>
      <c r="B427" s="151"/>
      <c r="C427" s="151" t="s">
        <v>3</v>
      </c>
      <c r="D427" s="191" t="s">
        <v>143</v>
      </c>
      <c r="E427" s="120"/>
      <c r="F427" s="120"/>
      <c r="G427" s="120"/>
      <c r="H427" s="121" t="e">
        <f t="shared" si="46"/>
        <v>#DIV/0!</v>
      </c>
    </row>
    <row r="428" spans="1:8" s="21" customFormat="1" ht="40.5" customHeight="1">
      <c r="A428" s="23"/>
      <c r="B428" s="47"/>
      <c r="C428" s="38" t="s">
        <v>8</v>
      </c>
      <c r="D428" s="45" t="s">
        <v>9</v>
      </c>
      <c r="E428" s="14">
        <v>1695.3</v>
      </c>
      <c r="F428" s="22">
        <v>4121.6</v>
      </c>
      <c r="G428" s="22">
        <v>3236.8</v>
      </c>
      <c r="H428" s="22">
        <f t="shared" si="46"/>
        <v>78.53260869565217</v>
      </c>
    </row>
    <row r="429" spans="1:8" s="21" customFormat="1" ht="39.75" customHeight="1">
      <c r="A429" s="19"/>
      <c r="B429" s="38" t="s">
        <v>515</v>
      </c>
      <c r="C429" s="38"/>
      <c r="D429" s="45" t="s">
        <v>598</v>
      </c>
      <c r="E429" s="20">
        <f>E430+E432+E434</f>
        <v>0</v>
      </c>
      <c r="F429" s="20">
        <f>F430+F432+F434</f>
        <v>2.7</v>
      </c>
      <c r="G429" s="20">
        <f>G430+G432+G434</f>
        <v>2.7</v>
      </c>
      <c r="H429" s="22">
        <f t="shared" si="46"/>
        <v>100</v>
      </c>
    </row>
    <row r="430" spans="1:8" s="108" customFormat="1" ht="26.25" hidden="1">
      <c r="A430" s="130"/>
      <c r="B430" s="151" t="s">
        <v>516</v>
      </c>
      <c r="C430" s="151"/>
      <c r="D430" s="157" t="s">
        <v>517</v>
      </c>
      <c r="E430" s="128">
        <f aca="true" t="shared" si="48" ref="E430:G434">E431</f>
        <v>0</v>
      </c>
      <c r="F430" s="128">
        <f t="shared" si="48"/>
        <v>0</v>
      </c>
      <c r="G430" s="128">
        <f t="shared" si="48"/>
        <v>0</v>
      </c>
      <c r="H430" s="121" t="e">
        <f t="shared" si="46"/>
        <v>#DIV/0!</v>
      </c>
    </row>
    <row r="431" spans="1:8" s="108" customFormat="1" ht="50.25" customHeight="1" hidden="1">
      <c r="A431" s="130"/>
      <c r="B431" s="143"/>
      <c r="C431" s="151" t="s">
        <v>10</v>
      </c>
      <c r="D431" s="144" t="s">
        <v>205</v>
      </c>
      <c r="E431" s="128"/>
      <c r="F431" s="121"/>
      <c r="G431" s="121"/>
      <c r="H431" s="121" t="e">
        <f t="shared" si="46"/>
        <v>#DIV/0!</v>
      </c>
    </row>
    <row r="432" spans="1:8" s="21" customFormat="1" ht="54" customHeight="1">
      <c r="A432" s="19"/>
      <c r="B432" s="38" t="s">
        <v>709</v>
      </c>
      <c r="C432" s="38"/>
      <c r="D432" s="45" t="s">
        <v>710</v>
      </c>
      <c r="E432" s="20">
        <f t="shared" si="48"/>
        <v>0</v>
      </c>
      <c r="F432" s="20">
        <f t="shared" si="48"/>
        <v>1.7</v>
      </c>
      <c r="G432" s="20">
        <f t="shared" si="48"/>
        <v>1.7</v>
      </c>
      <c r="H432" s="22">
        <f>G432/F432*100</f>
        <v>100</v>
      </c>
    </row>
    <row r="433" spans="1:8" s="21" customFormat="1" ht="50.25" customHeight="1">
      <c r="A433" s="19"/>
      <c r="B433" s="47"/>
      <c r="C433" s="38" t="s">
        <v>10</v>
      </c>
      <c r="D433" s="42" t="s">
        <v>205</v>
      </c>
      <c r="E433" s="20">
        <v>0</v>
      </c>
      <c r="F433" s="22">
        <v>1.7</v>
      </c>
      <c r="G433" s="22">
        <v>1.7</v>
      </c>
      <c r="H433" s="22">
        <f>G433/F433*100</f>
        <v>100</v>
      </c>
    </row>
    <row r="434" spans="1:8" s="21" customFormat="1" ht="54" customHeight="1">
      <c r="A434" s="19"/>
      <c r="B434" s="38" t="s">
        <v>711</v>
      </c>
      <c r="C434" s="38"/>
      <c r="D434" s="45" t="s">
        <v>712</v>
      </c>
      <c r="E434" s="20">
        <f t="shared" si="48"/>
        <v>0</v>
      </c>
      <c r="F434" s="20">
        <f t="shared" si="48"/>
        <v>1</v>
      </c>
      <c r="G434" s="20">
        <f t="shared" si="48"/>
        <v>1</v>
      </c>
      <c r="H434" s="22">
        <f>G434/F434*100</f>
        <v>100</v>
      </c>
    </row>
    <row r="435" spans="1:8" s="21" customFormat="1" ht="50.25" customHeight="1">
      <c r="A435" s="19"/>
      <c r="B435" s="47"/>
      <c r="C435" s="38" t="s">
        <v>10</v>
      </c>
      <c r="D435" s="42" t="s">
        <v>205</v>
      </c>
      <c r="E435" s="20">
        <v>0</v>
      </c>
      <c r="F435" s="22">
        <v>1</v>
      </c>
      <c r="G435" s="22">
        <v>1</v>
      </c>
      <c r="H435" s="22">
        <f>G435/F435*100</f>
        <v>100</v>
      </c>
    </row>
    <row r="436" spans="1:8" s="21" customFormat="1" ht="94.5" customHeight="1">
      <c r="A436" s="23"/>
      <c r="B436" s="47" t="s">
        <v>262</v>
      </c>
      <c r="C436" s="47"/>
      <c r="D436" s="88" t="s">
        <v>544</v>
      </c>
      <c r="E436" s="14">
        <f>E437</f>
        <v>273450</v>
      </c>
      <c r="F436" s="14">
        <f>F437</f>
        <v>258879.7</v>
      </c>
      <c r="G436" s="14">
        <f>G437</f>
        <v>258879.7</v>
      </c>
      <c r="H436" s="22">
        <f t="shared" si="46"/>
        <v>100</v>
      </c>
    </row>
    <row r="437" spans="1:8" s="21" customFormat="1" ht="40.5" customHeight="1">
      <c r="A437" s="23"/>
      <c r="B437" s="47"/>
      <c r="C437" s="38" t="s">
        <v>8</v>
      </c>
      <c r="D437" s="45" t="s">
        <v>9</v>
      </c>
      <c r="E437" s="14">
        <v>273450</v>
      </c>
      <c r="F437" s="22">
        <v>258879.7</v>
      </c>
      <c r="G437" s="22">
        <v>258879.7</v>
      </c>
      <c r="H437" s="22">
        <f t="shared" si="46"/>
        <v>100</v>
      </c>
    </row>
    <row r="438" spans="1:8" s="21" customFormat="1" ht="215.25" customHeight="1">
      <c r="A438" s="19"/>
      <c r="B438" s="38" t="s">
        <v>263</v>
      </c>
      <c r="C438" s="57"/>
      <c r="D438" s="45" t="s">
        <v>545</v>
      </c>
      <c r="E438" s="14">
        <f>E439</f>
        <v>82316.2</v>
      </c>
      <c r="F438" s="14">
        <f>F439</f>
        <v>88454.2</v>
      </c>
      <c r="G438" s="14">
        <f>G439</f>
        <v>88454.2</v>
      </c>
      <c r="H438" s="22">
        <f t="shared" si="46"/>
        <v>100</v>
      </c>
    </row>
    <row r="439" spans="1:8" s="21" customFormat="1" ht="40.5" customHeight="1">
      <c r="A439" s="19"/>
      <c r="B439" s="38"/>
      <c r="C439" s="38" t="s">
        <v>8</v>
      </c>
      <c r="D439" s="45" t="s">
        <v>9</v>
      </c>
      <c r="E439" s="14">
        <v>82316.2</v>
      </c>
      <c r="F439" s="20">
        <v>88454.2</v>
      </c>
      <c r="G439" s="20">
        <v>88454.2</v>
      </c>
      <c r="H439" s="22">
        <f t="shared" si="46"/>
        <v>100</v>
      </c>
    </row>
    <row r="440" spans="1:8" s="21" customFormat="1" ht="72" customHeight="1">
      <c r="A440" s="19"/>
      <c r="B440" s="47" t="s">
        <v>264</v>
      </c>
      <c r="C440" s="50"/>
      <c r="D440" s="45" t="s">
        <v>546</v>
      </c>
      <c r="E440" s="14">
        <f>E441</f>
        <v>9575.5</v>
      </c>
      <c r="F440" s="14">
        <f>F441</f>
        <v>8286.9</v>
      </c>
      <c r="G440" s="14">
        <f>G441</f>
        <v>8286.9</v>
      </c>
      <c r="H440" s="22">
        <f t="shared" si="46"/>
        <v>100</v>
      </c>
    </row>
    <row r="441" spans="1:8" s="21" customFormat="1" ht="40.5" customHeight="1">
      <c r="A441" s="19"/>
      <c r="B441" s="47"/>
      <c r="C441" s="38" t="s">
        <v>8</v>
      </c>
      <c r="D441" s="45" t="s">
        <v>9</v>
      </c>
      <c r="E441" s="14">
        <v>9575.5</v>
      </c>
      <c r="F441" s="22">
        <v>8286.9</v>
      </c>
      <c r="G441" s="22">
        <v>8286.9</v>
      </c>
      <c r="H441" s="22">
        <f t="shared" si="46"/>
        <v>100</v>
      </c>
    </row>
    <row r="442" spans="1:8" s="21" customFormat="1" ht="54" customHeight="1">
      <c r="A442" s="23"/>
      <c r="B442" s="47" t="s">
        <v>265</v>
      </c>
      <c r="C442" s="50"/>
      <c r="D442" s="45" t="s">
        <v>540</v>
      </c>
      <c r="E442" s="14">
        <f>E443</f>
        <v>10176.5</v>
      </c>
      <c r="F442" s="14">
        <f>F443</f>
        <v>9070.5</v>
      </c>
      <c r="G442" s="14">
        <f>G443</f>
        <v>9070.5</v>
      </c>
      <c r="H442" s="22">
        <f t="shared" si="46"/>
        <v>100</v>
      </c>
    </row>
    <row r="443" spans="1:8" s="21" customFormat="1" ht="40.5" customHeight="1">
      <c r="A443" s="23"/>
      <c r="B443" s="47"/>
      <c r="C443" s="38" t="s">
        <v>8</v>
      </c>
      <c r="D443" s="45" t="s">
        <v>9</v>
      </c>
      <c r="E443" s="14">
        <v>10176.5</v>
      </c>
      <c r="F443" s="22">
        <v>9070.5</v>
      </c>
      <c r="G443" s="22">
        <v>9070.5</v>
      </c>
      <c r="H443" s="22">
        <f t="shared" si="46"/>
        <v>100</v>
      </c>
    </row>
    <row r="444" spans="1:8" s="108" customFormat="1" ht="54" customHeight="1" hidden="1">
      <c r="A444" s="131"/>
      <c r="B444" s="143" t="s">
        <v>441</v>
      </c>
      <c r="C444" s="146"/>
      <c r="D444" s="157" t="s">
        <v>442</v>
      </c>
      <c r="E444" s="120">
        <f>E445</f>
        <v>0</v>
      </c>
      <c r="F444" s="120">
        <f>F445</f>
        <v>0</v>
      </c>
      <c r="G444" s="120">
        <f>G445</f>
        <v>0</v>
      </c>
      <c r="H444" s="121" t="e">
        <f>G444/F444*100</f>
        <v>#DIV/0!</v>
      </c>
    </row>
    <row r="445" spans="1:8" s="108" customFormat="1" ht="40.5" customHeight="1" hidden="1">
      <c r="A445" s="131"/>
      <c r="B445" s="143"/>
      <c r="C445" s="151" t="s">
        <v>8</v>
      </c>
      <c r="D445" s="157" t="s">
        <v>9</v>
      </c>
      <c r="E445" s="120"/>
      <c r="F445" s="121"/>
      <c r="G445" s="121"/>
      <c r="H445" s="121" t="e">
        <f>G445/F445*100</f>
        <v>#DIV/0!</v>
      </c>
    </row>
    <row r="446" spans="1:8" s="108" customFormat="1" ht="67.5" customHeight="1" hidden="1">
      <c r="A446" s="131"/>
      <c r="B446" s="143" t="s">
        <v>468</v>
      </c>
      <c r="C446" s="146"/>
      <c r="D446" s="157" t="s">
        <v>464</v>
      </c>
      <c r="E446" s="120">
        <f>E447</f>
        <v>0</v>
      </c>
      <c r="F446" s="120">
        <f>F447</f>
        <v>0</v>
      </c>
      <c r="G446" s="120">
        <f>G447</f>
        <v>0</v>
      </c>
      <c r="H446" s="121" t="e">
        <f>G446/F446*100</f>
        <v>#DIV/0!</v>
      </c>
    </row>
    <row r="447" spans="1:8" s="108" customFormat="1" ht="40.5" customHeight="1" hidden="1">
      <c r="A447" s="131"/>
      <c r="B447" s="143"/>
      <c r="C447" s="151" t="s">
        <v>8</v>
      </c>
      <c r="D447" s="157" t="s">
        <v>9</v>
      </c>
      <c r="E447" s="120"/>
      <c r="F447" s="121"/>
      <c r="G447" s="121"/>
      <c r="H447" s="121" t="e">
        <f>G447/F447*100</f>
        <v>#DIV/0!</v>
      </c>
    </row>
    <row r="448" spans="1:8" s="21" customFormat="1" ht="27">
      <c r="A448" s="23"/>
      <c r="B448" s="51" t="s">
        <v>266</v>
      </c>
      <c r="C448" s="96"/>
      <c r="D448" s="97" t="s">
        <v>267</v>
      </c>
      <c r="E448" s="33">
        <f>E449+E455+E452+E458</f>
        <v>67225.7</v>
      </c>
      <c r="F448" s="33">
        <f>F449+F455+F452+F458</f>
        <v>70489.1</v>
      </c>
      <c r="G448" s="33">
        <f>G449+G455+G452+G458</f>
        <v>69068.2</v>
      </c>
      <c r="H448" s="30">
        <f t="shared" si="46"/>
        <v>97.98422734862552</v>
      </c>
    </row>
    <row r="449" spans="1:8" s="21" customFormat="1" ht="54" customHeight="1">
      <c r="A449" s="23"/>
      <c r="B449" s="47" t="s">
        <v>268</v>
      </c>
      <c r="C449" s="228"/>
      <c r="D449" s="71" t="s">
        <v>547</v>
      </c>
      <c r="E449" s="14">
        <f aca="true" t="shared" si="49" ref="E449:G450">E450</f>
        <v>67119.2</v>
      </c>
      <c r="F449" s="14">
        <f t="shared" si="49"/>
        <v>67562.5</v>
      </c>
      <c r="G449" s="14">
        <f t="shared" si="49"/>
        <v>67562.5</v>
      </c>
      <c r="H449" s="22">
        <f t="shared" si="46"/>
        <v>100</v>
      </c>
    </row>
    <row r="450" spans="1:8" s="21" customFormat="1" ht="54.75" customHeight="1">
      <c r="A450" s="23"/>
      <c r="B450" s="47" t="s">
        <v>269</v>
      </c>
      <c r="C450" s="38"/>
      <c r="D450" s="93" t="s">
        <v>548</v>
      </c>
      <c r="E450" s="14">
        <f t="shared" si="49"/>
        <v>67119.2</v>
      </c>
      <c r="F450" s="14">
        <f t="shared" si="49"/>
        <v>67562.5</v>
      </c>
      <c r="G450" s="14">
        <f t="shared" si="49"/>
        <v>67562.5</v>
      </c>
      <c r="H450" s="22">
        <f t="shared" si="46"/>
        <v>100</v>
      </c>
    </row>
    <row r="451" spans="1:8" s="21" customFormat="1" ht="40.5" customHeight="1">
      <c r="A451" s="23"/>
      <c r="B451" s="47"/>
      <c r="C451" s="38" t="s">
        <v>8</v>
      </c>
      <c r="D451" s="45" t="s">
        <v>9</v>
      </c>
      <c r="E451" s="14">
        <v>67119.2</v>
      </c>
      <c r="F451" s="14">
        <v>67562.5</v>
      </c>
      <c r="G451" s="14">
        <v>67562.5</v>
      </c>
      <c r="H451" s="22">
        <f t="shared" si="46"/>
        <v>100</v>
      </c>
    </row>
    <row r="452" spans="1:8" s="108" customFormat="1" ht="67.5" customHeight="1" hidden="1">
      <c r="A452" s="131"/>
      <c r="B452" s="151" t="s">
        <v>443</v>
      </c>
      <c r="C452" s="151"/>
      <c r="D452" s="157" t="s">
        <v>437</v>
      </c>
      <c r="E452" s="120">
        <f>E454+E453</f>
        <v>0</v>
      </c>
      <c r="F452" s="120">
        <f>F454+F453</f>
        <v>0</v>
      </c>
      <c r="G452" s="120">
        <f>G454+G453</f>
        <v>0</v>
      </c>
      <c r="H452" s="121" t="e">
        <f>G452/F452*100</f>
        <v>#DIV/0!</v>
      </c>
    </row>
    <row r="453" spans="1:8" s="108" customFormat="1" ht="27" customHeight="1" hidden="1">
      <c r="A453" s="131"/>
      <c r="B453" s="151"/>
      <c r="C453" s="151" t="s">
        <v>3</v>
      </c>
      <c r="D453" s="157" t="s">
        <v>143</v>
      </c>
      <c r="E453" s="120"/>
      <c r="F453" s="120"/>
      <c r="G453" s="120"/>
      <c r="H453" s="121" t="e">
        <f>G453/F453*100</f>
        <v>#DIV/0!</v>
      </c>
    </row>
    <row r="454" spans="1:8" s="108" customFormat="1" ht="40.5" customHeight="1" hidden="1">
      <c r="A454" s="131"/>
      <c r="B454" s="143"/>
      <c r="C454" s="151" t="s">
        <v>8</v>
      </c>
      <c r="D454" s="157" t="s">
        <v>9</v>
      </c>
      <c r="E454" s="120"/>
      <c r="F454" s="128"/>
      <c r="G454" s="128"/>
      <c r="H454" s="121" t="e">
        <f>G454/F454*100</f>
        <v>#DIV/0!</v>
      </c>
    </row>
    <row r="455" spans="1:8" s="21" customFormat="1" ht="40.5" customHeight="1">
      <c r="A455" s="23"/>
      <c r="B455" s="38" t="s">
        <v>270</v>
      </c>
      <c r="C455" s="38"/>
      <c r="D455" s="45" t="s">
        <v>250</v>
      </c>
      <c r="E455" s="14">
        <f>E457+E456</f>
        <v>106.5</v>
      </c>
      <c r="F455" s="14">
        <f>F457+F456</f>
        <v>2926.6</v>
      </c>
      <c r="G455" s="14">
        <f>G457+G456</f>
        <v>1505.7</v>
      </c>
      <c r="H455" s="22">
        <f t="shared" si="46"/>
        <v>51.44878015444544</v>
      </c>
    </row>
    <row r="456" spans="1:8" s="108" customFormat="1" ht="27" customHeight="1" hidden="1">
      <c r="A456" s="131"/>
      <c r="B456" s="151"/>
      <c r="C456" s="151" t="s">
        <v>3</v>
      </c>
      <c r="D456" s="157" t="s">
        <v>143</v>
      </c>
      <c r="E456" s="120"/>
      <c r="F456" s="120"/>
      <c r="G456" s="120"/>
      <c r="H456" s="121" t="e">
        <f t="shared" si="46"/>
        <v>#DIV/0!</v>
      </c>
    </row>
    <row r="457" spans="1:8" s="21" customFormat="1" ht="41.25" customHeight="1">
      <c r="A457" s="23"/>
      <c r="B457" s="47"/>
      <c r="C457" s="38" t="s">
        <v>8</v>
      </c>
      <c r="D457" s="45" t="s">
        <v>9</v>
      </c>
      <c r="E457" s="14">
        <v>106.5</v>
      </c>
      <c r="F457" s="20">
        <v>2926.6</v>
      </c>
      <c r="G457" s="20">
        <v>1505.7</v>
      </c>
      <c r="H457" s="22">
        <f t="shared" si="46"/>
        <v>51.44878015444544</v>
      </c>
    </row>
    <row r="458" spans="1:8" s="108" customFormat="1" ht="67.5" customHeight="1" hidden="1">
      <c r="A458" s="131"/>
      <c r="B458" s="151" t="s">
        <v>469</v>
      </c>
      <c r="C458" s="151"/>
      <c r="D458" s="157" t="s">
        <v>464</v>
      </c>
      <c r="E458" s="120">
        <f>E459</f>
        <v>0</v>
      </c>
      <c r="F458" s="120">
        <f>F459</f>
        <v>0</v>
      </c>
      <c r="G458" s="120">
        <f>G459</f>
        <v>0</v>
      </c>
      <c r="H458" s="121" t="e">
        <f>G458/F458*100</f>
        <v>#DIV/0!</v>
      </c>
    </row>
    <row r="459" spans="1:8" s="108" customFormat="1" ht="40.5" customHeight="1" hidden="1">
      <c r="A459" s="131"/>
      <c r="B459" s="143"/>
      <c r="C459" s="151" t="s">
        <v>8</v>
      </c>
      <c r="D459" s="157" t="s">
        <v>9</v>
      </c>
      <c r="E459" s="120"/>
      <c r="F459" s="128"/>
      <c r="G459" s="128"/>
      <c r="H459" s="121" t="e">
        <f>G459/F459*100</f>
        <v>#DIV/0!</v>
      </c>
    </row>
    <row r="460" spans="1:8" s="21" customFormat="1" ht="27" customHeight="1">
      <c r="A460" s="23"/>
      <c r="B460" s="46" t="s">
        <v>271</v>
      </c>
      <c r="C460" s="46"/>
      <c r="D460" s="91" t="s">
        <v>272</v>
      </c>
      <c r="E460" s="25">
        <f>E461+E472</f>
        <v>18118.5</v>
      </c>
      <c r="F460" s="25">
        <f>F461+F472</f>
        <v>18042.6</v>
      </c>
      <c r="G460" s="25">
        <f>G461+G472</f>
        <v>18042.6</v>
      </c>
      <c r="H460" s="26">
        <f t="shared" si="46"/>
        <v>100</v>
      </c>
    </row>
    <row r="461" spans="1:8" s="21" customFormat="1" ht="54.75">
      <c r="A461" s="23"/>
      <c r="B461" s="51" t="s">
        <v>273</v>
      </c>
      <c r="C461" s="51"/>
      <c r="D461" s="92" t="s">
        <v>274</v>
      </c>
      <c r="E461" s="29">
        <f>E462+E465+E467+E469</f>
        <v>17743.5</v>
      </c>
      <c r="F461" s="29">
        <f>F462+F465+F467+F469</f>
        <v>17667.6</v>
      </c>
      <c r="G461" s="29">
        <f>G462+G465+G467+G469</f>
        <v>17667.6</v>
      </c>
      <c r="H461" s="30">
        <f t="shared" si="46"/>
        <v>100</v>
      </c>
    </row>
    <row r="462" spans="1:8" s="21" customFormat="1" ht="40.5" customHeight="1">
      <c r="A462" s="23"/>
      <c r="B462" s="47" t="s">
        <v>275</v>
      </c>
      <c r="C462" s="47"/>
      <c r="D462" s="102" t="s">
        <v>276</v>
      </c>
      <c r="E462" s="20">
        <f aca="true" t="shared" si="50" ref="E462:G463">E463</f>
        <v>17743.5</v>
      </c>
      <c r="F462" s="20">
        <f t="shared" si="50"/>
        <v>17560</v>
      </c>
      <c r="G462" s="20">
        <f t="shared" si="50"/>
        <v>17560</v>
      </c>
      <c r="H462" s="22">
        <f t="shared" si="46"/>
        <v>100</v>
      </c>
    </row>
    <row r="463" spans="1:8" s="21" customFormat="1" ht="40.5" customHeight="1">
      <c r="A463" s="23"/>
      <c r="B463" s="47" t="s">
        <v>277</v>
      </c>
      <c r="C463" s="47"/>
      <c r="D463" s="102" t="s">
        <v>525</v>
      </c>
      <c r="E463" s="20">
        <f t="shared" si="50"/>
        <v>17743.5</v>
      </c>
      <c r="F463" s="20">
        <f t="shared" si="50"/>
        <v>17560</v>
      </c>
      <c r="G463" s="20">
        <f t="shared" si="50"/>
        <v>17560</v>
      </c>
      <c r="H463" s="22">
        <f t="shared" si="46"/>
        <v>100</v>
      </c>
    </row>
    <row r="464" spans="1:8" s="21" customFormat="1" ht="40.5" customHeight="1">
      <c r="A464" s="23"/>
      <c r="B464" s="46"/>
      <c r="C464" s="38" t="s">
        <v>8</v>
      </c>
      <c r="D464" s="102" t="s">
        <v>9</v>
      </c>
      <c r="E464" s="20">
        <v>17743.5</v>
      </c>
      <c r="F464" s="22">
        <v>17560</v>
      </c>
      <c r="G464" s="22">
        <v>17560</v>
      </c>
      <c r="H464" s="22">
        <f t="shared" si="46"/>
        <v>100</v>
      </c>
    </row>
    <row r="465" spans="1:8" s="21" customFormat="1" ht="40.5" customHeight="1">
      <c r="A465" s="23"/>
      <c r="B465" s="47" t="s">
        <v>278</v>
      </c>
      <c r="C465" s="47"/>
      <c r="D465" s="102" t="s">
        <v>279</v>
      </c>
      <c r="E465" s="20">
        <f>E466</f>
        <v>0</v>
      </c>
      <c r="F465" s="20">
        <f>F466</f>
        <v>77.6</v>
      </c>
      <c r="G465" s="20">
        <f>G466</f>
        <v>77.6</v>
      </c>
      <c r="H465" s="22">
        <f t="shared" si="46"/>
        <v>100</v>
      </c>
    </row>
    <row r="466" spans="1:8" s="21" customFormat="1" ht="40.5" customHeight="1">
      <c r="A466" s="23"/>
      <c r="B466" s="46"/>
      <c r="C466" s="38" t="s">
        <v>8</v>
      </c>
      <c r="D466" s="102" t="s">
        <v>9</v>
      </c>
      <c r="E466" s="20">
        <v>0</v>
      </c>
      <c r="F466" s="20">
        <v>77.6</v>
      </c>
      <c r="G466" s="20">
        <v>77.6</v>
      </c>
      <c r="H466" s="22">
        <f t="shared" si="46"/>
        <v>100</v>
      </c>
    </row>
    <row r="467" spans="1:8" s="108" customFormat="1" ht="81" customHeight="1" hidden="1">
      <c r="A467" s="131"/>
      <c r="B467" s="151" t="s">
        <v>280</v>
      </c>
      <c r="C467" s="193"/>
      <c r="D467" s="194" t="s">
        <v>281</v>
      </c>
      <c r="E467" s="128">
        <f>E468</f>
        <v>0</v>
      </c>
      <c r="F467" s="128">
        <f>F468</f>
        <v>0</v>
      </c>
      <c r="G467" s="128">
        <f>G468</f>
        <v>0</v>
      </c>
      <c r="H467" s="121" t="e">
        <f t="shared" si="46"/>
        <v>#DIV/0!</v>
      </c>
    </row>
    <row r="468" spans="1:8" s="108" customFormat="1" ht="40.5" customHeight="1" hidden="1">
      <c r="A468" s="131"/>
      <c r="B468" s="143"/>
      <c r="C468" s="151" t="s">
        <v>8</v>
      </c>
      <c r="D468" s="156" t="s">
        <v>9</v>
      </c>
      <c r="E468" s="128"/>
      <c r="F468" s="128"/>
      <c r="G468" s="128"/>
      <c r="H468" s="121" t="e">
        <f t="shared" si="46"/>
        <v>#DIV/0!</v>
      </c>
    </row>
    <row r="469" spans="1:8" s="21" customFormat="1" ht="39.75" customHeight="1">
      <c r="A469" s="19"/>
      <c r="B469" s="38" t="s">
        <v>713</v>
      </c>
      <c r="C469" s="38"/>
      <c r="D469" s="45" t="s">
        <v>598</v>
      </c>
      <c r="E469" s="20">
        <f aca="true" t="shared" si="51" ref="E469:G470">E470</f>
        <v>0</v>
      </c>
      <c r="F469" s="20">
        <f t="shared" si="51"/>
        <v>30</v>
      </c>
      <c r="G469" s="20">
        <f t="shared" si="51"/>
        <v>30</v>
      </c>
      <c r="H469" s="22">
        <f>G469/F469*100</f>
        <v>100</v>
      </c>
    </row>
    <row r="470" spans="1:8" s="21" customFormat="1" ht="40.5" customHeight="1">
      <c r="A470" s="19"/>
      <c r="B470" s="38" t="s">
        <v>714</v>
      </c>
      <c r="C470" s="38"/>
      <c r="D470" s="45" t="s">
        <v>715</v>
      </c>
      <c r="E470" s="20">
        <f t="shared" si="51"/>
        <v>0</v>
      </c>
      <c r="F470" s="20">
        <f t="shared" si="51"/>
        <v>30</v>
      </c>
      <c r="G470" s="20">
        <f t="shared" si="51"/>
        <v>30</v>
      </c>
      <c r="H470" s="22">
        <f>G470/F470*100</f>
        <v>100</v>
      </c>
    </row>
    <row r="471" spans="1:8" s="21" customFormat="1" ht="50.25" customHeight="1">
      <c r="A471" s="19"/>
      <c r="B471" s="47"/>
      <c r="C471" s="38" t="s">
        <v>10</v>
      </c>
      <c r="D471" s="42" t="s">
        <v>205</v>
      </c>
      <c r="E471" s="20">
        <v>0</v>
      </c>
      <c r="F471" s="22">
        <v>30</v>
      </c>
      <c r="G471" s="22">
        <v>30</v>
      </c>
      <c r="H471" s="22">
        <f>G471/F471*100</f>
        <v>100</v>
      </c>
    </row>
    <row r="472" spans="1:8" s="21" customFormat="1" ht="27">
      <c r="A472" s="23"/>
      <c r="B472" s="51" t="s">
        <v>282</v>
      </c>
      <c r="C472" s="58"/>
      <c r="D472" s="211" t="s">
        <v>283</v>
      </c>
      <c r="E472" s="29">
        <f>E475+E473</f>
        <v>375</v>
      </c>
      <c r="F472" s="29">
        <f>F475+F473</f>
        <v>375</v>
      </c>
      <c r="G472" s="29">
        <f>G475+G473</f>
        <v>375</v>
      </c>
      <c r="H472" s="30">
        <f t="shared" si="46"/>
        <v>100</v>
      </c>
    </row>
    <row r="473" spans="1:8" s="21" customFormat="1" ht="31.5" customHeight="1">
      <c r="A473" s="23"/>
      <c r="B473" s="47" t="s">
        <v>676</v>
      </c>
      <c r="C473" s="38"/>
      <c r="D473" s="102" t="s">
        <v>602</v>
      </c>
      <c r="E473" s="20">
        <f aca="true" t="shared" si="52" ref="E473:G475">E474</f>
        <v>100</v>
      </c>
      <c r="F473" s="20">
        <f t="shared" si="52"/>
        <v>100</v>
      </c>
      <c r="G473" s="20">
        <f t="shared" si="52"/>
        <v>100</v>
      </c>
      <c r="H473" s="22">
        <f>G473/F473*100</f>
        <v>100</v>
      </c>
    </row>
    <row r="474" spans="1:8" s="21" customFormat="1" ht="40.5" customHeight="1">
      <c r="A474" s="23"/>
      <c r="B474" s="46"/>
      <c r="C474" s="38" t="s">
        <v>8</v>
      </c>
      <c r="D474" s="102" t="s">
        <v>9</v>
      </c>
      <c r="E474" s="20">
        <v>100</v>
      </c>
      <c r="F474" s="20">
        <v>100</v>
      </c>
      <c r="G474" s="20">
        <v>100</v>
      </c>
      <c r="H474" s="20">
        <f>G474/F474*100</f>
        <v>100</v>
      </c>
    </row>
    <row r="475" spans="1:8" s="21" customFormat="1" ht="40.5" customHeight="1">
      <c r="A475" s="23"/>
      <c r="B475" s="47" t="s">
        <v>284</v>
      </c>
      <c r="C475" s="38"/>
      <c r="D475" s="102" t="s">
        <v>285</v>
      </c>
      <c r="E475" s="20">
        <f t="shared" si="52"/>
        <v>275</v>
      </c>
      <c r="F475" s="20">
        <f t="shared" si="52"/>
        <v>275</v>
      </c>
      <c r="G475" s="20">
        <f t="shared" si="52"/>
        <v>275</v>
      </c>
      <c r="H475" s="22">
        <f t="shared" si="46"/>
        <v>100</v>
      </c>
    </row>
    <row r="476" spans="1:8" s="21" customFormat="1" ht="40.5" customHeight="1">
      <c r="A476" s="23"/>
      <c r="B476" s="46"/>
      <c r="C476" s="38" t="s">
        <v>8</v>
      </c>
      <c r="D476" s="102" t="s">
        <v>9</v>
      </c>
      <c r="E476" s="20">
        <v>275</v>
      </c>
      <c r="F476" s="20">
        <v>275</v>
      </c>
      <c r="G476" s="20">
        <v>275</v>
      </c>
      <c r="H476" s="20">
        <f t="shared" si="46"/>
        <v>100</v>
      </c>
    </row>
    <row r="477" spans="1:8" s="21" customFormat="1" ht="40.5" customHeight="1">
      <c r="A477" s="23"/>
      <c r="B477" s="46" t="s">
        <v>286</v>
      </c>
      <c r="C477" s="90"/>
      <c r="D477" s="91" t="s">
        <v>287</v>
      </c>
      <c r="E477" s="25">
        <f>E481+E478</f>
        <v>60105.1</v>
      </c>
      <c r="F477" s="25">
        <f>F481+F478</f>
        <v>67994.90000000001</v>
      </c>
      <c r="G477" s="25">
        <f>G481+G478</f>
        <v>67081.09999999999</v>
      </c>
      <c r="H477" s="25">
        <f t="shared" si="46"/>
        <v>98.65607567626394</v>
      </c>
    </row>
    <row r="478" spans="1:8" s="108" customFormat="1" ht="27" hidden="1">
      <c r="A478" s="131"/>
      <c r="B478" s="141" t="s">
        <v>406</v>
      </c>
      <c r="C478" s="141"/>
      <c r="D478" s="140" t="s">
        <v>407</v>
      </c>
      <c r="E478" s="115">
        <f aca="true" t="shared" si="53" ref="E478:G479">E479</f>
        <v>0</v>
      </c>
      <c r="F478" s="115">
        <f t="shared" si="53"/>
        <v>0</v>
      </c>
      <c r="G478" s="115">
        <f t="shared" si="53"/>
        <v>0</v>
      </c>
      <c r="H478" s="115" t="e">
        <f t="shared" si="46"/>
        <v>#DIV/0!</v>
      </c>
    </row>
    <row r="479" spans="1:8" s="108" customFormat="1" ht="40.5" customHeight="1" hidden="1">
      <c r="A479" s="131"/>
      <c r="B479" s="143" t="s">
        <v>415</v>
      </c>
      <c r="C479" s="143"/>
      <c r="D479" s="156" t="s">
        <v>250</v>
      </c>
      <c r="E479" s="128">
        <f t="shared" si="53"/>
        <v>0</v>
      </c>
      <c r="F479" s="128">
        <f t="shared" si="53"/>
        <v>0</v>
      </c>
      <c r="G479" s="128">
        <f t="shared" si="53"/>
        <v>0</v>
      </c>
      <c r="H479" s="128" t="e">
        <f t="shared" si="46"/>
        <v>#DIV/0!</v>
      </c>
    </row>
    <row r="480" spans="1:8" s="108" customFormat="1" ht="40.5" customHeight="1" hidden="1">
      <c r="A480" s="131"/>
      <c r="B480" s="184"/>
      <c r="C480" s="151" t="s">
        <v>8</v>
      </c>
      <c r="D480" s="157" t="s">
        <v>9</v>
      </c>
      <c r="E480" s="128"/>
      <c r="F480" s="120"/>
      <c r="G480" s="120"/>
      <c r="H480" s="128" t="e">
        <f t="shared" si="46"/>
        <v>#DIV/0!</v>
      </c>
    </row>
    <row r="481" spans="1:8" s="21" customFormat="1" ht="41.25">
      <c r="A481" s="23"/>
      <c r="B481" s="51" t="s">
        <v>288</v>
      </c>
      <c r="C481" s="51"/>
      <c r="D481" s="92" t="s">
        <v>289</v>
      </c>
      <c r="E481" s="29">
        <f>E482+E485+E488+E492+E494+E497+E490+E501+E510</f>
        <v>60105.1</v>
      </c>
      <c r="F481" s="29">
        <f>F482+F485+F488+F492+F494+F497+F490+F501+F510</f>
        <v>67994.90000000001</v>
      </c>
      <c r="G481" s="29">
        <f>G482+G485+G488+G492+G494+G497+G490+G501+G510</f>
        <v>67081.09999999999</v>
      </c>
      <c r="H481" s="29">
        <f aca="true" t="shared" si="54" ref="H481:H490">G481/F481*100</f>
        <v>98.65607567626394</v>
      </c>
    </row>
    <row r="482" spans="1:8" s="21" customFormat="1" ht="40.5" customHeight="1">
      <c r="A482" s="23"/>
      <c r="B482" s="47" t="s">
        <v>290</v>
      </c>
      <c r="C482" s="47"/>
      <c r="D482" s="102" t="s">
        <v>291</v>
      </c>
      <c r="E482" s="20">
        <f aca="true" t="shared" si="55" ref="E482:G483">E483</f>
        <v>49279.9</v>
      </c>
      <c r="F482" s="20">
        <f t="shared" si="55"/>
        <v>51259.1</v>
      </c>
      <c r="G482" s="20">
        <f t="shared" si="55"/>
        <v>51259.1</v>
      </c>
      <c r="H482" s="20">
        <f t="shared" si="54"/>
        <v>100</v>
      </c>
    </row>
    <row r="483" spans="1:8" s="21" customFormat="1" ht="67.5" customHeight="1">
      <c r="A483" s="23"/>
      <c r="B483" s="47" t="s">
        <v>292</v>
      </c>
      <c r="C483" s="47"/>
      <c r="D483" s="102" t="s">
        <v>597</v>
      </c>
      <c r="E483" s="20">
        <f t="shared" si="55"/>
        <v>49279.9</v>
      </c>
      <c r="F483" s="20">
        <f t="shared" si="55"/>
        <v>51259.1</v>
      </c>
      <c r="G483" s="20">
        <f t="shared" si="55"/>
        <v>51259.1</v>
      </c>
      <c r="H483" s="20">
        <f t="shared" si="54"/>
        <v>100</v>
      </c>
    </row>
    <row r="484" spans="1:8" s="21" customFormat="1" ht="40.5" customHeight="1">
      <c r="A484" s="23"/>
      <c r="B484" s="90"/>
      <c r="C484" s="38" t="s">
        <v>8</v>
      </c>
      <c r="D484" s="45" t="s">
        <v>9</v>
      </c>
      <c r="E484" s="20">
        <v>49279.9</v>
      </c>
      <c r="F484" s="14">
        <v>51259.1</v>
      </c>
      <c r="G484" s="14">
        <v>51259.1</v>
      </c>
      <c r="H484" s="20">
        <f t="shared" si="54"/>
        <v>100</v>
      </c>
    </row>
    <row r="485" spans="1:8" s="108" customFormat="1" ht="40.5" customHeight="1" hidden="1">
      <c r="A485" s="131"/>
      <c r="B485" s="151" t="s">
        <v>293</v>
      </c>
      <c r="C485" s="151"/>
      <c r="D485" s="192" t="s">
        <v>294</v>
      </c>
      <c r="E485" s="128">
        <f aca="true" t="shared" si="56" ref="E485:G486">E486</f>
        <v>0</v>
      </c>
      <c r="F485" s="128">
        <f t="shared" si="56"/>
        <v>0</v>
      </c>
      <c r="G485" s="128">
        <f t="shared" si="56"/>
        <v>0</v>
      </c>
      <c r="H485" s="128"/>
    </row>
    <row r="486" spans="1:8" s="108" customFormat="1" ht="13.5" customHeight="1" hidden="1">
      <c r="A486" s="131"/>
      <c r="B486" s="151" t="s">
        <v>295</v>
      </c>
      <c r="C486" s="151"/>
      <c r="D486" s="192" t="s">
        <v>296</v>
      </c>
      <c r="E486" s="128">
        <f t="shared" si="56"/>
        <v>0</v>
      </c>
      <c r="F486" s="128">
        <f t="shared" si="56"/>
        <v>0</v>
      </c>
      <c r="G486" s="128">
        <f t="shared" si="56"/>
        <v>0</v>
      </c>
      <c r="H486" s="128"/>
    </row>
    <row r="487" spans="1:8" s="108" customFormat="1" ht="40.5" customHeight="1" hidden="1">
      <c r="A487" s="131"/>
      <c r="B487" s="151"/>
      <c r="C487" s="151" t="s">
        <v>8</v>
      </c>
      <c r="D487" s="157" t="s">
        <v>9</v>
      </c>
      <c r="E487" s="128"/>
      <c r="F487" s="120"/>
      <c r="G487" s="120"/>
      <c r="H487" s="128"/>
    </row>
    <row r="488" spans="1:8" s="89" customFormat="1" ht="27" customHeight="1">
      <c r="A488" s="23"/>
      <c r="B488" s="38" t="s">
        <v>297</v>
      </c>
      <c r="C488" s="38"/>
      <c r="D488" s="93" t="s">
        <v>298</v>
      </c>
      <c r="E488" s="20">
        <f>E489</f>
        <v>30</v>
      </c>
      <c r="F488" s="20">
        <f>F489</f>
        <v>30</v>
      </c>
      <c r="G488" s="20">
        <f>G489</f>
        <v>0</v>
      </c>
      <c r="H488" s="22">
        <f t="shared" si="54"/>
        <v>0</v>
      </c>
    </row>
    <row r="489" spans="1:8" s="35" customFormat="1" ht="27" customHeight="1">
      <c r="A489" s="23"/>
      <c r="B489" s="38"/>
      <c r="C489" s="47" t="s">
        <v>3</v>
      </c>
      <c r="D489" s="94" t="s">
        <v>143</v>
      </c>
      <c r="E489" s="20">
        <v>30</v>
      </c>
      <c r="F489" s="22">
        <v>30</v>
      </c>
      <c r="G489" s="22">
        <v>0</v>
      </c>
      <c r="H489" s="22">
        <f t="shared" si="54"/>
        <v>0</v>
      </c>
    </row>
    <row r="490" spans="1:8" s="35" customFormat="1" ht="40.5" customHeight="1">
      <c r="A490" s="23"/>
      <c r="B490" s="38" t="s">
        <v>299</v>
      </c>
      <c r="C490" s="47"/>
      <c r="D490" s="94" t="s">
        <v>300</v>
      </c>
      <c r="E490" s="20">
        <f>E491</f>
        <v>125.2</v>
      </c>
      <c r="F490" s="20">
        <f>F491</f>
        <v>118.8</v>
      </c>
      <c r="G490" s="20">
        <f>G491</f>
        <v>117.4</v>
      </c>
      <c r="H490" s="22">
        <f t="shared" si="54"/>
        <v>98.82154882154883</v>
      </c>
    </row>
    <row r="491" spans="1:8" s="21" customFormat="1" ht="27" customHeight="1">
      <c r="A491" s="23"/>
      <c r="B491" s="38"/>
      <c r="C491" s="47" t="s">
        <v>6</v>
      </c>
      <c r="D491" s="102" t="s">
        <v>301</v>
      </c>
      <c r="E491" s="20">
        <v>125.2</v>
      </c>
      <c r="F491" s="20">
        <v>118.8</v>
      </c>
      <c r="G491" s="20">
        <v>117.4</v>
      </c>
      <c r="H491" s="22">
        <f t="shared" si="46"/>
        <v>98.82154882154883</v>
      </c>
    </row>
    <row r="492" spans="1:8" s="108" customFormat="1" ht="27" customHeight="1" hidden="1">
      <c r="A492" s="131"/>
      <c r="B492" s="151" t="s">
        <v>302</v>
      </c>
      <c r="C492" s="143"/>
      <c r="D492" s="191" t="s">
        <v>303</v>
      </c>
      <c r="E492" s="128">
        <f>E493</f>
        <v>0</v>
      </c>
      <c r="F492" s="128">
        <f>F493</f>
        <v>0</v>
      </c>
      <c r="G492" s="128">
        <f>G493</f>
        <v>0</v>
      </c>
      <c r="H492" s="121"/>
    </row>
    <row r="493" spans="1:8" s="108" customFormat="1" ht="27" customHeight="1" hidden="1">
      <c r="A493" s="131"/>
      <c r="B493" s="151"/>
      <c r="C493" s="143" t="s">
        <v>3</v>
      </c>
      <c r="D493" s="191" t="s">
        <v>143</v>
      </c>
      <c r="E493" s="128"/>
      <c r="F493" s="128"/>
      <c r="G493" s="128"/>
      <c r="H493" s="121"/>
    </row>
    <row r="494" spans="1:8" s="21" customFormat="1" ht="40.5" customHeight="1">
      <c r="A494" s="23"/>
      <c r="B494" s="38" t="s">
        <v>304</v>
      </c>
      <c r="C494" s="38"/>
      <c r="D494" s="93" t="s">
        <v>279</v>
      </c>
      <c r="E494" s="20">
        <f>E496+E495</f>
        <v>4219.3</v>
      </c>
      <c r="F494" s="20">
        <f>F496+F495</f>
        <v>12537</v>
      </c>
      <c r="G494" s="20">
        <f>G496+G495</f>
        <v>11880.9</v>
      </c>
      <c r="H494" s="22">
        <f t="shared" si="46"/>
        <v>94.76669059583632</v>
      </c>
    </row>
    <row r="495" spans="1:8" s="35" customFormat="1" ht="27" customHeight="1">
      <c r="A495" s="23"/>
      <c r="B495" s="38"/>
      <c r="C495" s="47" t="s">
        <v>3</v>
      </c>
      <c r="D495" s="94" t="s">
        <v>143</v>
      </c>
      <c r="E495" s="20">
        <v>0</v>
      </c>
      <c r="F495" s="22">
        <v>70</v>
      </c>
      <c r="G495" s="22">
        <v>61.6</v>
      </c>
      <c r="H495" s="22">
        <f t="shared" si="46"/>
        <v>88</v>
      </c>
    </row>
    <row r="496" spans="1:8" s="21" customFormat="1" ht="40.5" customHeight="1">
      <c r="A496" s="23"/>
      <c r="B496" s="38"/>
      <c r="C496" s="38" t="s">
        <v>8</v>
      </c>
      <c r="D496" s="45" t="s">
        <v>9</v>
      </c>
      <c r="E496" s="20">
        <v>4219.3</v>
      </c>
      <c r="F496" s="20">
        <v>12467</v>
      </c>
      <c r="G496" s="20">
        <v>11819.3</v>
      </c>
      <c r="H496" s="22">
        <f t="shared" si="46"/>
        <v>94.80468436672815</v>
      </c>
    </row>
    <row r="497" spans="1:8" s="21" customFormat="1" ht="54" customHeight="1">
      <c r="A497" s="23"/>
      <c r="B497" s="38" t="s">
        <v>305</v>
      </c>
      <c r="C497" s="38"/>
      <c r="D497" s="93" t="s">
        <v>306</v>
      </c>
      <c r="E497" s="20">
        <f>E498+E499+E500</f>
        <v>3015.5</v>
      </c>
      <c r="F497" s="20">
        <f>F498+F499+F500</f>
        <v>3136.2</v>
      </c>
      <c r="G497" s="20">
        <f>G498+G499+G500</f>
        <v>2909.9</v>
      </c>
      <c r="H497" s="22">
        <f t="shared" si="46"/>
        <v>92.78426120783114</v>
      </c>
    </row>
    <row r="498" spans="1:8" s="21" customFormat="1" ht="27" customHeight="1">
      <c r="A498" s="23"/>
      <c r="B498" s="38"/>
      <c r="C498" s="47" t="s">
        <v>3</v>
      </c>
      <c r="D498" s="94" t="s">
        <v>143</v>
      </c>
      <c r="E498" s="20">
        <v>755</v>
      </c>
      <c r="F498" s="14">
        <v>789.8</v>
      </c>
      <c r="G498" s="20">
        <v>780.4</v>
      </c>
      <c r="H498" s="22">
        <f t="shared" si="46"/>
        <v>98.80982527222082</v>
      </c>
    </row>
    <row r="499" spans="1:8" s="21" customFormat="1" ht="27" customHeight="1">
      <c r="A499" s="23"/>
      <c r="B499" s="38"/>
      <c r="C499" s="47" t="s">
        <v>6</v>
      </c>
      <c r="D499" s="102" t="s">
        <v>301</v>
      </c>
      <c r="E499" s="20">
        <v>650</v>
      </c>
      <c r="F499" s="14">
        <v>650</v>
      </c>
      <c r="G499" s="20">
        <v>588</v>
      </c>
      <c r="H499" s="22">
        <f t="shared" si="46"/>
        <v>90.46153846153845</v>
      </c>
    </row>
    <row r="500" spans="1:8" s="21" customFormat="1" ht="39.75" customHeight="1">
      <c r="A500" s="23"/>
      <c r="B500" s="38"/>
      <c r="C500" s="38" t="s">
        <v>8</v>
      </c>
      <c r="D500" s="45" t="s">
        <v>9</v>
      </c>
      <c r="E500" s="20">
        <v>1610.5</v>
      </c>
      <c r="F500" s="14">
        <v>1696.4</v>
      </c>
      <c r="G500" s="20">
        <v>1541.5</v>
      </c>
      <c r="H500" s="22">
        <f t="shared" si="46"/>
        <v>90.86889884461212</v>
      </c>
    </row>
    <row r="501" spans="1:8" s="21" customFormat="1" ht="40.5" customHeight="1">
      <c r="A501" s="23"/>
      <c r="B501" s="38" t="s">
        <v>447</v>
      </c>
      <c r="C501" s="47"/>
      <c r="D501" s="94" t="s">
        <v>598</v>
      </c>
      <c r="E501" s="20">
        <f>E502+E506+E504+E508</f>
        <v>3435.2</v>
      </c>
      <c r="F501" s="20">
        <f>F502+F506+F504+F508</f>
        <v>20</v>
      </c>
      <c r="G501" s="20">
        <f>G502+G506+G504+G508</f>
        <v>20</v>
      </c>
      <c r="H501" s="22">
        <f t="shared" si="46"/>
        <v>100</v>
      </c>
    </row>
    <row r="502" spans="1:8" s="108" customFormat="1" ht="27" customHeight="1" hidden="1">
      <c r="A502" s="131"/>
      <c r="B502" s="151" t="s">
        <v>480</v>
      </c>
      <c r="C502" s="143"/>
      <c r="D502" s="191" t="s">
        <v>481</v>
      </c>
      <c r="E502" s="128">
        <f aca="true" t="shared" si="57" ref="E502:G508">E503</f>
        <v>0</v>
      </c>
      <c r="F502" s="128">
        <f t="shared" si="57"/>
        <v>0</v>
      </c>
      <c r="G502" s="128">
        <f t="shared" si="57"/>
        <v>0</v>
      </c>
      <c r="H502" s="121" t="e">
        <f t="shared" si="46"/>
        <v>#DIV/0!</v>
      </c>
    </row>
    <row r="503" spans="1:8" s="108" customFormat="1" ht="53.25" customHeight="1" hidden="1">
      <c r="A503" s="131"/>
      <c r="B503" s="151"/>
      <c r="C503" s="143" t="s">
        <v>10</v>
      </c>
      <c r="D503" s="191" t="s">
        <v>205</v>
      </c>
      <c r="E503" s="128"/>
      <c r="F503" s="128"/>
      <c r="G503" s="128"/>
      <c r="H503" s="121" t="e">
        <f t="shared" si="46"/>
        <v>#DIV/0!</v>
      </c>
    </row>
    <row r="504" spans="1:8" s="21" customFormat="1" ht="27" customHeight="1">
      <c r="A504" s="23"/>
      <c r="B504" s="38" t="s">
        <v>446</v>
      </c>
      <c r="C504" s="47"/>
      <c r="D504" s="94" t="s">
        <v>716</v>
      </c>
      <c r="E504" s="20">
        <f t="shared" si="57"/>
        <v>0</v>
      </c>
      <c r="F504" s="20">
        <f t="shared" si="57"/>
        <v>20</v>
      </c>
      <c r="G504" s="20">
        <f t="shared" si="57"/>
        <v>20</v>
      </c>
      <c r="H504" s="22">
        <f>G504/F504*100</f>
        <v>100</v>
      </c>
    </row>
    <row r="505" spans="1:8" s="21" customFormat="1" ht="53.25" customHeight="1">
      <c r="A505" s="23"/>
      <c r="B505" s="38"/>
      <c r="C505" s="47" t="s">
        <v>10</v>
      </c>
      <c r="D505" s="94" t="s">
        <v>205</v>
      </c>
      <c r="E505" s="20">
        <v>0</v>
      </c>
      <c r="F505" s="20">
        <v>20</v>
      </c>
      <c r="G505" s="20">
        <v>20</v>
      </c>
      <c r="H505" s="22">
        <f>G505/F505*100</f>
        <v>100</v>
      </c>
    </row>
    <row r="506" spans="1:8" s="21" customFormat="1" ht="54" customHeight="1">
      <c r="A506" s="23"/>
      <c r="B506" s="38" t="s">
        <v>599</v>
      </c>
      <c r="C506" s="47"/>
      <c r="D506" s="94" t="s">
        <v>600</v>
      </c>
      <c r="E506" s="20">
        <f t="shared" si="57"/>
        <v>3135.2</v>
      </c>
      <c r="F506" s="20">
        <f t="shared" si="57"/>
        <v>0</v>
      </c>
      <c r="G506" s="20">
        <f t="shared" si="57"/>
        <v>0</v>
      </c>
      <c r="H506" s="22"/>
    </row>
    <row r="507" spans="1:8" s="21" customFormat="1" ht="53.25" customHeight="1">
      <c r="A507" s="23"/>
      <c r="B507" s="38"/>
      <c r="C507" s="47" t="s">
        <v>10</v>
      </c>
      <c r="D507" s="94" t="s">
        <v>205</v>
      </c>
      <c r="E507" s="20">
        <v>3135.2</v>
      </c>
      <c r="F507" s="20">
        <v>0</v>
      </c>
      <c r="G507" s="20">
        <v>0</v>
      </c>
      <c r="H507" s="22"/>
    </row>
    <row r="508" spans="1:8" s="21" customFormat="1" ht="40.5" customHeight="1">
      <c r="A508" s="23"/>
      <c r="B508" s="38" t="s">
        <v>717</v>
      </c>
      <c r="C508" s="47"/>
      <c r="D508" s="94" t="s">
        <v>718</v>
      </c>
      <c r="E508" s="20">
        <f t="shared" si="57"/>
        <v>300</v>
      </c>
      <c r="F508" s="20">
        <f t="shared" si="57"/>
        <v>0</v>
      </c>
      <c r="G508" s="20">
        <f t="shared" si="57"/>
        <v>0</v>
      </c>
      <c r="H508" s="22"/>
    </row>
    <row r="509" spans="1:8" s="21" customFormat="1" ht="53.25" customHeight="1">
      <c r="A509" s="23"/>
      <c r="B509" s="38"/>
      <c r="C509" s="47" t="s">
        <v>10</v>
      </c>
      <c r="D509" s="94" t="s">
        <v>205</v>
      </c>
      <c r="E509" s="20">
        <v>300</v>
      </c>
      <c r="F509" s="20">
        <v>0</v>
      </c>
      <c r="G509" s="20">
        <v>0</v>
      </c>
      <c r="H509" s="22"/>
    </row>
    <row r="510" spans="1:8" s="21" customFormat="1" ht="54" customHeight="1">
      <c r="A510" s="23"/>
      <c r="B510" s="38" t="s">
        <v>693</v>
      </c>
      <c r="C510" s="38"/>
      <c r="D510" s="93" t="s">
        <v>501</v>
      </c>
      <c r="E510" s="20">
        <f>E511</f>
        <v>0</v>
      </c>
      <c r="F510" s="20">
        <f>F511</f>
        <v>893.8</v>
      </c>
      <c r="G510" s="20">
        <f>G511</f>
        <v>893.8</v>
      </c>
      <c r="H510" s="22">
        <f>G510/F510*100</f>
        <v>100</v>
      </c>
    </row>
    <row r="511" spans="1:8" s="21" customFormat="1" ht="40.5" customHeight="1">
      <c r="A511" s="23"/>
      <c r="B511" s="38"/>
      <c r="C511" s="38" t="s">
        <v>8</v>
      </c>
      <c r="D511" s="45" t="s">
        <v>9</v>
      </c>
      <c r="E511" s="20">
        <v>0</v>
      </c>
      <c r="F511" s="20">
        <v>893.8</v>
      </c>
      <c r="G511" s="20">
        <v>893.8</v>
      </c>
      <c r="H511" s="22">
        <f>G511/F511*100</f>
        <v>100</v>
      </c>
    </row>
    <row r="512" spans="1:8" s="21" customFormat="1" ht="27">
      <c r="A512" s="28" t="s">
        <v>103</v>
      </c>
      <c r="B512" s="46"/>
      <c r="C512" s="51"/>
      <c r="D512" s="212" t="s">
        <v>104</v>
      </c>
      <c r="E512" s="33">
        <f>E513+E563+E548+E538</f>
        <v>23931.100000000002</v>
      </c>
      <c r="F512" s="33">
        <f>F513+F563+F548+F538</f>
        <v>30400.1</v>
      </c>
      <c r="G512" s="33">
        <f>G513+G563+G548+G538</f>
        <v>25895.9</v>
      </c>
      <c r="H512" s="30">
        <f t="shared" si="46"/>
        <v>85.18360136973234</v>
      </c>
    </row>
    <row r="513" spans="1:8" s="21" customFormat="1" ht="40.5" customHeight="1">
      <c r="A513" s="19"/>
      <c r="B513" s="46" t="s">
        <v>239</v>
      </c>
      <c r="C513" s="46"/>
      <c r="D513" s="91" t="s">
        <v>240</v>
      </c>
      <c r="E513" s="25">
        <f>E514</f>
        <v>18397</v>
      </c>
      <c r="F513" s="25">
        <f>F514</f>
        <v>18770.199999999997</v>
      </c>
      <c r="G513" s="25">
        <f>G514</f>
        <v>17001.300000000003</v>
      </c>
      <c r="H513" s="26">
        <f t="shared" si="46"/>
        <v>90.576019435062</v>
      </c>
    </row>
    <row r="514" spans="1:8" s="21" customFormat="1" ht="27" customHeight="1">
      <c r="A514" s="19"/>
      <c r="B514" s="51" t="s">
        <v>307</v>
      </c>
      <c r="C514" s="100"/>
      <c r="D514" s="99" t="s">
        <v>308</v>
      </c>
      <c r="E514" s="33">
        <f>E515+E521+E524+E530+E518+E536+E527</f>
        <v>18397</v>
      </c>
      <c r="F514" s="33">
        <f>F515+F521+F524+F530+F518+F536+F527</f>
        <v>18770.199999999997</v>
      </c>
      <c r="G514" s="33">
        <f>G515+G521+G524+G530+G518+G536+G527</f>
        <v>17001.300000000003</v>
      </c>
      <c r="H514" s="30">
        <f>G514/F514*100</f>
        <v>90.576019435062</v>
      </c>
    </row>
    <row r="515" spans="1:8" s="21" customFormat="1" ht="57.75" customHeight="1">
      <c r="A515" s="19"/>
      <c r="B515" s="38" t="s">
        <v>309</v>
      </c>
      <c r="C515" s="38"/>
      <c r="D515" s="229" t="s">
        <v>549</v>
      </c>
      <c r="E515" s="14">
        <f aca="true" t="shared" si="58" ref="E515:G516">E516</f>
        <v>4043.9</v>
      </c>
      <c r="F515" s="14">
        <f t="shared" si="58"/>
        <v>4043.9</v>
      </c>
      <c r="G515" s="14">
        <f t="shared" si="58"/>
        <v>4043.9</v>
      </c>
      <c r="H515" s="22">
        <f>G515/F515*100</f>
        <v>100</v>
      </c>
    </row>
    <row r="516" spans="1:8" s="21" customFormat="1" ht="27" customHeight="1">
      <c r="A516" s="23"/>
      <c r="B516" s="38" t="s">
        <v>310</v>
      </c>
      <c r="C516" s="47"/>
      <c r="D516" s="45" t="s">
        <v>550</v>
      </c>
      <c r="E516" s="14">
        <f t="shared" si="58"/>
        <v>4043.9</v>
      </c>
      <c r="F516" s="14">
        <f t="shared" si="58"/>
        <v>4043.9</v>
      </c>
      <c r="G516" s="14">
        <f t="shared" si="58"/>
        <v>4043.9</v>
      </c>
      <c r="H516" s="22">
        <f>G516/F516*100</f>
        <v>100</v>
      </c>
    </row>
    <row r="517" spans="1:8" s="21" customFormat="1" ht="40.5" customHeight="1">
      <c r="A517" s="19"/>
      <c r="B517" s="38"/>
      <c r="C517" s="41" t="s">
        <v>8</v>
      </c>
      <c r="D517" s="45" t="s">
        <v>9</v>
      </c>
      <c r="E517" s="14">
        <v>4043.9</v>
      </c>
      <c r="F517" s="20">
        <v>4043.9</v>
      </c>
      <c r="G517" s="20">
        <v>4043.9</v>
      </c>
      <c r="H517" s="22">
        <f t="shared" si="46"/>
        <v>100</v>
      </c>
    </row>
    <row r="518" spans="1:8" s="178" customFormat="1" ht="27" customHeight="1" hidden="1">
      <c r="A518" s="131"/>
      <c r="B518" s="151" t="s">
        <v>444</v>
      </c>
      <c r="C518" s="145"/>
      <c r="D518" s="157" t="s">
        <v>445</v>
      </c>
      <c r="E518" s="120">
        <f>E520+E519</f>
        <v>0</v>
      </c>
      <c r="F518" s="120">
        <f>F520+F519</f>
        <v>0</v>
      </c>
      <c r="G518" s="120">
        <f>G520+G519</f>
        <v>0</v>
      </c>
      <c r="H518" s="121" t="e">
        <f>G518/F518*100</f>
        <v>#DIV/0!</v>
      </c>
    </row>
    <row r="519" spans="1:8" s="108" customFormat="1" ht="27" customHeight="1" hidden="1">
      <c r="A519" s="131"/>
      <c r="B519" s="151"/>
      <c r="C519" s="143" t="s">
        <v>6</v>
      </c>
      <c r="D519" s="156" t="s">
        <v>301</v>
      </c>
      <c r="E519" s="128">
        <v>0</v>
      </c>
      <c r="F519" s="120"/>
      <c r="G519" s="128"/>
      <c r="H519" s="121" t="e">
        <f>G519/F519*100</f>
        <v>#DIV/0!</v>
      </c>
    </row>
    <row r="520" spans="1:8" s="177" customFormat="1" ht="13.5" customHeight="1" hidden="1">
      <c r="A520" s="131"/>
      <c r="B520" s="151"/>
      <c r="C520" s="145" t="s">
        <v>4</v>
      </c>
      <c r="D520" s="144" t="s">
        <v>5</v>
      </c>
      <c r="E520" s="120">
        <v>0</v>
      </c>
      <c r="F520" s="121"/>
      <c r="G520" s="121"/>
      <c r="H520" s="121" t="e">
        <f>G520/F520*100</f>
        <v>#DIV/0!</v>
      </c>
    </row>
    <row r="521" spans="1:8" s="21" customFormat="1" ht="27" customHeight="1">
      <c r="A521" s="19"/>
      <c r="B521" s="38" t="s">
        <v>311</v>
      </c>
      <c r="C521" s="41"/>
      <c r="D521" s="42" t="s">
        <v>303</v>
      </c>
      <c r="E521" s="14">
        <f>E522+E523</f>
        <v>3095</v>
      </c>
      <c r="F521" s="14">
        <f>F522+F523</f>
        <v>3468.2</v>
      </c>
      <c r="G521" s="14">
        <f>G522+G523</f>
        <v>3408.2</v>
      </c>
      <c r="H521" s="22">
        <f t="shared" si="46"/>
        <v>98.26999596332392</v>
      </c>
    </row>
    <row r="522" spans="1:8" s="108" customFormat="1" ht="27" customHeight="1" hidden="1">
      <c r="A522" s="131"/>
      <c r="B522" s="151"/>
      <c r="C522" s="151" t="s">
        <v>3</v>
      </c>
      <c r="D522" s="144" t="s">
        <v>143</v>
      </c>
      <c r="E522" s="120"/>
      <c r="F522" s="121"/>
      <c r="G522" s="121"/>
      <c r="H522" s="121" t="e">
        <f t="shared" si="46"/>
        <v>#DIV/0!</v>
      </c>
    </row>
    <row r="523" spans="1:8" s="21" customFormat="1" ht="40.5" customHeight="1">
      <c r="A523" s="23"/>
      <c r="B523" s="38"/>
      <c r="C523" s="38" t="s">
        <v>8</v>
      </c>
      <c r="D523" s="45" t="s">
        <v>9</v>
      </c>
      <c r="E523" s="14">
        <v>3095</v>
      </c>
      <c r="F523" s="20">
        <v>3468.2</v>
      </c>
      <c r="G523" s="20">
        <v>3408.2</v>
      </c>
      <c r="H523" s="20">
        <f aca="true" t="shared" si="59" ref="H523:H530">G523/F523*100</f>
        <v>98.26999596332392</v>
      </c>
    </row>
    <row r="524" spans="1:8" s="89" customFormat="1" ht="40.5" customHeight="1">
      <c r="A524" s="23"/>
      <c r="B524" s="38" t="s">
        <v>312</v>
      </c>
      <c r="C524" s="41"/>
      <c r="D524" s="45" t="s">
        <v>250</v>
      </c>
      <c r="E524" s="14">
        <f>E526+E525</f>
        <v>1860</v>
      </c>
      <c r="F524" s="14">
        <f>F526+F525</f>
        <v>1860</v>
      </c>
      <c r="G524" s="14">
        <f>G526+G525</f>
        <v>556.5</v>
      </c>
      <c r="H524" s="22">
        <f t="shared" si="59"/>
        <v>29.919354838709676</v>
      </c>
    </row>
    <row r="525" spans="1:8" s="178" customFormat="1" ht="27" customHeight="1" hidden="1">
      <c r="A525" s="131"/>
      <c r="B525" s="151"/>
      <c r="C525" s="145" t="s">
        <v>3</v>
      </c>
      <c r="D525" s="157" t="s">
        <v>143</v>
      </c>
      <c r="E525" s="120"/>
      <c r="F525" s="120"/>
      <c r="G525" s="120"/>
      <c r="H525" s="121" t="e">
        <f t="shared" si="59"/>
        <v>#DIV/0!</v>
      </c>
    </row>
    <row r="526" spans="1:8" s="35" customFormat="1" ht="40.5" customHeight="1">
      <c r="A526" s="23"/>
      <c r="B526" s="38"/>
      <c r="C526" s="41" t="s">
        <v>8</v>
      </c>
      <c r="D526" s="45" t="s">
        <v>9</v>
      </c>
      <c r="E526" s="14">
        <v>1860</v>
      </c>
      <c r="F526" s="22">
        <v>1860</v>
      </c>
      <c r="G526" s="22">
        <v>556.5</v>
      </c>
      <c r="H526" s="22">
        <f t="shared" si="59"/>
        <v>29.919354838709676</v>
      </c>
    </row>
    <row r="527" spans="1:8" s="108" customFormat="1" ht="27" customHeight="1" hidden="1">
      <c r="A527" s="131"/>
      <c r="B527" s="151" t="s">
        <v>482</v>
      </c>
      <c r="C527" s="143"/>
      <c r="D527" s="191" t="s">
        <v>209</v>
      </c>
      <c r="E527" s="128">
        <f aca="true" t="shared" si="60" ref="E527:G528">E528</f>
        <v>0</v>
      </c>
      <c r="F527" s="128">
        <f t="shared" si="60"/>
        <v>0</v>
      </c>
      <c r="G527" s="128">
        <f t="shared" si="60"/>
        <v>0</v>
      </c>
      <c r="H527" s="121" t="e">
        <f t="shared" si="59"/>
        <v>#DIV/0!</v>
      </c>
    </row>
    <row r="528" spans="1:8" s="108" customFormat="1" ht="27" customHeight="1" hidden="1">
      <c r="A528" s="131"/>
      <c r="B528" s="151" t="s">
        <v>483</v>
      </c>
      <c r="C528" s="143"/>
      <c r="D528" s="191" t="s">
        <v>484</v>
      </c>
      <c r="E528" s="128">
        <f t="shared" si="60"/>
        <v>0</v>
      </c>
      <c r="F528" s="128">
        <f t="shared" si="60"/>
        <v>0</v>
      </c>
      <c r="G528" s="128">
        <f t="shared" si="60"/>
        <v>0</v>
      </c>
      <c r="H528" s="121" t="e">
        <f t="shared" si="59"/>
        <v>#DIV/0!</v>
      </c>
    </row>
    <row r="529" spans="1:8" s="108" customFormat="1" ht="54" customHeight="1" hidden="1">
      <c r="A529" s="131"/>
      <c r="B529" s="151"/>
      <c r="C529" s="143" t="s">
        <v>10</v>
      </c>
      <c r="D529" s="191" t="s">
        <v>205</v>
      </c>
      <c r="E529" s="128"/>
      <c r="F529" s="128"/>
      <c r="G529" s="128"/>
      <c r="H529" s="121" t="e">
        <f t="shared" si="59"/>
        <v>#DIV/0!</v>
      </c>
    </row>
    <row r="530" spans="1:8" s="35" customFormat="1" ht="27" customHeight="1">
      <c r="A530" s="23"/>
      <c r="B530" s="47" t="s">
        <v>313</v>
      </c>
      <c r="C530" s="38"/>
      <c r="D530" s="45" t="s">
        <v>314</v>
      </c>
      <c r="E530" s="14">
        <f>E531+E532+E533+E534+E535</f>
        <v>9398.1</v>
      </c>
      <c r="F530" s="14">
        <f>F531+F532+F533+F534+F535</f>
        <v>9398.099999999999</v>
      </c>
      <c r="G530" s="14">
        <f>G531+G532+G533+G534+G535</f>
        <v>8992.7</v>
      </c>
      <c r="H530" s="22">
        <f t="shared" si="59"/>
        <v>95.68636213702773</v>
      </c>
    </row>
    <row r="531" spans="1:8" s="21" customFormat="1" ht="81" customHeight="1">
      <c r="A531" s="23"/>
      <c r="B531" s="38"/>
      <c r="C531" s="47" t="s">
        <v>2</v>
      </c>
      <c r="D531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1" s="14">
        <v>130.4</v>
      </c>
      <c r="F531" s="20">
        <v>94.4</v>
      </c>
      <c r="G531" s="20">
        <v>62.1</v>
      </c>
      <c r="H531" s="22">
        <f t="shared" si="46"/>
        <v>65.78389830508475</v>
      </c>
    </row>
    <row r="532" spans="1:8" s="21" customFormat="1" ht="27" customHeight="1">
      <c r="A532" s="23"/>
      <c r="B532" s="38"/>
      <c r="C532" s="47" t="s">
        <v>3</v>
      </c>
      <c r="D532" s="42" t="s">
        <v>143</v>
      </c>
      <c r="E532" s="14">
        <v>2207.7</v>
      </c>
      <c r="F532" s="20">
        <v>1913.8</v>
      </c>
      <c r="G532" s="20">
        <v>1912.5</v>
      </c>
      <c r="H532" s="22">
        <f aca="true" t="shared" si="61" ref="H532:H537">G532/F532*100</f>
        <v>99.93207231685652</v>
      </c>
    </row>
    <row r="533" spans="1:8" s="21" customFormat="1" ht="27" customHeight="1">
      <c r="A533" s="23"/>
      <c r="B533" s="38"/>
      <c r="C533" s="47" t="s">
        <v>6</v>
      </c>
      <c r="D533" s="234" t="s">
        <v>7</v>
      </c>
      <c r="E533" s="14">
        <v>60</v>
      </c>
      <c r="F533" s="20">
        <v>60</v>
      </c>
      <c r="G533" s="20">
        <v>0</v>
      </c>
      <c r="H533" s="22">
        <f t="shared" si="61"/>
        <v>0</v>
      </c>
    </row>
    <row r="534" spans="1:8" s="21" customFormat="1" ht="40.5" customHeight="1">
      <c r="A534" s="23"/>
      <c r="B534" s="38"/>
      <c r="C534" s="47" t="s">
        <v>8</v>
      </c>
      <c r="D534" s="45" t="s">
        <v>9</v>
      </c>
      <c r="E534" s="14">
        <v>4000</v>
      </c>
      <c r="F534" s="14">
        <v>4577.4</v>
      </c>
      <c r="G534" s="14">
        <v>4343.1</v>
      </c>
      <c r="H534" s="22">
        <f t="shared" si="61"/>
        <v>94.88137370559708</v>
      </c>
    </row>
    <row r="535" spans="1:8" s="21" customFormat="1" ht="13.5" customHeight="1">
      <c r="A535" s="23"/>
      <c r="B535" s="38"/>
      <c r="C535" s="292" t="s">
        <v>4</v>
      </c>
      <c r="D535" s="42" t="s">
        <v>5</v>
      </c>
      <c r="E535" s="14">
        <v>3000</v>
      </c>
      <c r="F535" s="22">
        <v>2752.5</v>
      </c>
      <c r="G535" s="22">
        <v>2675</v>
      </c>
      <c r="H535" s="22">
        <f t="shared" si="61"/>
        <v>97.1843778383288</v>
      </c>
    </row>
    <row r="536" spans="1:8" s="178" customFormat="1" ht="67.5" customHeight="1" hidden="1">
      <c r="A536" s="131"/>
      <c r="B536" s="151" t="s">
        <v>470</v>
      </c>
      <c r="C536" s="145"/>
      <c r="D536" s="157" t="s">
        <v>464</v>
      </c>
      <c r="E536" s="120">
        <f>E537</f>
        <v>0</v>
      </c>
      <c r="F536" s="120">
        <f>F537</f>
        <v>0</v>
      </c>
      <c r="G536" s="120">
        <f>G537</f>
        <v>0</v>
      </c>
      <c r="H536" s="121" t="e">
        <f t="shared" si="61"/>
        <v>#DIV/0!</v>
      </c>
    </row>
    <row r="537" spans="1:8" s="177" customFormat="1" ht="40.5" customHeight="1" hidden="1">
      <c r="A537" s="131"/>
      <c r="B537" s="151"/>
      <c r="C537" s="145" t="s">
        <v>8</v>
      </c>
      <c r="D537" s="157" t="s">
        <v>9</v>
      </c>
      <c r="E537" s="120"/>
      <c r="F537" s="121"/>
      <c r="G537" s="121"/>
      <c r="H537" s="121" t="e">
        <f t="shared" si="61"/>
        <v>#DIV/0!</v>
      </c>
    </row>
    <row r="538" spans="1:8" s="21" customFormat="1" ht="31.5" customHeight="1">
      <c r="A538" s="23"/>
      <c r="B538" s="46" t="s">
        <v>271</v>
      </c>
      <c r="C538" s="90"/>
      <c r="D538" s="91" t="s">
        <v>272</v>
      </c>
      <c r="E538" s="25">
        <f>E539</f>
        <v>138.3</v>
      </c>
      <c r="F538" s="25">
        <f>F539</f>
        <v>47.9</v>
      </c>
      <c r="G538" s="25">
        <f>G539</f>
        <v>12</v>
      </c>
      <c r="H538" s="25">
        <f aca="true" t="shared" si="62" ref="H538:H547">G538/F538*100</f>
        <v>25.052192066805844</v>
      </c>
    </row>
    <row r="539" spans="1:8" s="21" customFormat="1" ht="41.25">
      <c r="A539" s="23"/>
      <c r="B539" s="51" t="s">
        <v>535</v>
      </c>
      <c r="C539" s="51"/>
      <c r="D539" s="92" t="s">
        <v>536</v>
      </c>
      <c r="E539" s="29">
        <f>E546</f>
        <v>138.3</v>
      </c>
      <c r="F539" s="29">
        <f>F546</f>
        <v>47.9</v>
      </c>
      <c r="G539" s="29">
        <f>G546</f>
        <v>12</v>
      </c>
      <c r="H539" s="29">
        <f t="shared" si="62"/>
        <v>25.052192066805844</v>
      </c>
    </row>
    <row r="540" spans="1:8" s="108" customFormat="1" ht="39.75" customHeight="1" hidden="1">
      <c r="A540" s="131"/>
      <c r="B540" s="151" t="s">
        <v>293</v>
      </c>
      <c r="C540" s="151"/>
      <c r="D540" s="192" t="s">
        <v>294</v>
      </c>
      <c r="E540" s="128">
        <f aca="true" t="shared" si="63" ref="E540:G541">E541</f>
        <v>0</v>
      </c>
      <c r="F540" s="128">
        <f t="shared" si="63"/>
        <v>0</v>
      </c>
      <c r="G540" s="128">
        <f t="shared" si="63"/>
        <v>0</v>
      </c>
      <c r="H540" s="121" t="e">
        <f t="shared" si="62"/>
        <v>#DIV/0!</v>
      </c>
    </row>
    <row r="541" spans="1:8" s="108" customFormat="1" ht="13.5" customHeight="1" hidden="1">
      <c r="A541" s="131"/>
      <c r="B541" s="151" t="s">
        <v>295</v>
      </c>
      <c r="C541" s="151"/>
      <c r="D541" s="192" t="s">
        <v>296</v>
      </c>
      <c r="E541" s="128">
        <f t="shared" si="63"/>
        <v>0</v>
      </c>
      <c r="F541" s="128">
        <f t="shared" si="63"/>
        <v>0</v>
      </c>
      <c r="G541" s="128">
        <f t="shared" si="63"/>
        <v>0</v>
      </c>
      <c r="H541" s="121" t="e">
        <f t="shared" si="62"/>
        <v>#DIV/0!</v>
      </c>
    </row>
    <row r="542" spans="1:8" s="108" customFormat="1" ht="40.5" customHeight="1" hidden="1">
      <c r="A542" s="131"/>
      <c r="B542" s="151"/>
      <c r="C542" s="151" t="s">
        <v>8</v>
      </c>
      <c r="D542" s="157" t="s">
        <v>9</v>
      </c>
      <c r="E542" s="128"/>
      <c r="F542" s="120"/>
      <c r="G542" s="120"/>
      <c r="H542" s="121" t="e">
        <f t="shared" si="62"/>
        <v>#DIV/0!</v>
      </c>
    </row>
    <row r="543" spans="1:8" s="108" customFormat="1" ht="27" customHeight="1" hidden="1">
      <c r="A543" s="131"/>
      <c r="B543" s="151" t="s">
        <v>302</v>
      </c>
      <c r="C543" s="151"/>
      <c r="D543" s="192" t="s">
        <v>303</v>
      </c>
      <c r="E543" s="128">
        <f>E544+E545</f>
        <v>0</v>
      </c>
      <c r="F543" s="128">
        <f>F544+F545</f>
        <v>0</v>
      </c>
      <c r="G543" s="128">
        <f>G544+G545</f>
        <v>0</v>
      </c>
      <c r="H543" s="121" t="e">
        <f t="shared" si="62"/>
        <v>#DIV/0!</v>
      </c>
    </row>
    <row r="544" spans="1:8" s="108" customFormat="1" ht="27" customHeight="1" hidden="1">
      <c r="A544" s="131"/>
      <c r="B544" s="151"/>
      <c r="C544" s="151" t="s">
        <v>3</v>
      </c>
      <c r="D544" s="192" t="s">
        <v>143</v>
      </c>
      <c r="E544" s="128"/>
      <c r="F544" s="128"/>
      <c r="G544" s="128"/>
      <c r="H544" s="121" t="e">
        <f t="shared" si="62"/>
        <v>#DIV/0!</v>
      </c>
    </row>
    <row r="545" spans="1:8" s="108" customFormat="1" ht="40.5" customHeight="1" hidden="1">
      <c r="A545" s="131"/>
      <c r="B545" s="151"/>
      <c r="C545" s="151" t="s">
        <v>8</v>
      </c>
      <c r="D545" s="157" t="s">
        <v>9</v>
      </c>
      <c r="E545" s="128"/>
      <c r="F545" s="120"/>
      <c r="G545" s="120"/>
      <c r="H545" s="121" t="e">
        <f t="shared" si="62"/>
        <v>#DIV/0!</v>
      </c>
    </row>
    <row r="546" spans="1:8" s="21" customFormat="1" ht="31.5" customHeight="1">
      <c r="A546" s="23"/>
      <c r="B546" s="38" t="s">
        <v>677</v>
      </c>
      <c r="C546" s="38"/>
      <c r="D546" s="93" t="s">
        <v>303</v>
      </c>
      <c r="E546" s="20">
        <f>E547</f>
        <v>138.3</v>
      </c>
      <c r="F546" s="20">
        <f>F547</f>
        <v>47.9</v>
      </c>
      <c r="G546" s="20">
        <f>G547</f>
        <v>12</v>
      </c>
      <c r="H546" s="22">
        <f t="shared" si="62"/>
        <v>25.052192066805844</v>
      </c>
    </row>
    <row r="547" spans="1:8" s="21" customFormat="1" ht="40.5" customHeight="1">
      <c r="A547" s="23"/>
      <c r="B547" s="38"/>
      <c r="C547" s="38" t="s">
        <v>8</v>
      </c>
      <c r="D547" s="45" t="s">
        <v>9</v>
      </c>
      <c r="E547" s="20">
        <v>138.3</v>
      </c>
      <c r="F547" s="14">
        <v>47.9</v>
      </c>
      <c r="G547" s="14">
        <v>12</v>
      </c>
      <c r="H547" s="22">
        <f t="shared" si="62"/>
        <v>25.052192066805844</v>
      </c>
    </row>
    <row r="548" spans="1:8" s="21" customFormat="1" ht="40.5" customHeight="1">
      <c r="A548" s="23"/>
      <c r="B548" s="46" t="s">
        <v>286</v>
      </c>
      <c r="C548" s="90"/>
      <c r="D548" s="91" t="s">
        <v>287</v>
      </c>
      <c r="E548" s="25">
        <f>E549</f>
        <v>1360.9</v>
      </c>
      <c r="F548" s="25">
        <f>F549</f>
        <v>7514.1</v>
      </c>
      <c r="G548" s="25">
        <f>G549</f>
        <v>6153.1</v>
      </c>
      <c r="H548" s="25">
        <f>G548/F548*100</f>
        <v>81.88738504944038</v>
      </c>
    </row>
    <row r="549" spans="1:8" s="21" customFormat="1" ht="41.25">
      <c r="A549" s="23"/>
      <c r="B549" s="51" t="s">
        <v>288</v>
      </c>
      <c r="C549" s="51"/>
      <c r="D549" s="92" t="s">
        <v>289</v>
      </c>
      <c r="E549" s="29">
        <f>E550+E558+E553+E556</f>
        <v>1360.9</v>
      </c>
      <c r="F549" s="29">
        <f>F550+F558+F553+F556</f>
        <v>7514.1</v>
      </c>
      <c r="G549" s="29">
        <f>G550+G558+G553+G556</f>
        <v>6153.1</v>
      </c>
      <c r="H549" s="29">
        <f>G549/F549*100</f>
        <v>81.88738504944038</v>
      </c>
    </row>
    <row r="550" spans="1:8" s="108" customFormat="1" ht="39.75" customHeight="1" hidden="1">
      <c r="A550" s="131"/>
      <c r="B550" s="151" t="s">
        <v>293</v>
      </c>
      <c r="C550" s="151"/>
      <c r="D550" s="192" t="s">
        <v>294</v>
      </c>
      <c r="E550" s="128">
        <f aca="true" t="shared" si="64" ref="E550:G551">E551</f>
        <v>0</v>
      </c>
      <c r="F550" s="128">
        <f t="shared" si="64"/>
        <v>0</v>
      </c>
      <c r="G550" s="128">
        <f t="shared" si="64"/>
        <v>0</v>
      </c>
      <c r="H550" s="121" t="e">
        <f>G550/F550*100</f>
        <v>#DIV/0!</v>
      </c>
    </row>
    <row r="551" spans="1:8" s="108" customFormat="1" ht="13.5" customHeight="1" hidden="1">
      <c r="A551" s="131"/>
      <c r="B551" s="151" t="s">
        <v>295</v>
      </c>
      <c r="C551" s="151"/>
      <c r="D551" s="192" t="s">
        <v>296</v>
      </c>
      <c r="E551" s="128">
        <f t="shared" si="64"/>
        <v>0</v>
      </c>
      <c r="F551" s="128">
        <f t="shared" si="64"/>
        <v>0</v>
      </c>
      <c r="G551" s="128">
        <f t="shared" si="64"/>
        <v>0</v>
      </c>
      <c r="H551" s="121" t="e">
        <f>G551/F551*100</f>
        <v>#DIV/0!</v>
      </c>
    </row>
    <row r="552" spans="1:8" s="108" customFormat="1" ht="40.5" customHeight="1" hidden="1">
      <c r="A552" s="131"/>
      <c r="B552" s="151"/>
      <c r="C552" s="151" t="s">
        <v>8</v>
      </c>
      <c r="D552" s="157" t="s">
        <v>9</v>
      </c>
      <c r="E552" s="128"/>
      <c r="F552" s="120"/>
      <c r="G552" s="120"/>
      <c r="H552" s="121" t="e">
        <f>G552/F552*100</f>
        <v>#DIV/0!</v>
      </c>
    </row>
    <row r="553" spans="1:8" s="21" customFormat="1" ht="27" customHeight="1">
      <c r="A553" s="23"/>
      <c r="B553" s="38" t="s">
        <v>302</v>
      </c>
      <c r="C553" s="38"/>
      <c r="D553" s="93" t="s">
        <v>303</v>
      </c>
      <c r="E553" s="20">
        <f>E554+E555</f>
        <v>143.5</v>
      </c>
      <c r="F553" s="20">
        <f>F554+F555</f>
        <v>5944.1</v>
      </c>
      <c r="G553" s="20">
        <f>G554+G555</f>
        <v>4583.1</v>
      </c>
      <c r="H553" s="22">
        <f aca="true" t="shared" si="65" ref="H553:H562">G553/F553*100</f>
        <v>77.10334617519894</v>
      </c>
    </row>
    <row r="554" spans="1:8" s="21" customFormat="1" ht="27" customHeight="1">
      <c r="A554" s="23"/>
      <c r="B554" s="38"/>
      <c r="C554" s="38" t="s">
        <v>3</v>
      </c>
      <c r="D554" s="93" t="s">
        <v>143</v>
      </c>
      <c r="E554" s="20">
        <v>43.5</v>
      </c>
      <c r="F554" s="20">
        <v>3319.4</v>
      </c>
      <c r="G554" s="20">
        <v>3286.9</v>
      </c>
      <c r="H554" s="22">
        <f t="shared" si="65"/>
        <v>99.02090739290233</v>
      </c>
    </row>
    <row r="555" spans="1:8" s="21" customFormat="1" ht="40.5" customHeight="1">
      <c r="A555" s="23"/>
      <c r="B555" s="38"/>
      <c r="C555" s="38" t="s">
        <v>8</v>
      </c>
      <c r="D555" s="45" t="s">
        <v>9</v>
      </c>
      <c r="E555" s="20">
        <v>100</v>
      </c>
      <c r="F555" s="14">
        <v>2624.7</v>
      </c>
      <c r="G555" s="14">
        <v>1296.2</v>
      </c>
      <c r="H555" s="22">
        <f t="shared" si="65"/>
        <v>49.38469158380006</v>
      </c>
    </row>
    <row r="556" spans="1:8" s="21" customFormat="1" ht="40.5" customHeight="1">
      <c r="A556" s="23"/>
      <c r="B556" s="38" t="s">
        <v>304</v>
      </c>
      <c r="C556" s="38"/>
      <c r="D556" s="93" t="s">
        <v>250</v>
      </c>
      <c r="E556" s="20">
        <f>E557</f>
        <v>1217.4</v>
      </c>
      <c r="F556" s="20">
        <f>F557</f>
        <v>1570</v>
      </c>
      <c r="G556" s="20">
        <f>G557</f>
        <v>1570</v>
      </c>
      <c r="H556" s="22">
        <f t="shared" si="65"/>
        <v>100</v>
      </c>
    </row>
    <row r="557" spans="1:8" s="21" customFormat="1" ht="40.5" customHeight="1">
      <c r="A557" s="23"/>
      <c r="B557" s="38"/>
      <c r="C557" s="38" t="s">
        <v>8</v>
      </c>
      <c r="D557" s="45" t="s">
        <v>9</v>
      </c>
      <c r="E557" s="20">
        <v>1217.4</v>
      </c>
      <c r="F557" s="14">
        <v>1570</v>
      </c>
      <c r="G557" s="14">
        <v>1570</v>
      </c>
      <c r="H557" s="22">
        <f t="shared" si="65"/>
        <v>100</v>
      </c>
    </row>
    <row r="558" spans="1:8" s="177" customFormat="1" ht="27" customHeight="1" hidden="1">
      <c r="A558" s="131"/>
      <c r="B558" s="151" t="s">
        <v>447</v>
      </c>
      <c r="C558" s="143"/>
      <c r="D558" s="191" t="s">
        <v>209</v>
      </c>
      <c r="E558" s="128">
        <f>E559+E561</f>
        <v>0</v>
      </c>
      <c r="F558" s="128">
        <f>F559+F561</f>
        <v>0</v>
      </c>
      <c r="G558" s="128">
        <f>G559+G561</f>
        <v>0</v>
      </c>
      <c r="H558" s="121" t="e">
        <f t="shared" si="65"/>
        <v>#DIV/0!</v>
      </c>
    </row>
    <row r="559" spans="1:8" s="177" customFormat="1" ht="13.5" customHeight="1" hidden="1">
      <c r="A559" s="131"/>
      <c r="B559" s="151" t="s">
        <v>446</v>
      </c>
      <c r="C559" s="143"/>
      <c r="D559" s="191" t="s">
        <v>448</v>
      </c>
      <c r="E559" s="128">
        <f>E560</f>
        <v>0</v>
      </c>
      <c r="F559" s="128">
        <f>F560</f>
        <v>0</v>
      </c>
      <c r="G559" s="128">
        <f>G560</f>
        <v>0</v>
      </c>
      <c r="H559" s="121" t="e">
        <f t="shared" si="65"/>
        <v>#DIV/0!</v>
      </c>
    </row>
    <row r="560" spans="1:8" s="108" customFormat="1" ht="54" customHeight="1" hidden="1">
      <c r="A560" s="131"/>
      <c r="B560" s="151"/>
      <c r="C560" s="143" t="s">
        <v>10</v>
      </c>
      <c r="D560" s="144" t="s">
        <v>205</v>
      </c>
      <c r="E560" s="128"/>
      <c r="F560" s="128"/>
      <c r="G560" s="128"/>
      <c r="H560" s="121" t="e">
        <f t="shared" si="65"/>
        <v>#DIV/0!</v>
      </c>
    </row>
    <row r="561" spans="1:8" s="108" customFormat="1" ht="40.5" customHeight="1" hidden="1">
      <c r="A561" s="131"/>
      <c r="B561" s="151" t="s">
        <v>449</v>
      </c>
      <c r="C561" s="151"/>
      <c r="D561" s="192" t="s">
        <v>450</v>
      </c>
      <c r="E561" s="128">
        <f>E562</f>
        <v>0</v>
      </c>
      <c r="F561" s="128">
        <f>F562</f>
        <v>0</v>
      </c>
      <c r="G561" s="128">
        <f>G562</f>
        <v>0</v>
      </c>
      <c r="H561" s="121" t="e">
        <f t="shared" si="65"/>
        <v>#DIV/0!</v>
      </c>
    </row>
    <row r="562" spans="1:8" s="108" customFormat="1" ht="54" customHeight="1" hidden="1">
      <c r="A562" s="131"/>
      <c r="B562" s="151"/>
      <c r="C562" s="151" t="s">
        <v>10</v>
      </c>
      <c r="D562" s="144" t="s">
        <v>205</v>
      </c>
      <c r="E562" s="128"/>
      <c r="F562" s="128"/>
      <c r="G562" s="128"/>
      <c r="H562" s="121" t="e">
        <f t="shared" si="65"/>
        <v>#DIV/0!</v>
      </c>
    </row>
    <row r="563" spans="1:8" s="21" customFormat="1" ht="40.5" customHeight="1">
      <c r="A563" s="23"/>
      <c r="B563" s="87" t="s">
        <v>315</v>
      </c>
      <c r="C563" s="39"/>
      <c r="D563" s="95" t="s">
        <v>316</v>
      </c>
      <c r="E563" s="25">
        <f>E564+E570</f>
        <v>4034.8999999999996</v>
      </c>
      <c r="F563" s="25">
        <f>F564+F570</f>
        <v>4067.8999999999996</v>
      </c>
      <c r="G563" s="25">
        <f>G564+G570</f>
        <v>2729.5</v>
      </c>
      <c r="H563" s="26">
        <f>G563/F563*100</f>
        <v>67.09850291305096</v>
      </c>
    </row>
    <row r="564" spans="1:8" s="21" customFormat="1" ht="54.75">
      <c r="A564" s="23"/>
      <c r="B564" s="213" t="s">
        <v>317</v>
      </c>
      <c r="C564" s="213"/>
      <c r="D564" s="214" t="s">
        <v>318</v>
      </c>
      <c r="E564" s="29">
        <f>E565+E568</f>
        <v>1771.7</v>
      </c>
      <c r="F564" s="29">
        <f>F565+F568</f>
        <v>1796.7</v>
      </c>
      <c r="G564" s="29">
        <f>G565+G568</f>
        <v>1796.7</v>
      </c>
      <c r="H564" s="30">
        <f>G564/F564*100</f>
        <v>100</v>
      </c>
    </row>
    <row r="565" spans="1:8" s="21" customFormat="1" ht="67.5" customHeight="1">
      <c r="A565" s="23"/>
      <c r="B565" s="39" t="s">
        <v>319</v>
      </c>
      <c r="C565" s="39"/>
      <c r="D565" s="215" t="s">
        <v>320</v>
      </c>
      <c r="E565" s="20">
        <f>E566</f>
        <v>1753.7</v>
      </c>
      <c r="F565" s="20">
        <f aca="true" t="shared" si="66" ref="F565:G568">F566</f>
        <v>1778.7</v>
      </c>
      <c r="G565" s="20">
        <f t="shared" si="66"/>
        <v>1778.7</v>
      </c>
      <c r="H565" s="22">
        <f>G565/F565*100</f>
        <v>100</v>
      </c>
    </row>
    <row r="566" spans="1:8" s="21" customFormat="1" ht="72.75" customHeight="1">
      <c r="A566" s="23"/>
      <c r="B566" s="39" t="s">
        <v>321</v>
      </c>
      <c r="C566" s="39"/>
      <c r="D566" s="215" t="s">
        <v>526</v>
      </c>
      <c r="E566" s="20">
        <f>E567</f>
        <v>1753.7</v>
      </c>
      <c r="F566" s="20">
        <f t="shared" si="66"/>
        <v>1778.7</v>
      </c>
      <c r="G566" s="20">
        <f t="shared" si="66"/>
        <v>1778.7</v>
      </c>
      <c r="H566" s="22">
        <f>G566/F566*100</f>
        <v>100</v>
      </c>
    </row>
    <row r="567" spans="1:8" s="21" customFormat="1" ht="40.5" customHeight="1">
      <c r="A567" s="23"/>
      <c r="B567" s="39"/>
      <c r="C567" s="39" t="s">
        <v>8</v>
      </c>
      <c r="D567" s="215" t="s">
        <v>9</v>
      </c>
      <c r="E567" s="20">
        <v>1753.7</v>
      </c>
      <c r="F567" s="22">
        <v>1778.7</v>
      </c>
      <c r="G567" s="22">
        <v>1778.7</v>
      </c>
      <c r="H567" s="22">
        <f aca="true" t="shared" si="67" ref="H567:H630">G567/F567*100</f>
        <v>100</v>
      </c>
    </row>
    <row r="568" spans="1:8" s="21" customFormat="1" ht="40.5" customHeight="1">
      <c r="A568" s="23"/>
      <c r="B568" s="39" t="s">
        <v>678</v>
      </c>
      <c r="C568" s="39"/>
      <c r="D568" s="215" t="s">
        <v>250</v>
      </c>
      <c r="E568" s="20">
        <f>E569</f>
        <v>18</v>
      </c>
      <c r="F568" s="20">
        <f t="shared" si="66"/>
        <v>18</v>
      </c>
      <c r="G568" s="20">
        <f t="shared" si="66"/>
        <v>18</v>
      </c>
      <c r="H568" s="22">
        <f t="shared" si="67"/>
        <v>100</v>
      </c>
    </row>
    <row r="569" spans="1:8" s="21" customFormat="1" ht="40.5" customHeight="1">
      <c r="A569" s="23"/>
      <c r="B569" s="39"/>
      <c r="C569" s="39" t="s">
        <v>8</v>
      </c>
      <c r="D569" s="215" t="s">
        <v>9</v>
      </c>
      <c r="E569" s="20">
        <v>18</v>
      </c>
      <c r="F569" s="22">
        <v>18</v>
      </c>
      <c r="G569" s="22">
        <v>18</v>
      </c>
      <c r="H569" s="22">
        <f>G569/F569*100</f>
        <v>100</v>
      </c>
    </row>
    <row r="570" spans="1:8" s="21" customFormat="1" ht="27">
      <c r="A570" s="23"/>
      <c r="B570" s="213" t="s">
        <v>322</v>
      </c>
      <c r="C570" s="213"/>
      <c r="D570" s="214" t="s">
        <v>323</v>
      </c>
      <c r="E570" s="29">
        <f>E573+E575+E577+E579+E582+E571</f>
        <v>2263.2</v>
      </c>
      <c r="F570" s="29">
        <f>F573+F575+F577+F579+F582+F571</f>
        <v>2271.2</v>
      </c>
      <c r="G570" s="29">
        <f>G573+G575+G577+G579+G582+G571</f>
        <v>932.8</v>
      </c>
      <c r="H570" s="30">
        <f t="shared" si="67"/>
        <v>41.07079957731596</v>
      </c>
    </row>
    <row r="571" spans="1:8" s="21" customFormat="1" ht="27" customHeight="1">
      <c r="A571" s="23"/>
      <c r="B571" s="39" t="s">
        <v>679</v>
      </c>
      <c r="C571" s="39"/>
      <c r="D571" s="215" t="s">
        <v>602</v>
      </c>
      <c r="E571" s="20">
        <f>E572</f>
        <v>75</v>
      </c>
      <c r="F571" s="20">
        <f>F572</f>
        <v>75</v>
      </c>
      <c r="G571" s="20">
        <f>G572</f>
        <v>73.5</v>
      </c>
      <c r="H571" s="22">
        <f>G571/F571*100</f>
        <v>98</v>
      </c>
    </row>
    <row r="572" spans="1:8" s="21" customFormat="1" ht="40.5" customHeight="1">
      <c r="A572" s="23"/>
      <c r="B572" s="39"/>
      <c r="C572" s="39" t="s">
        <v>8</v>
      </c>
      <c r="D572" s="215" t="s">
        <v>9</v>
      </c>
      <c r="E572" s="20">
        <v>75</v>
      </c>
      <c r="F572" s="14">
        <v>75</v>
      </c>
      <c r="G572" s="14">
        <v>73.5</v>
      </c>
      <c r="H572" s="22">
        <f>G572/F572*100</f>
        <v>98</v>
      </c>
    </row>
    <row r="573" spans="1:8" s="21" customFormat="1" ht="27" customHeight="1">
      <c r="A573" s="23"/>
      <c r="B573" s="39" t="s">
        <v>324</v>
      </c>
      <c r="C573" s="39"/>
      <c r="D573" s="215" t="s">
        <v>303</v>
      </c>
      <c r="E573" s="20">
        <f>E574</f>
        <v>60</v>
      </c>
      <c r="F573" s="20">
        <f>F574</f>
        <v>68</v>
      </c>
      <c r="G573" s="20">
        <f>G574</f>
        <v>8</v>
      </c>
      <c r="H573" s="22">
        <f t="shared" si="67"/>
        <v>11.76470588235294</v>
      </c>
    </row>
    <row r="574" spans="1:8" s="21" customFormat="1" ht="40.5" customHeight="1">
      <c r="A574" s="23"/>
      <c r="B574" s="39"/>
      <c r="C574" s="39" t="s">
        <v>8</v>
      </c>
      <c r="D574" s="215" t="s">
        <v>9</v>
      </c>
      <c r="E574" s="20">
        <v>60</v>
      </c>
      <c r="F574" s="14">
        <v>68</v>
      </c>
      <c r="G574" s="14">
        <v>8</v>
      </c>
      <c r="H574" s="22">
        <f t="shared" si="67"/>
        <v>11.76470588235294</v>
      </c>
    </row>
    <row r="575" spans="1:8" s="21" customFormat="1" ht="40.5" customHeight="1">
      <c r="A575" s="23"/>
      <c r="B575" s="39" t="s">
        <v>325</v>
      </c>
      <c r="C575" s="39"/>
      <c r="D575" s="215" t="s">
        <v>326</v>
      </c>
      <c r="E575" s="20">
        <f>E576</f>
        <v>567.6</v>
      </c>
      <c r="F575" s="20">
        <f>F576</f>
        <v>567.6</v>
      </c>
      <c r="G575" s="20">
        <f>G576</f>
        <v>257.8</v>
      </c>
      <c r="H575" s="22">
        <f t="shared" si="67"/>
        <v>45.41930937279774</v>
      </c>
    </row>
    <row r="576" spans="1:8" s="21" customFormat="1" ht="40.5" customHeight="1">
      <c r="A576" s="23"/>
      <c r="B576" s="39"/>
      <c r="C576" s="39" t="s">
        <v>8</v>
      </c>
      <c r="D576" s="215" t="s">
        <v>9</v>
      </c>
      <c r="E576" s="20">
        <v>567.6</v>
      </c>
      <c r="F576" s="20">
        <v>567.6</v>
      </c>
      <c r="G576" s="20">
        <v>257.8</v>
      </c>
      <c r="H576" s="22">
        <f t="shared" si="67"/>
        <v>45.41930937279774</v>
      </c>
    </row>
    <row r="577" spans="1:8" s="21" customFormat="1" ht="40.5" customHeight="1">
      <c r="A577" s="23"/>
      <c r="B577" s="39" t="s">
        <v>327</v>
      </c>
      <c r="C577" s="39"/>
      <c r="D577" s="215" t="s">
        <v>328</v>
      </c>
      <c r="E577" s="20">
        <f>E578</f>
        <v>35</v>
      </c>
      <c r="F577" s="20">
        <f>F578</f>
        <v>35</v>
      </c>
      <c r="G577" s="20">
        <f>G578</f>
        <v>7.5</v>
      </c>
      <c r="H577" s="22">
        <f t="shared" si="67"/>
        <v>21.428571428571427</v>
      </c>
    </row>
    <row r="578" spans="1:8" s="21" customFormat="1" ht="40.5" customHeight="1">
      <c r="A578" s="23"/>
      <c r="B578" s="39"/>
      <c r="C578" s="39" t="s">
        <v>8</v>
      </c>
      <c r="D578" s="215" t="s">
        <v>9</v>
      </c>
      <c r="E578" s="20">
        <v>35</v>
      </c>
      <c r="F578" s="14">
        <v>35</v>
      </c>
      <c r="G578" s="14">
        <v>7.5</v>
      </c>
      <c r="H578" s="22">
        <f t="shared" si="67"/>
        <v>21.428571428571427</v>
      </c>
    </row>
    <row r="579" spans="1:8" s="21" customFormat="1" ht="40.5" customHeight="1">
      <c r="A579" s="23"/>
      <c r="B579" s="39" t="s">
        <v>329</v>
      </c>
      <c r="C579" s="39"/>
      <c r="D579" s="215" t="s">
        <v>330</v>
      </c>
      <c r="E579" s="20">
        <f>E581+E580</f>
        <v>310</v>
      </c>
      <c r="F579" s="20">
        <f>F581+F580</f>
        <v>310</v>
      </c>
      <c r="G579" s="20">
        <f>G581+G580</f>
        <v>196.1</v>
      </c>
      <c r="H579" s="22">
        <f t="shared" si="67"/>
        <v>63.25806451612903</v>
      </c>
    </row>
    <row r="580" spans="1:8" s="108" customFormat="1" ht="27" customHeight="1" hidden="1">
      <c r="A580" s="131"/>
      <c r="B580" s="152"/>
      <c r="C580" s="152" t="s">
        <v>6</v>
      </c>
      <c r="D580" s="156" t="s">
        <v>301</v>
      </c>
      <c r="E580" s="128"/>
      <c r="F580" s="128"/>
      <c r="G580" s="128"/>
      <c r="H580" s="121" t="e">
        <f t="shared" si="67"/>
        <v>#DIV/0!</v>
      </c>
    </row>
    <row r="581" spans="1:8" s="21" customFormat="1" ht="40.5" customHeight="1">
      <c r="A581" s="23"/>
      <c r="B581" s="39"/>
      <c r="C581" s="39" t="s">
        <v>8</v>
      </c>
      <c r="D581" s="215" t="s">
        <v>9</v>
      </c>
      <c r="E581" s="20">
        <v>310</v>
      </c>
      <c r="F581" s="22">
        <v>310</v>
      </c>
      <c r="G581" s="22">
        <v>196.1</v>
      </c>
      <c r="H581" s="22">
        <f t="shared" si="67"/>
        <v>63.25806451612903</v>
      </c>
    </row>
    <row r="582" spans="1:8" s="21" customFormat="1" ht="54" customHeight="1">
      <c r="A582" s="23"/>
      <c r="B582" s="39" t="s">
        <v>331</v>
      </c>
      <c r="C582" s="39"/>
      <c r="D582" s="215" t="s">
        <v>332</v>
      </c>
      <c r="E582" s="20">
        <f>E583</f>
        <v>1215.6</v>
      </c>
      <c r="F582" s="20">
        <f>F583</f>
        <v>1215.6</v>
      </c>
      <c r="G582" s="20">
        <f>G583</f>
        <v>389.9</v>
      </c>
      <c r="H582" s="22">
        <f t="shared" si="67"/>
        <v>32.07469562356039</v>
      </c>
    </row>
    <row r="583" spans="1:8" s="21" customFormat="1" ht="40.5" customHeight="1">
      <c r="A583" s="23"/>
      <c r="B583" s="39"/>
      <c r="C583" s="39" t="s">
        <v>8</v>
      </c>
      <c r="D583" s="215" t="s">
        <v>9</v>
      </c>
      <c r="E583" s="20">
        <v>1215.6</v>
      </c>
      <c r="F583" s="20">
        <v>1215.6</v>
      </c>
      <c r="G583" s="20">
        <v>389.9</v>
      </c>
      <c r="H583" s="22">
        <f t="shared" si="67"/>
        <v>32.07469562356039</v>
      </c>
    </row>
    <row r="584" spans="1:8" s="21" customFormat="1" ht="27">
      <c r="A584" s="28" t="s">
        <v>105</v>
      </c>
      <c r="B584" s="46"/>
      <c r="C584" s="51"/>
      <c r="D584" s="212" t="s">
        <v>106</v>
      </c>
      <c r="E584" s="33">
        <f>E585+E622+E618</f>
        <v>14389.8</v>
      </c>
      <c r="F584" s="33">
        <f>F585+F622+F618</f>
        <v>14518.3</v>
      </c>
      <c r="G584" s="33">
        <f>G585+G622+G618</f>
        <v>13399.5</v>
      </c>
      <c r="H584" s="30">
        <f t="shared" si="67"/>
        <v>92.29386360662062</v>
      </c>
    </row>
    <row r="585" spans="1:8" s="21" customFormat="1" ht="40.5" customHeight="1">
      <c r="A585" s="28"/>
      <c r="B585" s="46" t="s">
        <v>239</v>
      </c>
      <c r="C585" s="46"/>
      <c r="D585" s="91" t="s">
        <v>240</v>
      </c>
      <c r="E585" s="25">
        <f>E586+E595+E605+E592</f>
        <v>14389.8</v>
      </c>
      <c r="F585" s="25">
        <f>F586+F595+F605+F592</f>
        <v>14518.3</v>
      </c>
      <c r="G585" s="25">
        <f>G586+G595+G605+G592</f>
        <v>13399.5</v>
      </c>
      <c r="H585" s="26">
        <f t="shared" si="67"/>
        <v>92.29386360662062</v>
      </c>
    </row>
    <row r="586" spans="1:8" s="21" customFormat="1" ht="27">
      <c r="A586" s="28"/>
      <c r="B586" s="46" t="s">
        <v>241</v>
      </c>
      <c r="C586" s="85"/>
      <c r="D586" s="92" t="s">
        <v>242</v>
      </c>
      <c r="E586" s="33">
        <f>E589+E587</f>
        <v>346</v>
      </c>
      <c r="F586" s="33">
        <f>F589+F587</f>
        <v>340.7</v>
      </c>
      <c r="G586" s="33">
        <f>G589+G587</f>
        <v>0</v>
      </c>
      <c r="H586" s="30">
        <f t="shared" si="67"/>
        <v>0</v>
      </c>
    </row>
    <row r="587" spans="1:8" s="21" customFormat="1" ht="54" customHeight="1">
      <c r="A587" s="28"/>
      <c r="B587" s="47" t="s">
        <v>254</v>
      </c>
      <c r="C587" s="47"/>
      <c r="D587" s="94" t="s">
        <v>540</v>
      </c>
      <c r="E587" s="20">
        <f>E588</f>
        <v>60</v>
      </c>
      <c r="F587" s="20">
        <f>F588</f>
        <v>36</v>
      </c>
      <c r="G587" s="20">
        <f>G588</f>
        <v>0</v>
      </c>
      <c r="H587" s="22">
        <f>G587/F587*100</f>
        <v>0</v>
      </c>
    </row>
    <row r="588" spans="1:8" s="21" customFormat="1" ht="27" customHeight="1">
      <c r="A588" s="28"/>
      <c r="B588" s="47"/>
      <c r="C588" s="41" t="s">
        <v>3</v>
      </c>
      <c r="D588" s="42" t="s">
        <v>143</v>
      </c>
      <c r="E588" s="20">
        <v>60</v>
      </c>
      <c r="F588" s="14">
        <v>36</v>
      </c>
      <c r="G588" s="14">
        <v>0</v>
      </c>
      <c r="H588" s="22">
        <f>G588/F588*100</f>
        <v>0</v>
      </c>
    </row>
    <row r="589" spans="1:8" s="21" customFormat="1" ht="81" customHeight="1">
      <c r="A589" s="28"/>
      <c r="B589" s="47" t="s">
        <v>333</v>
      </c>
      <c r="C589" s="47"/>
      <c r="D589" s="94" t="s">
        <v>551</v>
      </c>
      <c r="E589" s="20">
        <f>E590+E591</f>
        <v>286</v>
      </c>
      <c r="F589" s="20">
        <f>F590+F591</f>
        <v>304.7</v>
      </c>
      <c r="G589" s="20">
        <f>G590+G591</f>
        <v>0</v>
      </c>
      <c r="H589" s="22">
        <f t="shared" si="67"/>
        <v>0</v>
      </c>
    </row>
    <row r="590" spans="1:8" s="21" customFormat="1" ht="78.75">
      <c r="A590" s="28"/>
      <c r="B590" s="47"/>
      <c r="C590" s="41" t="s">
        <v>2</v>
      </c>
      <c r="D590" s="42" t="s">
        <v>141</v>
      </c>
      <c r="E590" s="20">
        <v>255</v>
      </c>
      <c r="F590" s="22">
        <v>242.1</v>
      </c>
      <c r="G590" s="22">
        <v>0</v>
      </c>
      <c r="H590" s="22">
        <f t="shared" si="67"/>
        <v>0</v>
      </c>
    </row>
    <row r="591" spans="1:8" s="21" customFormat="1" ht="30" customHeight="1">
      <c r="A591" s="28"/>
      <c r="B591" s="47"/>
      <c r="C591" s="41" t="s">
        <v>3</v>
      </c>
      <c r="D591" s="42" t="s">
        <v>143</v>
      </c>
      <c r="E591" s="20">
        <v>31</v>
      </c>
      <c r="F591" s="14">
        <v>62.6</v>
      </c>
      <c r="G591" s="14">
        <v>0</v>
      </c>
      <c r="H591" s="22">
        <f t="shared" si="67"/>
        <v>0</v>
      </c>
    </row>
    <row r="592" spans="1:8" s="21" customFormat="1" ht="41.25">
      <c r="A592" s="32"/>
      <c r="B592" s="51" t="s">
        <v>256</v>
      </c>
      <c r="C592" s="96"/>
      <c r="D592" s="97" t="s">
        <v>542</v>
      </c>
      <c r="E592" s="33">
        <f aca="true" t="shared" si="68" ref="E592:G593">E593</f>
        <v>98</v>
      </c>
      <c r="F592" s="33">
        <f t="shared" si="68"/>
        <v>69.2</v>
      </c>
      <c r="G592" s="33">
        <f t="shared" si="68"/>
        <v>0</v>
      </c>
      <c r="H592" s="30">
        <f>G592/F592*100</f>
        <v>0</v>
      </c>
    </row>
    <row r="593" spans="1:8" s="21" customFormat="1" ht="54" customHeight="1">
      <c r="A593" s="32"/>
      <c r="B593" s="47" t="s">
        <v>265</v>
      </c>
      <c r="C593" s="47"/>
      <c r="D593" s="88" t="s">
        <v>540</v>
      </c>
      <c r="E593" s="14">
        <f t="shared" si="68"/>
        <v>98</v>
      </c>
      <c r="F593" s="14">
        <f t="shared" si="68"/>
        <v>69.2</v>
      </c>
      <c r="G593" s="14">
        <f t="shared" si="68"/>
        <v>0</v>
      </c>
      <c r="H593" s="22">
        <f>G593/F593*100</f>
        <v>0</v>
      </c>
    </row>
    <row r="594" spans="1:8" s="21" customFormat="1" ht="27" customHeight="1">
      <c r="A594" s="28"/>
      <c r="B594" s="47"/>
      <c r="C594" s="38" t="s">
        <v>3</v>
      </c>
      <c r="D594" s="42" t="s">
        <v>143</v>
      </c>
      <c r="E594" s="14">
        <v>98</v>
      </c>
      <c r="F594" s="20">
        <v>69.2</v>
      </c>
      <c r="G594" s="20">
        <v>0</v>
      </c>
      <c r="H594" s="22">
        <f>G594/F594*100</f>
        <v>0</v>
      </c>
    </row>
    <row r="595" spans="1:8" s="21" customFormat="1" ht="27" customHeight="1">
      <c r="A595" s="28"/>
      <c r="B595" s="51" t="s">
        <v>334</v>
      </c>
      <c r="C595" s="51"/>
      <c r="D595" s="53" t="s">
        <v>335</v>
      </c>
      <c r="E595" s="29">
        <f>E596+E599+E601+E603</f>
        <v>2737.4</v>
      </c>
      <c r="F595" s="29">
        <f>F596+F599+F601+F603</f>
        <v>2856.6000000000004</v>
      </c>
      <c r="G595" s="29">
        <f>G596+G599+G601+G603</f>
        <v>2782.7</v>
      </c>
      <c r="H595" s="30">
        <f t="shared" si="67"/>
        <v>97.41300847160959</v>
      </c>
    </row>
    <row r="596" spans="1:8" s="21" customFormat="1" ht="54" customHeight="1">
      <c r="A596" s="28"/>
      <c r="B596" s="47" t="s">
        <v>336</v>
      </c>
      <c r="C596" s="47"/>
      <c r="D596" s="230" t="s">
        <v>337</v>
      </c>
      <c r="E596" s="20">
        <f aca="true" t="shared" si="69" ref="E596:G597">E597</f>
        <v>1977.9</v>
      </c>
      <c r="F596" s="20">
        <f t="shared" si="69"/>
        <v>1977.9</v>
      </c>
      <c r="G596" s="20">
        <f t="shared" si="69"/>
        <v>1977.9</v>
      </c>
      <c r="H596" s="22">
        <f t="shared" si="67"/>
        <v>100</v>
      </c>
    </row>
    <row r="597" spans="1:8" s="21" customFormat="1" ht="52.5" customHeight="1">
      <c r="A597" s="28"/>
      <c r="B597" s="47" t="s">
        <v>338</v>
      </c>
      <c r="C597" s="47"/>
      <c r="D597" s="231" t="s">
        <v>552</v>
      </c>
      <c r="E597" s="20">
        <f t="shared" si="69"/>
        <v>1977.9</v>
      </c>
      <c r="F597" s="20">
        <f t="shared" si="69"/>
        <v>1977.9</v>
      </c>
      <c r="G597" s="20">
        <f t="shared" si="69"/>
        <v>1977.9</v>
      </c>
      <c r="H597" s="22">
        <f t="shared" si="67"/>
        <v>100</v>
      </c>
    </row>
    <row r="598" spans="1:8" s="21" customFormat="1" ht="40.5" customHeight="1">
      <c r="A598" s="28"/>
      <c r="B598" s="47"/>
      <c r="C598" s="38" t="s">
        <v>8</v>
      </c>
      <c r="D598" s="45" t="s">
        <v>9</v>
      </c>
      <c r="E598" s="20">
        <v>1977.9</v>
      </c>
      <c r="F598" s="20">
        <v>1977.9</v>
      </c>
      <c r="G598" s="20">
        <v>1977.9</v>
      </c>
      <c r="H598" s="22">
        <f t="shared" si="67"/>
        <v>100</v>
      </c>
    </row>
    <row r="599" spans="1:8" s="21" customFormat="1" ht="27" customHeight="1">
      <c r="A599" s="28"/>
      <c r="B599" s="38" t="s">
        <v>339</v>
      </c>
      <c r="C599" s="38"/>
      <c r="D599" s="230" t="s">
        <v>340</v>
      </c>
      <c r="E599" s="20">
        <f>E600</f>
        <v>719.5</v>
      </c>
      <c r="F599" s="20">
        <f>F600</f>
        <v>838.7</v>
      </c>
      <c r="G599" s="20">
        <f>G600</f>
        <v>764.8</v>
      </c>
      <c r="H599" s="22">
        <f t="shared" si="67"/>
        <v>91.18874448551328</v>
      </c>
    </row>
    <row r="600" spans="1:8" s="21" customFormat="1" ht="40.5" customHeight="1">
      <c r="A600" s="28"/>
      <c r="B600" s="38"/>
      <c r="C600" s="38" t="s">
        <v>8</v>
      </c>
      <c r="D600" s="45" t="s">
        <v>9</v>
      </c>
      <c r="E600" s="20">
        <v>719.5</v>
      </c>
      <c r="F600" s="20">
        <v>838.7</v>
      </c>
      <c r="G600" s="20">
        <v>764.8</v>
      </c>
      <c r="H600" s="22">
        <f t="shared" si="67"/>
        <v>91.18874448551328</v>
      </c>
    </row>
    <row r="601" spans="1:8" s="21" customFormat="1" ht="40.5" customHeight="1">
      <c r="A601" s="28"/>
      <c r="B601" s="38" t="s">
        <v>341</v>
      </c>
      <c r="C601" s="38"/>
      <c r="D601" s="45" t="s">
        <v>250</v>
      </c>
      <c r="E601" s="20">
        <f>E602</f>
        <v>40</v>
      </c>
      <c r="F601" s="20">
        <f>F602</f>
        <v>40</v>
      </c>
      <c r="G601" s="20">
        <f>G602</f>
        <v>40</v>
      </c>
      <c r="H601" s="22">
        <f t="shared" si="67"/>
        <v>100</v>
      </c>
    </row>
    <row r="602" spans="1:8" s="21" customFormat="1" ht="40.5" customHeight="1">
      <c r="A602" s="19"/>
      <c r="B602" s="38"/>
      <c r="C602" s="38" t="s">
        <v>8</v>
      </c>
      <c r="D602" s="45" t="s">
        <v>9</v>
      </c>
      <c r="E602" s="20">
        <v>40</v>
      </c>
      <c r="F602" s="20">
        <v>40</v>
      </c>
      <c r="G602" s="20">
        <v>40</v>
      </c>
      <c r="H602" s="22">
        <f t="shared" si="67"/>
        <v>100</v>
      </c>
    </row>
    <row r="603" spans="1:8" s="108" customFormat="1" ht="67.5" customHeight="1" hidden="1">
      <c r="A603" s="129"/>
      <c r="B603" s="151" t="s">
        <v>471</v>
      </c>
      <c r="C603" s="151"/>
      <c r="D603" s="157" t="s">
        <v>464</v>
      </c>
      <c r="E603" s="128">
        <f>E604</f>
        <v>0</v>
      </c>
      <c r="F603" s="128">
        <f>F604</f>
        <v>0</v>
      </c>
      <c r="G603" s="128">
        <f>G604</f>
        <v>0</v>
      </c>
      <c r="H603" s="121" t="e">
        <f>G603/F603*100</f>
        <v>#DIV/0!</v>
      </c>
    </row>
    <row r="604" spans="1:8" s="108" customFormat="1" ht="40.5" customHeight="1" hidden="1">
      <c r="A604" s="130"/>
      <c r="B604" s="151"/>
      <c r="C604" s="151" t="s">
        <v>8</v>
      </c>
      <c r="D604" s="157" t="s">
        <v>9</v>
      </c>
      <c r="E604" s="128"/>
      <c r="F604" s="128"/>
      <c r="G604" s="128"/>
      <c r="H604" s="121" t="e">
        <f>G604/F604*100</f>
        <v>#DIV/0!</v>
      </c>
    </row>
    <row r="605" spans="1:8" s="21" customFormat="1" ht="27" customHeight="1">
      <c r="A605" s="19"/>
      <c r="B605" s="58" t="s">
        <v>342</v>
      </c>
      <c r="C605" s="58"/>
      <c r="D605" s="86" t="s">
        <v>343</v>
      </c>
      <c r="E605" s="29">
        <f>E610+E615+E613+E606</f>
        <v>11208.4</v>
      </c>
      <c r="F605" s="29">
        <f>F610+F615+F613+F606</f>
        <v>11251.8</v>
      </c>
      <c r="G605" s="29">
        <f>G610+G615+G613+G606</f>
        <v>10616.8</v>
      </c>
      <c r="H605" s="30">
        <f t="shared" si="67"/>
        <v>94.356458522192</v>
      </c>
    </row>
    <row r="606" spans="1:8" s="35" customFormat="1" ht="27" customHeight="1">
      <c r="A606" s="19"/>
      <c r="B606" s="47" t="s">
        <v>553</v>
      </c>
      <c r="C606" s="41"/>
      <c r="D606" s="232" t="s">
        <v>538</v>
      </c>
      <c r="E606" s="14">
        <f>E607+E608+E609</f>
        <v>7495.5</v>
      </c>
      <c r="F606" s="14">
        <f>F607+F608+F609</f>
        <v>7538.9</v>
      </c>
      <c r="G606" s="14">
        <f>G607+G608+G609</f>
        <v>7097.6</v>
      </c>
      <c r="H606" s="22">
        <f>G606/F606*100</f>
        <v>94.14636087492872</v>
      </c>
    </row>
    <row r="607" spans="1:8" s="89" customFormat="1" ht="81" customHeight="1">
      <c r="A607" s="23"/>
      <c r="B607" s="233"/>
      <c r="C607" s="41" t="s">
        <v>2</v>
      </c>
      <c r="D607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07" s="14">
        <v>6439.3</v>
      </c>
      <c r="F607" s="22">
        <v>6492.8</v>
      </c>
      <c r="G607" s="22">
        <v>6339.5</v>
      </c>
      <c r="H607" s="22">
        <f>G607/F607*100</f>
        <v>97.6389231148349</v>
      </c>
    </row>
    <row r="608" spans="1:8" s="35" customFormat="1" ht="27" customHeight="1">
      <c r="A608" s="23"/>
      <c r="B608" s="233"/>
      <c r="C608" s="41" t="s">
        <v>3</v>
      </c>
      <c r="D608" s="42" t="s">
        <v>143</v>
      </c>
      <c r="E608" s="14">
        <v>1055.7</v>
      </c>
      <c r="F608" s="22">
        <v>1045.6</v>
      </c>
      <c r="G608" s="22">
        <v>758.1</v>
      </c>
      <c r="H608" s="22">
        <f>G608/F608*100</f>
        <v>72.50382555470544</v>
      </c>
    </row>
    <row r="609" spans="1:8" s="35" customFormat="1" ht="13.5" customHeight="1">
      <c r="A609" s="23"/>
      <c r="B609" s="233"/>
      <c r="C609" s="41" t="s">
        <v>4</v>
      </c>
      <c r="D609" s="42" t="s">
        <v>5</v>
      </c>
      <c r="E609" s="14">
        <v>0.5</v>
      </c>
      <c r="F609" s="22">
        <v>0.5</v>
      </c>
      <c r="G609" s="22">
        <v>0</v>
      </c>
      <c r="H609" s="22">
        <f>G609/F609*100</f>
        <v>0</v>
      </c>
    </row>
    <row r="610" spans="1:8" s="21" customFormat="1" ht="40.5" customHeight="1">
      <c r="A610" s="19"/>
      <c r="B610" s="38" t="s">
        <v>344</v>
      </c>
      <c r="C610" s="38"/>
      <c r="D610" s="93" t="s">
        <v>345</v>
      </c>
      <c r="E610" s="20">
        <f aca="true" t="shared" si="70" ref="E610:G611">E611</f>
        <v>2905.1</v>
      </c>
      <c r="F610" s="20">
        <f t="shared" si="70"/>
        <v>2905.1</v>
      </c>
      <c r="G610" s="20">
        <f t="shared" si="70"/>
        <v>2905.1</v>
      </c>
      <c r="H610" s="22">
        <f t="shared" si="67"/>
        <v>100</v>
      </c>
    </row>
    <row r="611" spans="1:8" s="21" customFormat="1" ht="67.5" customHeight="1">
      <c r="A611" s="19"/>
      <c r="B611" s="38" t="s">
        <v>346</v>
      </c>
      <c r="C611" s="38"/>
      <c r="D611" s="93" t="s">
        <v>554</v>
      </c>
      <c r="E611" s="20">
        <f t="shared" si="70"/>
        <v>2905.1</v>
      </c>
      <c r="F611" s="20">
        <f t="shared" si="70"/>
        <v>2905.1</v>
      </c>
      <c r="G611" s="20">
        <f t="shared" si="70"/>
        <v>2905.1</v>
      </c>
      <c r="H611" s="22">
        <f t="shared" si="67"/>
        <v>100</v>
      </c>
    </row>
    <row r="612" spans="1:8" s="21" customFormat="1" ht="40.5" customHeight="1">
      <c r="A612" s="19"/>
      <c r="B612" s="38"/>
      <c r="C612" s="38" t="s">
        <v>8</v>
      </c>
      <c r="D612" s="45" t="s">
        <v>9</v>
      </c>
      <c r="E612" s="20">
        <v>2905.1</v>
      </c>
      <c r="F612" s="14">
        <v>2905.1</v>
      </c>
      <c r="G612" s="14">
        <v>2905.1</v>
      </c>
      <c r="H612" s="22">
        <f t="shared" si="67"/>
        <v>100</v>
      </c>
    </row>
    <row r="613" spans="1:8" s="21" customFormat="1" ht="27" customHeight="1">
      <c r="A613" s="19"/>
      <c r="B613" s="38" t="s">
        <v>347</v>
      </c>
      <c r="C613" s="38"/>
      <c r="D613" s="230" t="s">
        <v>298</v>
      </c>
      <c r="E613" s="20">
        <f>E614</f>
        <v>752.1</v>
      </c>
      <c r="F613" s="20">
        <f>F614</f>
        <v>752.1</v>
      </c>
      <c r="G613" s="20">
        <f>G614</f>
        <v>614.1</v>
      </c>
      <c r="H613" s="22">
        <f t="shared" si="67"/>
        <v>81.65137614678899</v>
      </c>
    </row>
    <row r="614" spans="1:8" s="21" customFormat="1" ht="40.5" customHeight="1">
      <c r="A614" s="19"/>
      <c r="B614" s="38"/>
      <c r="C614" s="38" t="s">
        <v>8</v>
      </c>
      <c r="D614" s="45" t="s">
        <v>9</v>
      </c>
      <c r="E614" s="20">
        <v>752.1</v>
      </c>
      <c r="F614" s="14">
        <v>752.1</v>
      </c>
      <c r="G614" s="14">
        <v>614.1</v>
      </c>
      <c r="H614" s="22">
        <f t="shared" si="67"/>
        <v>81.65137614678899</v>
      </c>
    </row>
    <row r="615" spans="1:8" s="21" customFormat="1" ht="40.5" customHeight="1">
      <c r="A615" s="19"/>
      <c r="B615" s="38" t="s">
        <v>348</v>
      </c>
      <c r="C615" s="38"/>
      <c r="D615" s="45" t="s">
        <v>250</v>
      </c>
      <c r="E615" s="20">
        <f>E617+E616</f>
        <v>55.7</v>
      </c>
      <c r="F615" s="20">
        <f>F617+F616</f>
        <v>55.7</v>
      </c>
      <c r="G615" s="20">
        <f>G617+G616</f>
        <v>0</v>
      </c>
      <c r="H615" s="22">
        <f t="shared" si="67"/>
        <v>0</v>
      </c>
    </row>
    <row r="616" spans="1:8" s="108" customFormat="1" ht="27" customHeight="1" hidden="1">
      <c r="A616" s="130"/>
      <c r="B616" s="151"/>
      <c r="C616" s="151" t="s">
        <v>3</v>
      </c>
      <c r="D616" s="157" t="s">
        <v>143</v>
      </c>
      <c r="E616" s="128"/>
      <c r="F616" s="128"/>
      <c r="G616" s="128"/>
      <c r="H616" s="121" t="e">
        <f>G616/F616*100</f>
        <v>#DIV/0!</v>
      </c>
    </row>
    <row r="617" spans="1:8" s="21" customFormat="1" ht="40.5" customHeight="1">
      <c r="A617" s="19"/>
      <c r="B617" s="38"/>
      <c r="C617" s="38" t="s">
        <v>8</v>
      </c>
      <c r="D617" s="45" t="s">
        <v>9</v>
      </c>
      <c r="E617" s="20">
        <v>55.7</v>
      </c>
      <c r="F617" s="20">
        <v>55.7</v>
      </c>
      <c r="G617" s="20">
        <v>0</v>
      </c>
      <c r="H617" s="22">
        <f t="shared" si="67"/>
        <v>0</v>
      </c>
    </row>
    <row r="618" spans="1:8" s="108" customFormat="1" ht="27" customHeight="1" hidden="1">
      <c r="A618" s="129"/>
      <c r="B618" s="138" t="s">
        <v>365</v>
      </c>
      <c r="C618" s="141"/>
      <c r="D618" s="188" t="s">
        <v>366</v>
      </c>
      <c r="E618" s="136">
        <f>E619</f>
        <v>0</v>
      </c>
      <c r="F618" s="136">
        <f>F619</f>
        <v>0</v>
      </c>
      <c r="G618" s="136">
        <f>G619</f>
        <v>0</v>
      </c>
      <c r="H618" s="107" t="e">
        <f t="shared" si="67"/>
        <v>#DIV/0!</v>
      </c>
    </row>
    <row r="619" spans="1:8" s="108" customFormat="1" ht="27" hidden="1">
      <c r="A619" s="129"/>
      <c r="B619" s="141" t="s">
        <v>367</v>
      </c>
      <c r="C619" s="149"/>
      <c r="D619" s="150" t="s">
        <v>368</v>
      </c>
      <c r="E619" s="109">
        <f aca="true" t="shared" si="71" ref="E619:G620">E620</f>
        <v>0</v>
      </c>
      <c r="F619" s="109">
        <f t="shared" si="71"/>
        <v>0</v>
      </c>
      <c r="G619" s="109">
        <f t="shared" si="71"/>
        <v>0</v>
      </c>
      <c r="H619" s="110" t="e">
        <f t="shared" si="67"/>
        <v>#DIV/0!</v>
      </c>
    </row>
    <row r="620" spans="1:8" s="108" customFormat="1" ht="40.5" customHeight="1" hidden="1">
      <c r="A620" s="130"/>
      <c r="B620" s="143" t="s">
        <v>451</v>
      </c>
      <c r="C620" s="151"/>
      <c r="D620" s="198" t="s">
        <v>250</v>
      </c>
      <c r="E620" s="128">
        <f t="shared" si="71"/>
        <v>0</v>
      </c>
      <c r="F620" s="128">
        <f t="shared" si="71"/>
        <v>0</v>
      </c>
      <c r="G620" s="128">
        <f t="shared" si="71"/>
        <v>0</v>
      </c>
      <c r="H620" s="121" t="e">
        <f>G620/F620*100</f>
        <v>#DIV/0!</v>
      </c>
    </row>
    <row r="621" spans="1:8" s="108" customFormat="1" ht="26.25" customHeight="1" hidden="1">
      <c r="A621" s="130"/>
      <c r="B621" s="151"/>
      <c r="C621" s="151" t="s">
        <v>3</v>
      </c>
      <c r="D621" s="144" t="s">
        <v>143</v>
      </c>
      <c r="E621" s="128"/>
      <c r="F621" s="121"/>
      <c r="G621" s="121"/>
      <c r="H621" s="121" t="e">
        <f>G621/F621*100</f>
        <v>#DIV/0!</v>
      </c>
    </row>
    <row r="622" spans="1:8" s="108" customFormat="1" ht="13.5" customHeight="1" hidden="1">
      <c r="A622" s="130"/>
      <c r="B622" s="176" t="s">
        <v>137</v>
      </c>
      <c r="C622" s="176"/>
      <c r="D622" s="199" t="s">
        <v>138</v>
      </c>
      <c r="E622" s="136">
        <f aca="true" t="shared" si="72" ref="E622:G623">E623</f>
        <v>0</v>
      </c>
      <c r="F622" s="136">
        <f t="shared" si="72"/>
        <v>0</v>
      </c>
      <c r="G622" s="136">
        <f t="shared" si="72"/>
        <v>0</v>
      </c>
      <c r="H622" s="107" t="e">
        <f t="shared" si="67"/>
        <v>#DIV/0!</v>
      </c>
    </row>
    <row r="623" spans="1:8" s="116" customFormat="1" ht="27" hidden="1">
      <c r="A623" s="129"/>
      <c r="B623" s="141" t="s">
        <v>139</v>
      </c>
      <c r="C623" s="141"/>
      <c r="D623" s="200" t="s">
        <v>140</v>
      </c>
      <c r="E623" s="109">
        <f t="shared" si="72"/>
        <v>0</v>
      </c>
      <c r="F623" s="109">
        <f t="shared" si="72"/>
        <v>0</v>
      </c>
      <c r="G623" s="109">
        <f t="shared" si="72"/>
        <v>0</v>
      </c>
      <c r="H623" s="110" t="e">
        <f t="shared" si="67"/>
        <v>#DIV/0!</v>
      </c>
    </row>
    <row r="624" spans="1:8" s="177" customFormat="1" ht="13.5" customHeight="1" hidden="1">
      <c r="A624" s="130"/>
      <c r="B624" s="143" t="s">
        <v>142</v>
      </c>
      <c r="C624" s="145"/>
      <c r="D624" s="147" t="s">
        <v>21</v>
      </c>
      <c r="E624" s="120">
        <f>E625+E626+E627</f>
        <v>0</v>
      </c>
      <c r="F624" s="120">
        <f>F625+F626+F627</f>
        <v>0</v>
      </c>
      <c r="G624" s="120">
        <f>G625+G626+G627</f>
        <v>0</v>
      </c>
      <c r="H624" s="121" t="e">
        <f t="shared" si="67"/>
        <v>#DIV/0!</v>
      </c>
    </row>
    <row r="625" spans="1:8" s="178" customFormat="1" ht="81" customHeight="1" hidden="1">
      <c r="A625" s="131"/>
      <c r="B625" s="201"/>
      <c r="C625" s="145" t="s">
        <v>2</v>
      </c>
      <c r="D625" s="14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25" s="120"/>
      <c r="F625" s="121"/>
      <c r="G625" s="121"/>
      <c r="H625" s="121" t="e">
        <f t="shared" si="67"/>
        <v>#DIV/0!</v>
      </c>
    </row>
    <row r="626" spans="1:8" s="177" customFormat="1" ht="27" customHeight="1" hidden="1">
      <c r="A626" s="131"/>
      <c r="B626" s="201"/>
      <c r="C626" s="145" t="s">
        <v>3</v>
      </c>
      <c r="D626" s="144" t="s">
        <v>143</v>
      </c>
      <c r="E626" s="120"/>
      <c r="F626" s="121"/>
      <c r="G626" s="121"/>
      <c r="H626" s="121" t="e">
        <f t="shared" si="67"/>
        <v>#DIV/0!</v>
      </c>
    </row>
    <row r="627" spans="1:8" s="177" customFormat="1" ht="13.5" customHeight="1" hidden="1">
      <c r="A627" s="131"/>
      <c r="B627" s="201"/>
      <c r="C627" s="145" t="s">
        <v>4</v>
      </c>
      <c r="D627" s="144" t="s">
        <v>5</v>
      </c>
      <c r="E627" s="120"/>
      <c r="F627" s="121"/>
      <c r="G627" s="121"/>
      <c r="H627" s="121" t="e">
        <f t="shared" si="67"/>
        <v>#DIV/0!</v>
      </c>
    </row>
    <row r="628" spans="1:8" s="21" customFormat="1" ht="13.5" customHeight="1">
      <c r="A628" s="19" t="s">
        <v>107</v>
      </c>
      <c r="B628" s="24"/>
      <c r="C628" s="23"/>
      <c r="D628" s="208" t="s">
        <v>125</v>
      </c>
      <c r="E628" s="54">
        <f>E629+E666</f>
        <v>66294.6</v>
      </c>
      <c r="F628" s="54">
        <f>F629+F666</f>
        <v>119797.90000000001</v>
      </c>
      <c r="G628" s="54">
        <f>G629+G666</f>
        <v>112081.7</v>
      </c>
      <c r="H628" s="26">
        <f t="shared" si="67"/>
        <v>93.55898559156712</v>
      </c>
    </row>
    <row r="629" spans="1:8" s="21" customFormat="1" ht="13.5" customHeight="1">
      <c r="A629" s="28" t="s">
        <v>108</v>
      </c>
      <c r="B629" s="96"/>
      <c r="C629" s="96"/>
      <c r="D629" s="216" t="s">
        <v>109</v>
      </c>
      <c r="E629" s="29">
        <f>E630</f>
        <v>61725.9</v>
      </c>
      <c r="F629" s="29">
        <f>F630</f>
        <v>115240.90000000001</v>
      </c>
      <c r="G629" s="29">
        <f>G630</f>
        <v>107789.2</v>
      </c>
      <c r="H629" s="30">
        <f t="shared" si="67"/>
        <v>93.53380614000757</v>
      </c>
    </row>
    <row r="630" spans="1:8" s="21" customFormat="1" ht="27" customHeight="1">
      <c r="A630" s="28"/>
      <c r="B630" s="46" t="s">
        <v>271</v>
      </c>
      <c r="C630" s="46"/>
      <c r="D630" s="91" t="s">
        <v>272</v>
      </c>
      <c r="E630" s="25">
        <f>E631+E661</f>
        <v>61725.9</v>
      </c>
      <c r="F630" s="25">
        <f>F631+F661</f>
        <v>115240.90000000001</v>
      </c>
      <c r="G630" s="25">
        <f>G631+G661</f>
        <v>107789.2</v>
      </c>
      <c r="H630" s="26">
        <f t="shared" si="67"/>
        <v>93.53380614000757</v>
      </c>
    </row>
    <row r="631" spans="1:8" s="21" customFormat="1" ht="40.5" customHeight="1">
      <c r="A631" s="28"/>
      <c r="B631" s="51" t="s">
        <v>349</v>
      </c>
      <c r="C631" s="51"/>
      <c r="D631" s="92" t="s">
        <v>350</v>
      </c>
      <c r="E631" s="29">
        <f>E632+E643+E645+E647+E654+E650+E659+E652</f>
        <v>50397.9</v>
      </c>
      <c r="F631" s="29">
        <f>F632+F643+F645+F647+F654+F650+F659+F652</f>
        <v>103829.8</v>
      </c>
      <c r="G631" s="29">
        <f>G632+G643+G645+G647+G654+G650+G659+G652</f>
        <v>98919.5</v>
      </c>
      <c r="H631" s="30">
        <f>G631/F631*100</f>
        <v>95.27081820440759</v>
      </c>
    </row>
    <row r="632" spans="1:8" s="21" customFormat="1" ht="40.5" customHeight="1">
      <c r="A632" s="28"/>
      <c r="B632" s="47" t="s">
        <v>351</v>
      </c>
      <c r="C632" s="47"/>
      <c r="D632" s="102" t="s">
        <v>352</v>
      </c>
      <c r="E632" s="20">
        <f>E633+E635+E637+E639+E641</f>
        <v>45891.3</v>
      </c>
      <c r="F632" s="20">
        <f>F633+F635+F637+F639+F641</f>
        <v>47739.8</v>
      </c>
      <c r="G632" s="20">
        <f>G633+G635+G637+G639+G641</f>
        <v>47739.8</v>
      </c>
      <c r="H632" s="22">
        <f>G632/F632*100</f>
        <v>100</v>
      </c>
    </row>
    <row r="633" spans="1:8" s="21" customFormat="1" ht="27" customHeight="1">
      <c r="A633" s="28"/>
      <c r="B633" s="39" t="s">
        <v>353</v>
      </c>
      <c r="C633" s="47"/>
      <c r="D633" s="102" t="s">
        <v>527</v>
      </c>
      <c r="E633" s="20">
        <f>E634</f>
        <v>11977.9</v>
      </c>
      <c r="F633" s="20">
        <f>F634</f>
        <v>12094.9</v>
      </c>
      <c r="G633" s="20">
        <f>G634</f>
        <v>12094.9</v>
      </c>
      <c r="H633" s="22">
        <f>G633/F633*100</f>
        <v>100</v>
      </c>
    </row>
    <row r="634" spans="1:8" s="21" customFormat="1" ht="40.5" customHeight="1">
      <c r="A634" s="28"/>
      <c r="B634" s="96"/>
      <c r="C634" s="47" t="s">
        <v>8</v>
      </c>
      <c r="D634" s="102" t="s">
        <v>9</v>
      </c>
      <c r="E634" s="20">
        <v>11977.9</v>
      </c>
      <c r="F634" s="20">
        <v>12094.9</v>
      </c>
      <c r="G634" s="20">
        <v>12094.9</v>
      </c>
      <c r="H634" s="22">
        <f aca="true" t="shared" si="73" ref="H634:H686">G634/F634*100</f>
        <v>100</v>
      </c>
    </row>
    <row r="635" spans="1:8" s="21" customFormat="1" ht="40.5" customHeight="1">
      <c r="A635" s="28"/>
      <c r="B635" s="38" t="s">
        <v>354</v>
      </c>
      <c r="C635" s="38"/>
      <c r="D635" s="217" t="s">
        <v>528</v>
      </c>
      <c r="E635" s="20">
        <f>E636</f>
        <v>6840.4</v>
      </c>
      <c r="F635" s="20">
        <f>F636</f>
        <v>6924.5</v>
      </c>
      <c r="G635" s="20">
        <f>G636</f>
        <v>6924.5</v>
      </c>
      <c r="H635" s="22">
        <f t="shared" si="73"/>
        <v>100</v>
      </c>
    </row>
    <row r="636" spans="1:8" s="21" customFormat="1" ht="40.5" customHeight="1">
      <c r="A636" s="19"/>
      <c r="B636" s="38"/>
      <c r="C636" s="47" t="s">
        <v>8</v>
      </c>
      <c r="D636" s="102" t="s">
        <v>9</v>
      </c>
      <c r="E636" s="20">
        <v>6840.4</v>
      </c>
      <c r="F636" s="14">
        <v>6924.5</v>
      </c>
      <c r="G636" s="14">
        <v>6924.5</v>
      </c>
      <c r="H636" s="22">
        <f>G636/F636*100</f>
        <v>100</v>
      </c>
    </row>
    <row r="637" spans="1:8" s="21" customFormat="1" ht="27" customHeight="1">
      <c r="A637" s="19"/>
      <c r="B637" s="47" t="s">
        <v>355</v>
      </c>
      <c r="C637" s="47"/>
      <c r="D637" s="102" t="s">
        <v>529</v>
      </c>
      <c r="E637" s="20">
        <f>E638</f>
        <v>4432.6</v>
      </c>
      <c r="F637" s="20">
        <f>F638</f>
        <v>4476</v>
      </c>
      <c r="G637" s="20">
        <f>G638</f>
        <v>4476</v>
      </c>
      <c r="H637" s="22">
        <f>G637/F637*100</f>
        <v>100</v>
      </c>
    </row>
    <row r="638" spans="1:8" s="21" customFormat="1" ht="40.5" customHeight="1">
      <c r="A638" s="28"/>
      <c r="B638" s="47"/>
      <c r="C638" s="47" t="s">
        <v>8</v>
      </c>
      <c r="D638" s="102" t="s">
        <v>9</v>
      </c>
      <c r="E638" s="20">
        <v>4432.6</v>
      </c>
      <c r="F638" s="14">
        <v>4476</v>
      </c>
      <c r="G638" s="14">
        <v>4476</v>
      </c>
      <c r="H638" s="22">
        <f t="shared" si="73"/>
        <v>100</v>
      </c>
    </row>
    <row r="639" spans="1:8" s="21" customFormat="1" ht="27" customHeight="1">
      <c r="A639" s="19"/>
      <c r="B639" s="47" t="s">
        <v>530</v>
      </c>
      <c r="C639" s="47"/>
      <c r="D639" s="102" t="s">
        <v>532</v>
      </c>
      <c r="E639" s="20">
        <f>E640</f>
        <v>21275.7</v>
      </c>
      <c r="F639" s="20">
        <f>F640</f>
        <v>22090.2</v>
      </c>
      <c r="G639" s="20">
        <f>G640</f>
        <v>22090.2</v>
      </c>
      <c r="H639" s="22">
        <f>G639/F639*100</f>
        <v>100</v>
      </c>
    </row>
    <row r="640" spans="1:8" s="21" customFormat="1" ht="40.5" customHeight="1">
      <c r="A640" s="28"/>
      <c r="B640" s="47"/>
      <c r="C640" s="47" t="s">
        <v>8</v>
      </c>
      <c r="D640" s="102" t="s">
        <v>9</v>
      </c>
      <c r="E640" s="20">
        <v>21275.7</v>
      </c>
      <c r="F640" s="14">
        <v>22090.2</v>
      </c>
      <c r="G640" s="14">
        <v>22090.2</v>
      </c>
      <c r="H640" s="22">
        <f>G640/F640*100</f>
        <v>100</v>
      </c>
    </row>
    <row r="641" spans="1:8" s="21" customFormat="1" ht="40.5" customHeight="1">
      <c r="A641" s="19"/>
      <c r="B641" s="47" t="s">
        <v>531</v>
      </c>
      <c r="C641" s="47"/>
      <c r="D641" s="102" t="s">
        <v>533</v>
      </c>
      <c r="E641" s="20">
        <f>E642</f>
        <v>1364.7</v>
      </c>
      <c r="F641" s="20">
        <f>F642</f>
        <v>2154.2</v>
      </c>
      <c r="G641" s="20">
        <f>G642</f>
        <v>2154.2</v>
      </c>
      <c r="H641" s="22">
        <f>G641/F641*100</f>
        <v>100</v>
      </c>
    </row>
    <row r="642" spans="1:8" s="21" customFormat="1" ht="40.5" customHeight="1">
      <c r="A642" s="28"/>
      <c r="B642" s="47"/>
      <c r="C642" s="47" t="s">
        <v>8</v>
      </c>
      <c r="D642" s="102" t="s">
        <v>9</v>
      </c>
      <c r="E642" s="20">
        <v>1364.7</v>
      </c>
      <c r="F642" s="14">
        <v>2154.2</v>
      </c>
      <c r="G642" s="14">
        <v>2154.2</v>
      </c>
      <c r="H642" s="22">
        <f>G642/F642*100</f>
        <v>100</v>
      </c>
    </row>
    <row r="643" spans="1:8" s="108" customFormat="1" ht="27" customHeight="1" hidden="1">
      <c r="A643" s="129"/>
      <c r="B643" s="143" t="s">
        <v>356</v>
      </c>
      <c r="C643" s="143"/>
      <c r="D643" s="156" t="s">
        <v>357</v>
      </c>
      <c r="E643" s="128">
        <f>E644</f>
        <v>0</v>
      </c>
      <c r="F643" s="128">
        <f>F644</f>
        <v>0</v>
      </c>
      <c r="G643" s="128">
        <f>G644</f>
        <v>0</v>
      </c>
      <c r="H643" s="121" t="e">
        <f t="shared" si="73"/>
        <v>#DIV/0!</v>
      </c>
    </row>
    <row r="644" spans="1:8" s="108" customFormat="1" ht="40.5" customHeight="1" hidden="1">
      <c r="A644" s="129"/>
      <c r="B644" s="143"/>
      <c r="C644" s="143" t="s">
        <v>8</v>
      </c>
      <c r="D644" s="156" t="s">
        <v>9</v>
      </c>
      <c r="E644" s="128"/>
      <c r="F644" s="128"/>
      <c r="G644" s="128"/>
      <c r="H644" s="121" t="e">
        <f>G644/F644*100</f>
        <v>#DIV/0!</v>
      </c>
    </row>
    <row r="645" spans="1:8" s="21" customFormat="1" ht="27" customHeight="1">
      <c r="A645" s="28"/>
      <c r="B645" s="47" t="s">
        <v>358</v>
      </c>
      <c r="C645" s="47"/>
      <c r="D645" s="102" t="s">
        <v>359</v>
      </c>
      <c r="E645" s="14">
        <f>E646</f>
        <v>590.6</v>
      </c>
      <c r="F645" s="14">
        <f>F646</f>
        <v>1035.5</v>
      </c>
      <c r="G645" s="14">
        <f>G646</f>
        <v>875</v>
      </c>
      <c r="H645" s="22">
        <f>G645/F645*100</f>
        <v>84.50024142926122</v>
      </c>
    </row>
    <row r="646" spans="1:8" s="21" customFormat="1" ht="40.5" customHeight="1">
      <c r="A646" s="28"/>
      <c r="B646" s="46"/>
      <c r="C646" s="47" t="s">
        <v>8</v>
      </c>
      <c r="D646" s="102" t="s">
        <v>9</v>
      </c>
      <c r="E646" s="14">
        <v>590.6</v>
      </c>
      <c r="F646" s="22">
        <v>1035.5</v>
      </c>
      <c r="G646" s="22">
        <v>875</v>
      </c>
      <c r="H646" s="22">
        <f>G646/F646*100</f>
        <v>84.50024142926122</v>
      </c>
    </row>
    <row r="647" spans="1:8" s="21" customFormat="1" ht="40.5" customHeight="1">
      <c r="A647" s="28"/>
      <c r="B647" s="47" t="s">
        <v>360</v>
      </c>
      <c r="C647" s="100"/>
      <c r="D647" s="101" t="s">
        <v>279</v>
      </c>
      <c r="E647" s="14">
        <f>E649+E648</f>
        <v>2725.6</v>
      </c>
      <c r="F647" s="14">
        <f>F649+F648</f>
        <v>17105.9</v>
      </c>
      <c r="G647" s="14">
        <f>G649+G648</f>
        <v>15146.5</v>
      </c>
      <c r="H647" s="22">
        <f t="shared" si="73"/>
        <v>88.54547261471187</v>
      </c>
    </row>
    <row r="648" spans="1:8" s="21" customFormat="1" ht="27.75" customHeight="1">
      <c r="A648" s="28"/>
      <c r="B648" s="47"/>
      <c r="C648" s="41" t="s">
        <v>3</v>
      </c>
      <c r="D648" s="42" t="s">
        <v>143</v>
      </c>
      <c r="E648" s="14">
        <v>0</v>
      </c>
      <c r="F648" s="14">
        <v>12132.3</v>
      </c>
      <c r="G648" s="14">
        <v>10998</v>
      </c>
      <c r="H648" s="22">
        <f t="shared" si="73"/>
        <v>90.65057738433768</v>
      </c>
    </row>
    <row r="649" spans="1:8" s="21" customFormat="1" ht="40.5" customHeight="1">
      <c r="A649" s="28"/>
      <c r="B649" s="46"/>
      <c r="C649" s="47" t="s">
        <v>8</v>
      </c>
      <c r="D649" s="102" t="s">
        <v>9</v>
      </c>
      <c r="E649" s="14">
        <v>2725.6</v>
      </c>
      <c r="F649" s="20">
        <v>4973.6</v>
      </c>
      <c r="G649" s="20">
        <v>4148.5</v>
      </c>
      <c r="H649" s="22">
        <f t="shared" si="73"/>
        <v>83.41040694868907</v>
      </c>
    </row>
    <row r="650" spans="1:8" s="108" customFormat="1" ht="27" customHeight="1" hidden="1">
      <c r="A650" s="129"/>
      <c r="B650" s="143" t="s">
        <v>452</v>
      </c>
      <c r="C650" s="143"/>
      <c r="D650" s="156" t="s">
        <v>522</v>
      </c>
      <c r="E650" s="120">
        <f>E651</f>
        <v>0</v>
      </c>
      <c r="F650" s="120">
        <f>F651</f>
        <v>0</v>
      </c>
      <c r="G650" s="120">
        <f>G651</f>
        <v>0</v>
      </c>
      <c r="H650" s="121" t="e">
        <f>G650/F650*100</f>
        <v>#DIV/0!</v>
      </c>
    </row>
    <row r="651" spans="1:8" s="108" customFormat="1" ht="40.5" customHeight="1" hidden="1">
      <c r="A651" s="129"/>
      <c r="B651" s="138"/>
      <c r="C651" s="143" t="s">
        <v>8</v>
      </c>
      <c r="D651" s="156" t="s">
        <v>9</v>
      </c>
      <c r="E651" s="120"/>
      <c r="F651" s="121"/>
      <c r="G651" s="121"/>
      <c r="H651" s="121" t="e">
        <f>G651/F651*100</f>
        <v>#DIV/0!</v>
      </c>
    </row>
    <row r="652" spans="1:8" s="21" customFormat="1" ht="40.5" customHeight="1">
      <c r="A652" s="28"/>
      <c r="B652" s="47" t="s">
        <v>680</v>
      </c>
      <c r="C652" s="47"/>
      <c r="D652" s="102" t="s">
        <v>681</v>
      </c>
      <c r="E652" s="14">
        <f>E653</f>
        <v>1190.4</v>
      </c>
      <c r="F652" s="14">
        <f>F653</f>
        <v>1190.4</v>
      </c>
      <c r="G652" s="14">
        <f>G653</f>
        <v>0</v>
      </c>
      <c r="H652" s="22">
        <f>G652/F652*100</f>
        <v>0</v>
      </c>
    </row>
    <row r="653" spans="1:8" s="21" customFormat="1" ht="40.5" customHeight="1">
      <c r="A653" s="28"/>
      <c r="B653" s="46"/>
      <c r="C653" s="47" t="s">
        <v>8</v>
      </c>
      <c r="D653" s="102" t="s">
        <v>9</v>
      </c>
      <c r="E653" s="14">
        <v>1190.4</v>
      </c>
      <c r="F653" s="22">
        <v>1190.4</v>
      </c>
      <c r="G653" s="22">
        <v>0</v>
      </c>
      <c r="H653" s="22">
        <f>G653/F653*100</f>
        <v>0</v>
      </c>
    </row>
    <row r="654" spans="1:8" s="21" customFormat="1" ht="40.5" customHeight="1">
      <c r="A654" s="28"/>
      <c r="B654" s="47" t="s">
        <v>361</v>
      </c>
      <c r="C654" s="47"/>
      <c r="D654" s="102" t="s">
        <v>598</v>
      </c>
      <c r="E654" s="20">
        <f>E655+E657</f>
        <v>0</v>
      </c>
      <c r="F654" s="20">
        <f>F655+F657</f>
        <v>35158.2</v>
      </c>
      <c r="G654" s="20">
        <f>G655+G657</f>
        <v>35158.2</v>
      </c>
      <c r="H654" s="22">
        <f t="shared" si="73"/>
        <v>100</v>
      </c>
    </row>
    <row r="655" spans="1:8" s="21" customFormat="1" ht="66.75" customHeight="1">
      <c r="A655" s="28"/>
      <c r="B655" s="47" t="s">
        <v>362</v>
      </c>
      <c r="C655" s="47"/>
      <c r="D655" s="84" t="s">
        <v>363</v>
      </c>
      <c r="E655" s="20">
        <f aca="true" t="shared" si="74" ref="E655:G657">E656</f>
        <v>0</v>
      </c>
      <c r="F655" s="20">
        <f t="shared" si="74"/>
        <v>32342.2</v>
      </c>
      <c r="G655" s="20">
        <f t="shared" si="74"/>
        <v>32342.2</v>
      </c>
      <c r="H655" s="22">
        <f t="shared" si="73"/>
        <v>100</v>
      </c>
    </row>
    <row r="656" spans="1:8" s="21" customFormat="1" ht="54" customHeight="1">
      <c r="A656" s="28"/>
      <c r="B656" s="47"/>
      <c r="C656" s="47" t="s">
        <v>10</v>
      </c>
      <c r="D656" s="45" t="s">
        <v>205</v>
      </c>
      <c r="E656" s="20">
        <v>0</v>
      </c>
      <c r="F656" s="20">
        <v>32342.2</v>
      </c>
      <c r="G656" s="20">
        <v>32342.2</v>
      </c>
      <c r="H656" s="22">
        <f t="shared" si="73"/>
        <v>100</v>
      </c>
    </row>
    <row r="657" spans="1:8" s="21" customFormat="1" ht="40.5" customHeight="1">
      <c r="A657" s="28"/>
      <c r="B657" s="47" t="s">
        <v>643</v>
      </c>
      <c r="C657" s="47"/>
      <c r="D657" s="84" t="s">
        <v>644</v>
      </c>
      <c r="E657" s="20">
        <f t="shared" si="74"/>
        <v>0</v>
      </c>
      <c r="F657" s="20">
        <f t="shared" si="74"/>
        <v>2816</v>
      </c>
      <c r="G657" s="20">
        <f t="shared" si="74"/>
        <v>2816</v>
      </c>
      <c r="H657" s="22">
        <f>G657/F657*100</f>
        <v>100</v>
      </c>
    </row>
    <row r="658" spans="1:8" s="21" customFormat="1" ht="54" customHeight="1">
      <c r="A658" s="28"/>
      <c r="B658" s="47"/>
      <c r="C658" s="47" t="s">
        <v>10</v>
      </c>
      <c r="D658" s="45" t="s">
        <v>205</v>
      </c>
      <c r="E658" s="20">
        <v>0</v>
      </c>
      <c r="F658" s="20">
        <v>2816</v>
      </c>
      <c r="G658" s="20">
        <v>2816</v>
      </c>
      <c r="H658" s="22">
        <f>G658/F658*100</f>
        <v>100</v>
      </c>
    </row>
    <row r="659" spans="1:8" s="21" customFormat="1" ht="40.5" customHeight="1">
      <c r="A659" s="28"/>
      <c r="B659" s="47" t="s">
        <v>453</v>
      </c>
      <c r="C659" s="47"/>
      <c r="D659" s="102" t="s">
        <v>454</v>
      </c>
      <c r="E659" s="14">
        <f>E660</f>
        <v>0</v>
      </c>
      <c r="F659" s="14">
        <f>F660</f>
        <v>1600</v>
      </c>
      <c r="G659" s="14">
        <f>G660</f>
        <v>0</v>
      </c>
      <c r="H659" s="22">
        <f>G659/F659*100</f>
        <v>0</v>
      </c>
    </row>
    <row r="660" spans="1:8" s="21" customFormat="1" ht="40.5" customHeight="1">
      <c r="A660" s="28"/>
      <c r="B660" s="46"/>
      <c r="C660" s="47" t="s">
        <v>8</v>
      </c>
      <c r="D660" s="102" t="s">
        <v>9</v>
      </c>
      <c r="E660" s="14">
        <v>0</v>
      </c>
      <c r="F660" s="22">
        <v>1600</v>
      </c>
      <c r="G660" s="22">
        <v>0</v>
      </c>
      <c r="H660" s="22">
        <f>G660/F660*100</f>
        <v>0</v>
      </c>
    </row>
    <row r="661" spans="1:8" s="21" customFormat="1" ht="27">
      <c r="A661" s="28"/>
      <c r="B661" s="51" t="s">
        <v>282</v>
      </c>
      <c r="C661" s="58"/>
      <c r="D661" s="211" t="s">
        <v>283</v>
      </c>
      <c r="E661" s="29">
        <f>E664+E662</f>
        <v>11328</v>
      </c>
      <c r="F661" s="29">
        <f>F664+F662</f>
        <v>11411.1</v>
      </c>
      <c r="G661" s="29">
        <f>G664+G662</f>
        <v>8869.7</v>
      </c>
      <c r="H661" s="30">
        <f t="shared" si="73"/>
        <v>77.7287027543357</v>
      </c>
    </row>
    <row r="662" spans="1:8" s="21" customFormat="1" ht="31.5" customHeight="1">
      <c r="A662" s="28"/>
      <c r="B662" s="47" t="s">
        <v>676</v>
      </c>
      <c r="C662" s="38"/>
      <c r="D662" s="102" t="s">
        <v>602</v>
      </c>
      <c r="E662" s="20">
        <f aca="true" t="shared" si="75" ref="E662:G664">E663</f>
        <v>2828</v>
      </c>
      <c r="F662" s="20">
        <f t="shared" si="75"/>
        <v>2852.5</v>
      </c>
      <c r="G662" s="20">
        <f t="shared" si="75"/>
        <v>2751</v>
      </c>
      <c r="H662" s="22">
        <f>G662/F662*100</f>
        <v>96.44171779141104</v>
      </c>
    </row>
    <row r="663" spans="1:8" s="21" customFormat="1" ht="40.5" customHeight="1">
      <c r="A663" s="28"/>
      <c r="B663" s="90"/>
      <c r="C663" s="38" t="s">
        <v>8</v>
      </c>
      <c r="D663" s="102" t="s">
        <v>9</v>
      </c>
      <c r="E663" s="20">
        <v>2828</v>
      </c>
      <c r="F663" s="22">
        <v>2852.5</v>
      </c>
      <c r="G663" s="22">
        <v>2751</v>
      </c>
      <c r="H663" s="22">
        <f>G663/F663*100</f>
        <v>96.44171779141104</v>
      </c>
    </row>
    <row r="664" spans="1:8" s="21" customFormat="1" ht="40.5" customHeight="1">
      <c r="A664" s="28"/>
      <c r="B664" s="47" t="s">
        <v>284</v>
      </c>
      <c r="C664" s="38"/>
      <c r="D664" s="102" t="s">
        <v>285</v>
      </c>
      <c r="E664" s="20">
        <f t="shared" si="75"/>
        <v>8500</v>
      </c>
      <c r="F664" s="20">
        <f t="shared" si="75"/>
        <v>8558.6</v>
      </c>
      <c r="G664" s="20">
        <f t="shared" si="75"/>
        <v>6118.7</v>
      </c>
      <c r="H664" s="22">
        <f t="shared" si="73"/>
        <v>71.49183277638865</v>
      </c>
    </row>
    <row r="665" spans="1:8" s="21" customFormat="1" ht="40.5" customHeight="1">
      <c r="A665" s="28"/>
      <c r="B665" s="90"/>
      <c r="C665" s="38" t="s">
        <v>8</v>
      </c>
      <c r="D665" s="102" t="s">
        <v>9</v>
      </c>
      <c r="E665" s="20">
        <v>8500</v>
      </c>
      <c r="F665" s="22">
        <v>8558.6</v>
      </c>
      <c r="G665" s="22">
        <v>6118.7</v>
      </c>
      <c r="H665" s="22">
        <f t="shared" si="73"/>
        <v>71.49183277638865</v>
      </c>
    </row>
    <row r="666" spans="1:8" s="21" customFormat="1" ht="27">
      <c r="A666" s="31" t="s">
        <v>63</v>
      </c>
      <c r="B666" s="46"/>
      <c r="C666" s="47"/>
      <c r="D666" s="218" t="s">
        <v>64</v>
      </c>
      <c r="E666" s="29">
        <f>E667+E673</f>
        <v>4568.7</v>
      </c>
      <c r="F666" s="29">
        <f>F667+F673</f>
        <v>4557</v>
      </c>
      <c r="G666" s="29">
        <f>G667+G673</f>
        <v>4292.5</v>
      </c>
      <c r="H666" s="30">
        <f t="shared" si="73"/>
        <v>94.19574281325434</v>
      </c>
    </row>
    <row r="667" spans="1:8" s="21" customFormat="1" ht="27" customHeight="1">
      <c r="A667" s="19"/>
      <c r="B667" s="57" t="s">
        <v>271</v>
      </c>
      <c r="C667" s="57"/>
      <c r="D667" s="56" t="s">
        <v>534</v>
      </c>
      <c r="E667" s="25">
        <f aca="true" t="shared" si="76" ref="E667:G668">E668</f>
        <v>3090.1</v>
      </c>
      <c r="F667" s="25">
        <f t="shared" si="76"/>
        <v>3088.1</v>
      </c>
      <c r="G667" s="25">
        <f t="shared" si="76"/>
        <v>2855.7000000000003</v>
      </c>
      <c r="H667" s="26">
        <f t="shared" si="73"/>
        <v>92.47433697095302</v>
      </c>
    </row>
    <row r="668" spans="1:8" s="34" customFormat="1" ht="41.25">
      <c r="A668" s="28"/>
      <c r="B668" s="58" t="s">
        <v>535</v>
      </c>
      <c r="C668" s="58"/>
      <c r="D668" s="86" t="s">
        <v>536</v>
      </c>
      <c r="E668" s="29">
        <f t="shared" si="76"/>
        <v>3090.1</v>
      </c>
      <c r="F668" s="29">
        <f t="shared" si="76"/>
        <v>3088.1</v>
      </c>
      <c r="G668" s="29">
        <f t="shared" si="76"/>
        <v>2855.7000000000003</v>
      </c>
      <c r="H668" s="30">
        <f t="shared" si="73"/>
        <v>92.47433697095302</v>
      </c>
    </row>
    <row r="669" spans="1:8" s="21" customFormat="1" ht="27" customHeight="1">
      <c r="A669" s="19"/>
      <c r="B669" s="47" t="s">
        <v>537</v>
      </c>
      <c r="C669" s="47"/>
      <c r="D669" s="94" t="s">
        <v>538</v>
      </c>
      <c r="E669" s="20">
        <f>E670+E671+E672</f>
        <v>3090.1</v>
      </c>
      <c r="F669" s="20">
        <f>F670+F671+F672</f>
        <v>3088.1</v>
      </c>
      <c r="G669" s="20">
        <f>G670+G671+G672</f>
        <v>2855.7000000000003</v>
      </c>
      <c r="H669" s="22">
        <f t="shared" si="73"/>
        <v>92.47433697095302</v>
      </c>
    </row>
    <row r="670" spans="1:8" s="21" customFormat="1" ht="81" customHeight="1">
      <c r="A670" s="19"/>
      <c r="B670" s="46"/>
      <c r="C670" s="47" t="s">
        <v>2</v>
      </c>
      <c r="D670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70" s="20">
        <v>2767.7</v>
      </c>
      <c r="F670" s="22">
        <v>2764.7</v>
      </c>
      <c r="G670" s="22">
        <v>2636.3</v>
      </c>
      <c r="H670" s="22">
        <f t="shared" si="73"/>
        <v>95.35573479943575</v>
      </c>
    </row>
    <row r="671" spans="1:8" s="21" customFormat="1" ht="27" customHeight="1">
      <c r="A671" s="19"/>
      <c r="B671" s="46"/>
      <c r="C671" s="47" t="s">
        <v>3</v>
      </c>
      <c r="D671" s="94" t="s">
        <v>143</v>
      </c>
      <c r="E671" s="20">
        <v>320.1</v>
      </c>
      <c r="F671" s="14">
        <v>321.1</v>
      </c>
      <c r="G671" s="14">
        <v>217.5</v>
      </c>
      <c r="H671" s="22">
        <f t="shared" si="73"/>
        <v>67.73590781687948</v>
      </c>
    </row>
    <row r="672" spans="1:8" s="21" customFormat="1" ht="13.5" customHeight="1">
      <c r="A672" s="19"/>
      <c r="B672" s="46"/>
      <c r="C672" s="47" t="s">
        <v>4</v>
      </c>
      <c r="D672" s="94" t="s">
        <v>5</v>
      </c>
      <c r="E672" s="20">
        <v>2.3</v>
      </c>
      <c r="F672" s="22">
        <v>2.3</v>
      </c>
      <c r="G672" s="22">
        <v>1.9</v>
      </c>
      <c r="H672" s="22">
        <f t="shared" si="73"/>
        <v>82.6086956521739</v>
      </c>
    </row>
    <row r="673" spans="1:8" s="21" customFormat="1" ht="45" customHeight="1">
      <c r="A673" s="19"/>
      <c r="B673" s="57" t="s">
        <v>608</v>
      </c>
      <c r="C673" s="57"/>
      <c r="D673" s="56" t="s">
        <v>609</v>
      </c>
      <c r="E673" s="25">
        <f>E674</f>
        <v>1478.6</v>
      </c>
      <c r="F673" s="25">
        <f>F674</f>
        <v>1468.8999999999999</v>
      </c>
      <c r="G673" s="25">
        <f>G674</f>
        <v>1436.8</v>
      </c>
      <c r="H673" s="26">
        <f>G673/F673*100</f>
        <v>97.81469126557289</v>
      </c>
    </row>
    <row r="674" spans="1:8" s="34" customFormat="1" ht="40.5" customHeight="1">
      <c r="A674" s="28"/>
      <c r="B674" s="51" t="s">
        <v>610</v>
      </c>
      <c r="C674" s="58"/>
      <c r="D674" s="59" t="s">
        <v>611</v>
      </c>
      <c r="E674" s="29">
        <f>E675+E678+E680</f>
        <v>1478.6</v>
      </c>
      <c r="F674" s="29">
        <f>F675+F678+F680</f>
        <v>1468.8999999999999</v>
      </c>
      <c r="G674" s="29">
        <f>G675+G678+G680</f>
        <v>1436.8</v>
      </c>
      <c r="H674" s="30">
        <f t="shared" si="73"/>
        <v>97.81469126557289</v>
      </c>
    </row>
    <row r="675" spans="1:8" s="21" customFormat="1" ht="27" customHeight="1">
      <c r="A675" s="19"/>
      <c r="B675" s="47" t="s">
        <v>645</v>
      </c>
      <c r="C675" s="47"/>
      <c r="D675" s="40" t="s">
        <v>646</v>
      </c>
      <c r="E675" s="20">
        <f aca="true" t="shared" si="77" ref="E675:G676">E676</f>
        <v>1127.6</v>
      </c>
      <c r="F675" s="20">
        <f t="shared" si="77"/>
        <v>1127.6</v>
      </c>
      <c r="G675" s="20">
        <f t="shared" si="77"/>
        <v>1127.6</v>
      </c>
      <c r="H675" s="22">
        <f>G675/F675*100</f>
        <v>100</v>
      </c>
    </row>
    <row r="676" spans="1:8" s="21" customFormat="1" ht="27" customHeight="1">
      <c r="A676" s="19"/>
      <c r="B676" s="47" t="s">
        <v>647</v>
      </c>
      <c r="C676" s="47"/>
      <c r="D676" s="40" t="s">
        <v>648</v>
      </c>
      <c r="E676" s="20">
        <f t="shared" si="77"/>
        <v>1127.6</v>
      </c>
      <c r="F676" s="20">
        <f t="shared" si="77"/>
        <v>1127.6</v>
      </c>
      <c r="G676" s="20">
        <f t="shared" si="77"/>
        <v>1127.6</v>
      </c>
      <c r="H676" s="22">
        <f t="shared" si="73"/>
        <v>100</v>
      </c>
    </row>
    <row r="677" spans="1:8" s="21" customFormat="1" ht="41.25" customHeight="1">
      <c r="A677" s="19"/>
      <c r="B677" s="46"/>
      <c r="C677" s="38" t="s">
        <v>8</v>
      </c>
      <c r="D677" s="45" t="s">
        <v>9</v>
      </c>
      <c r="E677" s="20">
        <v>1127.6</v>
      </c>
      <c r="F677" s="20">
        <v>1127.6</v>
      </c>
      <c r="G677" s="20">
        <v>1127.6</v>
      </c>
      <c r="H677" s="22">
        <f>G677/F677*100</f>
        <v>100</v>
      </c>
    </row>
    <row r="678" spans="1:8" s="21" customFormat="1" ht="40.5" customHeight="1">
      <c r="A678" s="19"/>
      <c r="B678" s="47" t="s">
        <v>649</v>
      </c>
      <c r="C678" s="50"/>
      <c r="D678" s="49" t="s">
        <v>250</v>
      </c>
      <c r="E678" s="14">
        <f>E679</f>
        <v>204.2</v>
      </c>
      <c r="F678" s="14">
        <f>F679</f>
        <v>204.2</v>
      </c>
      <c r="G678" s="14">
        <f>G679</f>
        <v>204.2</v>
      </c>
      <c r="H678" s="22">
        <f>G678/F678*100</f>
        <v>100</v>
      </c>
    </row>
    <row r="679" spans="1:8" s="21" customFormat="1" ht="40.5" customHeight="1">
      <c r="A679" s="19"/>
      <c r="B679" s="47"/>
      <c r="C679" s="38" t="s">
        <v>8</v>
      </c>
      <c r="D679" s="45" t="s">
        <v>9</v>
      </c>
      <c r="E679" s="14">
        <v>204.2</v>
      </c>
      <c r="F679" s="14">
        <v>204.2</v>
      </c>
      <c r="G679" s="14">
        <v>204.2</v>
      </c>
      <c r="H679" s="22">
        <f>G679/F679*100</f>
        <v>100</v>
      </c>
    </row>
    <row r="680" spans="1:8" s="21" customFormat="1" ht="66" customHeight="1">
      <c r="A680" s="19"/>
      <c r="B680" s="47" t="s">
        <v>650</v>
      </c>
      <c r="C680" s="50"/>
      <c r="D680" s="49" t="s">
        <v>364</v>
      </c>
      <c r="E680" s="14">
        <f>E681</f>
        <v>146.8</v>
      </c>
      <c r="F680" s="14">
        <f>F681</f>
        <v>137.1</v>
      </c>
      <c r="G680" s="14">
        <f>G681</f>
        <v>105</v>
      </c>
      <c r="H680" s="22">
        <f>G680/F680*100</f>
        <v>76.58643326039387</v>
      </c>
    </row>
    <row r="681" spans="1:8" s="21" customFormat="1" ht="40.5" customHeight="1">
      <c r="A681" s="19"/>
      <c r="B681" s="47"/>
      <c r="C681" s="38" t="s">
        <v>8</v>
      </c>
      <c r="D681" s="45" t="s">
        <v>9</v>
      </c>
      <c r="E681" s="14">
        <v>146.8</v>
      </c>
      <c r="F681" s="14">
        <v>137.1</v>
      </c>
      <c r="G681" s="14">
        <v>105</v>
      </c>
      <c r="H681" s="22">
        <f>G681/F681*100</f>
        <v>76.58643326039387</v>
      </c>
    </row>
    <row r="682" spans="1:8" s="21" customFormat="1" ht="13.5">
      <c r="A682" s="19" t="s">
        <v>110</v>
      </c>
      <c r="B682" s="24"/>
      <c r="C682" s="28"/>
      <c r="D682" s="208" t="s">
        <v>65</v>
      </c>
      <c r="E682" s="54">
        <f>E683+E687+E697+E702+E707</f>
        <v>0</v>
      </c>
      <c r="F682" s="54">
        <f>F683+F687+F697+F702+F707</f>
        <v>2846.3</v>
      </c>
      <c r="G682" s="54">
        <f>G683+G687+G697+G702+G707</f>
        <v>2648.3</v>
      </c>
      <c r="H682" s="26">
        <f t="shared" si="73"/>
        <v>93.04360046375997</v>
      </c>
    </row>
    <row r="683" spans="1:8" s="21" customFormat="1" ht="13.5">
      <c r="A683" s="28" t="s">
        <v>111</v>
      </c>
      <c r="B683" s="46"/>
      <c r="C683" s="51"/>
      <c r="D683" s="211" t="s">
        <v>42</v>
      </c>
      <c r="E683" s="33">
        <f aca="true" t="shared" si="78" ref="E683:G685">E684</f>
        <v>0</v>
      </c>
      <c r="F683" s="33">
        <f t="shared" si="78"/>
        <v>2827.8</v>
      </c>
      <c r="G683" s="33">
        <f t="shared" si="78"/>
        <v>2629.8</v>
      </c>
      <c r="H683" s="30">
        <f t="shared" si="73"/>
        <v>92.99809038828771</v>
      </c>
    </row>
    <row r="684" spans="1:8" s="21" customFormat="1" ht="27" customHeight="1">
      <c r="A684" s="28"/>
      <c r="B684" s="46" t="s">
        <v>137</v>
      </c>
      <c r="C684" s="51"/>
      <c r="D684" s="98" t="s">
        <v>138</v>
      </c>
      <c r="E684" s="25">
        <f t="shared" si="78"/>
        <v>0</v>
      </c>
      <c r="F684" s="25">
        <f t="shared" si="78"/>
        <v>2827.8</v>
      </c>
      <c r="G684" s="25">
        <f t="shared" si="78"/>
        <v>2629.8</v>
      </c>
      <c r="H684" s="26">
        <f t="shared" si="73"/>
        <v>92.99809038828771</v>
      </c>
    </row>
    <row r="685" spans="1:8" s="21" customFormat="1" ht="40.5" customHeight="1">
      <c r="A685" s="19"/>
      <c r="B685" s="47" t="s">
        <v>651</v>
      </c>
      <c r="C685" s="38"/>
      <c r="D685" s="276" t="s">
        <v>652</v>
      </c>
      <c r="E685" s="20">
        <f t="shared" si="78"/>
        <v>0</v>
      </c>
      <c r="F685" s="20">
        <f t="shared" si="78"/>
        <v>2827.8</v>
      </c>
      <c r="G685" s="20">
        <f t="shared" si="78"/>
        <v>2629.8</v>
      </c>
      <c r="H685" s="22">
        <f t="shared" si="73"/>
        <v>92.99809038828771</v>
      </c>
    </row>
    <row r="686" spans="1:8" s="21" customFormat="1" ht="27" customHeight="1">
      <c r="A686" s="19"/>
      <c r="B686" s="38"/>
      <c r="C686" s="38" t="s">
        <v>3</v>
      </c>
      <c r="D686" s="45" t="s">
        <v>143</v>
      </c>
      <c r="E686" s="20">
        <v>0</v>
      </c>
      <c r="F686" s="22">
        <v>2827.8</v>
      </c>
      <c r="G686" s="22">
        <v>2629.8</v>
      </c>
      <c r="H686" s="22">
        <f t="shared" si="73"/>
        <v>92.99809038828771</v>
      </c>
    </row>
    <row r="687" spans="1:8" s="108" customFormat="1" ht="13.5" hidden="1">
      <c r="A687" s="129" t="s">
        <v>113</v>
      </c>
      <c r="B687" s="138"/>
      <c r="C687" s="141"/>
      <c r="D687" s="195" t="s">
        <v>59</v>
      </c>
      <c r="E687" s="109">
        <f>E688</f>
        <v>0</v>
      </c>
      <c r="F687" s="109">
        <f>F688</f>
        <v>0</v>
      </c>
      <c r="G687" s="109">
        <f>G688</f>
        <v>0</v>
      </c>
      <c r="H687" s="110" t="e">
        <f>G687/F687*100</f>
        <v>#DIV/0!</v>
      </c>
    </row>
    <row r="688" spans="1:8" s="108" customFormat="1" ht="27" customHeight="1" hidden="1">
      <c r="A688" s="129"/>
      <c r="B688" s="138" t="s">
        <v>365</v>
      </c>
      <c r="C688" s="141"/>
      <c r="D688" s="188" t="s">
        <v>366</v>
      </c>
      <c r="E688" s="136">
        <f>E689+E694</f>
        <v>0</v>
      </c>
      <c r="F688" s="136">
        <f>F689+F694</f>
        <v>0</v>
      </c>
      <c r="G688" s="136">
        <f>G689+G694</f>
        <v>0</v>
      </c>
      <c r="H688" s="107" t="e">
        <f>G688/F688*100</f>
        <v>#DIV/0!</v>
      </c>
    </row>
    <row r="689" spans="1:8" s="108" customFormat="1" ht="27" hidden="1">
      <c r="A689" s="129"/>
      <c r="B689" s="141" t="s">
        <v>367</v>
      </c>
      <c r="C689" s="149"/>
      <c r="D689" s="150" t="s">
        <v>368</v>
      </c>
      <c r="E689" s="109">
        <f>E692+E690</f>
        <v>0</v>
      </c>
      <c r="F689" s="109">
        <f>F692+F690</f>
        <v>0</v>
      </c>
      <c r="G689" s="109">
        <f>G692+G690</f>
        <v>0</v>
      </c>
      <c r="H689" s="110" t="e">
        <f>G689/F689*100</f>
        <v>#DIV/0!</v>
      </c>
    </row>
    <row r="690" spans="1:8" s="108" customFormat="1" ht="40.5" customHeight="1" hidden="1">
      <c r="A690" s="129"/>
      <c r="B690" s="143" t="s">
        <v>451</v>
      </c>
      <c r="C690" s="151"/>
      <c r="D690" s="203" t="s">
        <v>250</v>
      </c>
      <c r="E690" s="128">
        <f aca="true" t="shared" si="79" ref="E690:G692">E691</f>
        <v>0</v>
      </c>
      <c r="F690" s="128">
        <f t="shared" si="79"/>
        <v>0</v>
      </c>
      <c r="G690" s="128">
        <f t="shared" si="79"/>
        <v>0</v>
      </c>
      <c r="H690" s="121" t="e">
        <f>G690/F690*100</f>
        <v>#DIV/0!</v>
      </c>
    </row>
    <row r="691" spans="1:8" s="108" customFormat="1" ht="27" customHeight="1" hidden="1">
      <c r="A691" s="129"/>
      <c r="B691" s="151"/>
      <c r="C691" s="151" t="s">
        <v>3</v>
      </c>
      <c r="D691" s="157" t="s">
        <v>143</v>
      </c>
      <c r="E691" s="128"/>
      <c r="F691" s="128"/>
      <c r="G691" s="128"/>
      <c r="H691" s="121" t="e">
        <f>G691/F691*100</f>
        <v>#DIV/0!</v>
      </c>
    </row>
    <row r="692" spans="1:8" s="108" customFormat="1" ht="40.5" customHeight="1" hidden="1">
      <c r="A692" s="129"/>
      <c r="B692" s="143" t="s">
        <v>369</v>
      </c>
      <c r="C692" s="151"/>
      <c r="D692" s="203" t="s">
        <v>370</v>
      </c>
      <c r="E692" s="128">
        <f t="shared" si="79"/>
        <v>0</v>
      </c>
      <c r="F692" s="128">
        <f t="shared" si="79"/>
        <v>0</v>
      </c>
      <c r="G692" s="128">
        <f t="shared" si="79"/>
        <v>0</v>
      </c>
      <c r="H692" s="121"/>
    </row>
    <row r="693" spans="1:8" s="108" customFormat="1" ht="40.5" customHeight="1" hidden="1">
      <c r="A693" s="129"/>
      <c r="B693" s="151"/>
      <c r="C693" s="151" t="s">
        <v>8</v>
      </c>
      <c r="D693" s="157" t="s">
        <v>9</v>
      </c>
      <c r="E693" s="128"/>
      <c r="F693" s="128">
        <v>0</v>
      </c>
      <c r="G693" s="128">
        <v>0</v>
      </c>
      <c r="H693" s="121"/>
    </row>
    <row r="694" spans="1:8" s="108" customFormat="1" ht="82.5" hidden="1">
      <c r="A694" s="129"/>
      <c r="B694" s="141" t="s">
        <v>371</v>
      </c>
      <c r="C694" s="149"/>
      <c r="D694" s="165" t="s">
        <v>372</v>
      </c>
      <c r="E694" s="115">
        <f aca="true" t="shared" si="80" ref="E694:G695">E695</f>
        <v>0</v>
      </c>
      <c r="F694" s="115">
        <f t="shared" si="80"/>
        <v>0</v>
      </c>
      <c r="G694" s="115">
        <f t="shared" si="80"/>
        <v>0</v>
      </c>
      <c r="H694" s="107"/>
    </row>
    <row r="695" spans="1:8" s="108" customFormat="1" ht="27" customHeight="1" hidden="1">
      <c r="A695" s="129"/>
      <c r="B695" s="143" t="s">
        <v>373</v>
      </c>
      <c r="C695" s="151"/>
      <c r="D695" s="203" t="s">
        <v>374</v>
      </c>
      <c r="E695" s="128">
        <f t="shared" si="80"/>
        <v>0</v>
      </c>
      <c r="F695" s="128">
        <f t="shared" si="80"/>
        <v>0</v>
      </c>
      <c r="G695" s="128">
        <f t="shared" si="80"/>
        <v>0</v>
      </c>
      <c r="H695" s="121"/>
    </row>
    <row r="696" spans="1:8" s="108" customFormat="1" ht="40.5" customHeight="1" hidden="1">
      <c r="A696" s="129"/>
      <c r="B696" s="151"/>
      <c r="C696" s="151" t="s">
        <v>8</v>
      </c>
      <c r="D696" s="157" t="s">
        <v>9</v>
      </c>
      <c r="E696" s="128"/>
      <c r="F696" s="121"/>
      <c r="G696" s="121"/>
      <c r="H696" s="121"/>
    </row>
    <row r="697" spans="1:8" s="108" customFormat="1" ht="13.5" hidden="1">
      <c r="A697" s="129" t="s">
        <v>114</v>
      </c>
      <c r="B697" s="138"/>
      <c r="C697" s="141"/>
      <c r="D697" s="195" t="s">
        <v>43</v>
      </c>
      <c r="E697" s="109">
        <f>E698</f>
        <v>0</v>
      </c>
      <c r="F697" s="109">
        <f aca="true" t="shared" si="81" ref="F697:G700">F698</f>
        <v>0</v>
      </c>
      <c r="G697" s="109">
        <f t="shared" si="81"/>
        <v>0</v>
      </c>
      <c r="H697" s="110"/>
    </row>
    <row r="698" spans="1:8" s="108" customFormat="1" ht="27" customHeight="1" hidden="1">
      <c r="A698" s="129"/>
      <c r="B698" s="138" t="s">
        <v>365</v>
      </c>
      <c r="C698" s="141"/>
      <c r="D698" s="188" t="s">
        <v>366</v>
      </c>
      <c r="E698" s="136">
        <f>E699</f>
        <v>0</v>
      </c>
      <c r="F698" s="136">
        <f t="shared" si="81"/>
        <v>0</v>
      </c>
      <c r="G698" s="136">
        <f t="shared" si="81"/>
        <v>0</v>
      </c>
      <c r="H698" s="107"/>
    </row>
    <row r="699" spans="1:8" s="108" customFormat="1" ht="27" hidden="1">
      <c r="A699" s="129"/>
      <c r="B699" s="141" t="s">
        <v>367</v>
      </c>
      <c r="C699" s="149"/>
      <c r="D699" s="150" t="s">
        <v>368</v>
      </c>
      <c r="E699" s="109">
        <f>E700</f>
        <v>0</v>
      </c>
      <c r="F699" s="109">
        <f t="shared" si="81"/>
        <v>0</v>
      </c>
      <c r="G699" s="109">
        <f t="shared" si="81"/>
        <v>0</v>
      </c>
      <c r="H699" s="110"/>
    </row>
    <row r="700" spans="1:8" s="108" customFormat="1" ht="40.5" customHeight="1" hidden="1">
      <c r="A700" s="129"/>
      <c r="B700" s="143" t="s">
        <v>369</v>
      </c>
      <c r="C700" s="151"/>
      <c r="D700" s="203" t="s">
        <v>370</v>
      </c>
      <c r="E700" s="128">
        <f>E701</f>
        <v>0</v>
      </c>
      <c r="F700" s="128">
        <f t="shared" si="81"/>
        <v>0</v>
      </c>
      <c r="G700" s="128">
        <f t="shared" si="81"/>
        <v>0</v>
      </c>
      <c r="H700" s="121"/>
    </row>
    <row r="701" spans="1:8" s="108" customFormat="1" ht="40.5" customHeight="1" hidden="1">
      <c r="A701" s="129"/>
      <c r="B701" s="151"/>
      <c r="C701" s="151" t="s">
        <v>8</v>
      </c>
      <c r="D701" s="157" t="s">
        <v>9</v>
      </c>
      <c r="E701" s="128"/>
      <c r="F701" s="121"/>
      <c r="G701" s="121"/>
      <c r="H701" s="121"/>
    </row>
    <row r="702" spans="1:8" s="108" customFormat="1" ht="41.25" hidden="1">
      <c r="A702" s="129" t="s">
        <v>44</v>
      </c>
      <c r="B702" s="138"/>
      <c r="C702" s="141"/>
      <c r="D702" s="195" t="s">
        <v>45</v>
      </c>
      <c r="E702" s="109">
        <f>E703</f>
        <v>0</v>
      </c>
      <c r="F702" s="109">
        <f aca="true" t="shared" si="82" ref="F702:G705">F703</f>
        <v>0</v>
      </c>
      <c r="G702" s="109">
        <f t="shared" si="82"/>
        <v>0</v>
      </c>
      <c r="H702" s="110"/>
    </row>
    <row r="703" spans="1:8" s="108" customFormat="1" ht="27" customHeight="1" hidden="1">
      <c r="A703" s="129"/>
      <c r="B703" s="138" t="s">
        <v>365</v>
      </c>
      <c r="C703" s="141"/>
      <c r="D703" s="188" t="s">
        <v>366</v>
      </c>
      <c r="E703" s="106">
        <f>E704</f>
        <v>0</v>
      </c>
      <c r="F703" s="106">
        <f t="shared" si="82"/>
        <v>0</v>
      </c>
      <c r="G703" s="106">
        <f t="shared" si="82"/>
        <v>0</v>
      </c>
      <c r="H703" s="107"/>
    </row>
    <row r="704" spans="1:8" s="108" customFormat="1" ht="27" hidden="1">
      <c r="A704" s="129"/>
      <c r="B704" s="141" t="s">
        <v>367</v>
      </c>
      <c r="C704" s="149"/>
      <c r="D704" s="150" t="s">
        <v>368</v>
      </c>
      <c r="E704" s="109">
        <f>E705</f>
        <v>0</v>
      </c>
      <c r="F704" s="109">
        <f t="shared" si="82"/>
        <v>0</v>
      </c>
      <c r="G704" s="109">
        <f t="shared" si="82"/>
        <v>0</v>
      </c>
      <c r="H704" s="110"/>
    </row>
    <row r="705" spans="1:8" s="177" customFormat="1" ht="54" customHeight="1" hidden="1">
      <c r="A705" s="130"/>
      <c r="B705" s="143" t="s">
        <v>375</v>
      </c>
      <c r="C705" s="143"/>
      <c r="D705" s="203" t="s">
        <v>376</v>
      </c>
      <c r="E705" s="120">
        <f>E706</f>
        <v>0</v>
      </c>
      <c r="F705" s="120">
        <f t="shared" si="82"/>
        <v>0</v>
      </c>
      <c r="G705" s="120">
        <f t="shared" si="82"/>
        <v>0</v>
      </c>
      <c r="H705" s="121"/>
    </row>
    <row r="706" spans="1:8" s="177" customFormat="1" ht="39.75" customHeight="1" hidden="1">
      <c r="A706" s="130"/>
      <c r="B706" s="143"/>
      <c r="C706" s="151" t="s">
        <v>8</v>
      </c>
      <c r="D706" s="157" t="s">
        <v>9</v>
      </c>
      <c r="E706" s="120"/>
      <c r="F706" s="128"/>
      <c r="G706" s="128"/>
      <c r="H706" s="121"/>
    </row>
    <row r="707" spans="1:8" s="21" customFormat="1" ht="27">
      <c r="A707" s="31" t="s">
        <v>66</v>
      </c>
      <c r="B707" s="46"/>
      <c r="C707" s="46"/>
      <c r="D707" s="69" t="s">
        <v>67</v>
      </c>
      <c r="E707" s="29">
        <f>E708+E716</f>
        <v>0</v>
      </c>
      <c r="F707" s="29">
        <f>F708+F716</f>
        <v>18.5</v>
      </c>
      <c r="G707" s="29">
        <f>G708+G716</f>
        <v>18.5</v>
      </c>
      <c r="H707" s="30">
        <f>G707/F707*100</f>
        <v>100</v>
      </c>
    </row>
    <row r="708" spans="1:8" s="108" customFormat="1" ht="27" customHeight="1" hidden="1">
      <c r="A708" s="161"/>
      <c r="B708" s="138" t="s">
        <v>365</v>
      </c>
      <c r="C708" s="141"/>
      <c r="D708" s="188" t="s">
        <v>366</v>
      </c>
      <c r="E708" s="136">
        <f>E709</f>
        <v>0</v>
      </c>
      <c r="F708" s="136">
        <f>F709</f>
        <v>0</v>
      </c>
      <c r="G708" s="136">
        <f>G709</f>
        <v>0</v>
      </c>
      <c r="H708" s="136" t="e">
        <f aca="true" t="shared" si="83" ref="H708:H718">G708/F708*100</f>
        <v>#DIV/0!</v>
      </c>
    </row>
    <row r="709" spans="1:8" s="108" customFormat="1" ht="27" hidden="1">
      <c r="A709" s="161"/>
      <c r="B709" s="141" t="s">
        <v>367</v>
      </c>
      <c r="C709" s="149"/>
      <c r="D709" s="150" t="s">
        <v>368</v>
      </c>
      <c r="E709" s="109">
        <f>E710+E714</f>
        <v>0</v>
      </c>
      <c r="F709" s="109">
        <f>F710+F714</f>
        <v>0</v>
      </c>
      <c r="G709" s="109">
        <f>G710+G714</f>
        <v>0</v>
      </c>
      <c r="H709" s="115" t="e">
        <f t="shared" si="83"/>
        <v>#DIV/0!</v>
      </c>
    </row>
    <row r="710" spans="1:8" s="108" customFormat="1" ht="39.75" customHeight="1" hidden="1">
      <c r="A710" s="161"/>
      <c r="B710" s="143" t="s">
        <v>369</v>
      </c>
      <c r="C710" s="151"/>
      <c r="D710" s="198" t="s">
        <v>370</v>
      </c>
      <c r="E710" s="128">
        <f>E711+E712+E713</f>
        <v>0</v>
      </c>
      <c r="F710" s="128">
        <f>F711+F712+F713</f>
        <v>0</v>
      </c>
      <c r="G710" s="128">
        <f>G711+G712+G713</f>
        <v>0</v>
      </c>
      <c r="H710" s="128" t="e">
        <f t="shared" si="83"/>
        <v>#DIV/0!</v>
      </c>
    </row>
    <row r="711" spans="1:8" s="108" customFormat="1" ht="81" customHeight="1" hidden="1">
      <c r="A711" s="161"/>
      <c r="B711" s="151"/>
      <c r="C711" s="145" t="s">
        <v>2</v>
      </c>
      <c r="D711" s="144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11" s="128"/>
      <c r="F711" s="128"/>
      <c r="G711" s="128"/>
      <c r="H711" s="128" t="e">
        <f t="shared" si="83"/>
        <v>#DIV/0!</v>
      </c>
    </row>
    <row r="712" spans="1:8" s="108" customFormat="1" ht="27" customHeight="1" hidden="1">
      <c r="A712" s="129"/>
      <c r="B712" s="151"/>
      <c r="C712" s="145" t="s">
        <v>3</v>
      </c>
      <c r="D712" s="144" t="s">
        <v>143</v>
      </c>
      <c r="E712" s="128"/>
      <c r="F712" s="128"/>
      <c r="G712" s="128"/>
      <c r="H712" s="128" t="e">
        <f t="shared" si="83"/>
        <v>#DIV/0!</v>
      </c>
    </row>
    <row r="713" spans="1:8" s="108" customFormat="1" ht="13.5" hidden="1">
      <c r="A713" s="129"/>
      <c r="B713" s="138"/>
      <c r="C713" s="145" t="s">
        <v>4</v>
      </c>
      <c r="D713" s="144" t="s">
        <v>5</v>
      </c>
      <c r="E713" s="128"/>
      <c r="F713" s="128"/>
      <c r="G713" s="128"/>
      <c r="H713" s="128" t="e">
        <f t="shared" si="83"/>
        <v>#DIV/0!</v>
      </c>
    </row>
    <row r="714" spans="1:8" s="177" customFormat="1" ht="67.5" customHeight="1" hidden="1">
      <c r="A714" s="130"/>
      <c r="B714" s="143" t="s">
        <v>463</v>
      </c>
      <c r="C714" s="143"/>
      <c r="D714" s="203" t="s">
        <v>464</v>
      </c>
      <c r="E714" s="120">
        <f>E715</f>
        <v>0</v>
      </c>
      <c r="F714" s="120">
        <f>F715</f>
        <v>0</v>
      </c>
      <c r="G714" s="120">
        <f>G715</f>
        <v>0</v>
      </c>
      <c r="H714" s="121" t="e">
        <f t="shared" si="83"/>
        <v>#DIV/0!</v>
      </c>
    </row>
    <row r="715" spans="1:8" s="177" customFormat="1" ht="40.5" customHeight="1" hidden="1">
      <c r="A715" s="130"/>
      <c r="B715" s="143"/>
      <c r="C715" s="151" t="s">
        <v>8</v>
      </c>
      <c r="D715" s="157" t="s">
        <v>9</v>
      </c>
      <c r="E715" s="120"/>
      <c r="F715" s="128"/>
      <c r="G715" s="128"/>
      <c r="H715" s="121" t="e">
        <f t="shared" si="83"/>
        <v>#DIV/0!</v>
      </c>
    </row>
    <row r="716" spans="1:8" s="21" customFormat="1" ht="13.5" customHeight="1">
      <c r="A716" s="19"/>
      <c r="B716" s="46" t="s">
        <v>137</v>
      </c>
      <c r="C716" s="55"/>
      <c r="D716" s="56" t="s">
        <v>138</v>
      </c>
      <c r="E716" s="54">
        <f aca="true" t="shared" si="84" ref="E716:G717">E717</f>
        <v>0</v>
      </c>
      <c r="F716" s="54">
        <f t="shared" si="84"/>
        <v>18.5</v>
      </c>
      <c r="G716" s="54">
        <f t="shared" si="84"/>
        <v>18.5</v>
      </c>
      <c r="H716" s="26">
        <f t="shared" si="83"/>
        <v>100</v>
      </c>
    </row>
    <row r="717" spans="1:8" s="21" customFormat="1" ht="43.5" customHeight="1">
      <c r="A717" s="19"/>
      <c r="B717" s="47" t="s">
        <v>523</v>
      </c>
      <c r="C717" s="47"/>
      <c r="D717" s="88" t="s">
        <v>524</v>
      </c>
      <c r="E717" s="14">
        <f t="shared" si="84"/>
        <v>0</v>
      </c>
      <c r="F717" s="14">
        <f t="shared" si="84"/>
        <v>18.5</v>
      </c>
      <c r="G717" s="14">
        <f t="shared" si="84"/>
        <v>18.5</v>
      </c>
      <c r="H717" s="22">
        <f t="shared" si="83"/>
        <v>100</v>
      </c>
    </row>
    <row r="718" spans="1:8" s="21" customFormat="1" ht="81" customHeight="1">
      <c r="A718" s="19"/>
      <c r="B718" s="47"/>
      <c r="C718" s="47" t="s">
        <v>2</v>
      </c>
      <c r="D718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18" s="14">
        <v>0</v>
      </c>
      <c r="F718" s="14">
        <v>18.5</v>
      </c>
      <c r="G718" s="14">
        <v>18.5</v>
      </c>
      <c r="H718" s="22">
        <f t="shared" si="83"/>
        <v>100</v>
      </c>
    </row>
    <row r="719" spans="1:8" s="21" customFormat="1" ht="14.25" customHeight="1">
      <c r="A719" s="19" t="s">
        <v>16</v>
      </c>
      <c r="B719" s="24"/>
      <c r="C719" s="19"/>
      <c r="D719" s="219" t="s">
        <v>17</v>
      </c>
      <c r="E719" s="54">
        <f>E720+E725+E826+E817</f>
        <v>48461.5</v>
      </c>
      <c r="F719" s="54">
        <f>F720+F725+F826+F817</f>
        <v>59226.9</v>
      </c>
      <c r="G719" s="54">
        <f>G720+G725+G826+G817</f>
        <v>41441.8</v>
      </c>
      <c r="H719" s="26">
        <f aca="true" t="shared" si="85" ref="H719:H732">G719/F719*100</f>
        <v>69.97124617361368</v>
      </c>
    </row>
    <row r="720" spans="1:8" s="21" customFormat="1" ht="13.5">
      <c r="A720" s="28" t="s">
        <v>18</v>
      </c>
      <c r="B720" s="46"/>
      <c r="C720" s="51"/>
      <c r="D720" s="277" t="s">
        <v>19</v>
      </c>
      <c r="E720" s="33">
        <f>E721</f>
        <v>3310</v>
      </c>
      <c r="F720" s="33">
        <f aca="true" t="shared" si="86" ref="F720:G723">F721</f>
        <v>3370.9</v>
      </c>
      <c r="G720" s="33">
        <f t="shared" si="86"/>
        <v>3370.2</v>
      </c>
      <c r="H720" s="30">
        <f t="shared" si="85"/>
        <v>99.97923403245423</v>
      </c>
    </row>
    <row r="721" spans="1:8" s="21" customFormat="1" ht="40.5" customHeight="1">
      <c r="A721" s="19"/>
      <c r="B721" s="46" t="s">
        <v>608</v>
      </c>
      <c r="C721" s="55"/>
      <c r="D721" s="56" t="s">
        <v>609</v>
      </c>
      <c r="E721" s="54">
        <f>E722</f>
        <v>3310</v>
      </c>
      <c r="F721" s="54">
        <f t="shared" si="86"/>
        <v>3370.9</v>
      </c>
      <c r="G721" s="54">
        <f t="shared" si="86"/>
        <v>3370.2</v>
      </c>
      <c r="H721" s="26">
        <f t="shared" si="85"/>
        <v>99.97923403245423</v>
      </c>
    </row>
    <row r="722" spans="1:8" s="34" customFormat="1" ht="54.75">
      <c r="A722" s="28"/>
      <c r="B722" s="51" t="s">
        <v>610</v>
      </c>
      <c r="C722" s="61"/>
      <c r="D722" s="62" t="s">
        <v>611</v>
      </c>
      <c r="E722" s="33">
        <f>E723</f>
        <v>3310</v>
      </c>
      <c r="F722" s="33">
        <f t="shared" si="86"/>
        <v>3370.9</v>
      </c>
      <c r="G722" s="33">
        <f t="shared" si="86"/>
        <v>3370.2</v>
      </c>
      <c r="H722" s="30">
        <f t="shared" si="85"/>
        <v>99.97923403245423</v>
      </c>
    </row>
    <row r="723" spans="1:8" s="21" customFormat="1" ht="40.5" customHeight="1">
      <c r="A723" s="19"/>
      <c r="B723" s="47" t="s">
        <v>653</v>
      </c>
      <c r="C723" s="47"/>
      <c r="D723" s="88" t="s">
        <v>61</v>
      </c>
      <c r="E723" s="14">
        <f>E724</f>
        <v>3310</v>
      </c>
      <c r="F723" s="14">
        <f t="shared" si="86"/>
        <v>3370.9</v>
      </c>
      <c r="G723" s="14">
        <f t="shared" si="86"/>
        <v>3370.2</v>
      </c>
      <c r="H723" s="22">
        <f t="shared" si="85"/>
        <v>99.97923403245423</v>
      </c>
    </row>
    <row r="724" spans="1:8" s="21" customFormat="1" ht="27" customHeight="1">
      <c r="A724" s="23"/>
      <c r="B724" s="47"/>
      <c r="C724" s="38" t="s">
        <v>6</v>
      </c>
      <c r="D724" s="234" t="s">
        <v>7</v>
      </c>
      <c r="E724" s="20">
        <v>3310</v>
      </c>
      <c r="F724" s="22">
        <v>3370.9</v>
      </c>
      <c r="G724" s="22">
        <v>3370.2</v>
      </c>
      <c r="H724" s="22">
        <f t="shared" si="85"/>
        <v>99.97923403245423</v>
      </c>
    </row>
    <row r="725" spans="1:8" s="21" customFormat="1" ht="13.5" customHeight="1">
      <c r="A725" s="28" t="s">
        <v>24</v>
      </c>
      <c r="B725" s="46"/>
      <c r="C725" s="51"/>
      <c r="D725" s="218" t="s">
        <v>25</v>
      </c>
      <c r="E725" s="33">
        <f>E726+E762+E770+E781+E787+E806+E795</f>
        <v>15305.600000000002</v>
      </c>
      <c r="F725" s="33">
        <f>F726+F762+F770+F781+F787+F806+F795</f>
        <v>35849.4</v>
      </c>
      <c r="G725" s="33">
        <f>G726+G762+G770+G781+G787+G806+G795</f>
        <v>18280.2</v>
      </c>
      <c r="H725" s="30">
        <f t="shared" si="85"/>
        <v>50.99164839578905</v>
      </c>
    </row>
    <row r="726" spans="1:8" s="21" customFormat="1" ht="40.5" customHeight="1">
      <c r="A726" s="28"/>
      <c r="B726" s="46" t="s">
        <v>239</v>
      </c>
      <c r="C726" s="46"/>
      <c r="D726" s="91" t="s">
        <v>240</v>
      </c>
      <c r="E726" s="25">
        <f>E727+E734+E752+E755</f>
        <v>7120.400000000001</v>
      </c>
      <c r="F726" s="25">
        <f>F727+F734+F752+F755</f>
        <v>6574.900000000001</v>
      </c>
      <c r="G726" s="25">
        <f>G727+G734+G752+G755</f>
        <v>6452.3</v>
      </c>
      <c r="H726" s="26">
        <f t="shared" si="85"/>
        <v>98.13533285677349</v>
      </c>
    </row>
    <row r="727" spans="1:8" s="21" customFormat="1" ht="27">
      <c r="A727" s="28"/>
      <c r="B727" s="51" t="s">
        <v>241</v>
      </c>
      <c r="C727" s="85"/>
      <c r="D727" s="92" t="s">
        <v>242</v>
      </c>
      <c r="E727" s="33">
        <f>E728+E731</f>
        <v>235.79999999999998</v>
      </c>
      <c r="F727" s="33">
        <f>F728+F731</f>
        <v>263.2</v>
      </c>
      <c r="G727" s="33">
        <f>G728+G731</f>
        <v>259.1</v>
      </c>
      <c r="H727" s="30">
        <f t="shared" si="85"/>
        <v>98.4422492401216</v>
      </c>
    </row>
    <row r="728" spans="1:8" s="21" customFormat="1" ht="57" customHeight="1">
      <c r="A728" s="28"/>
      <c r="B728" s="47" t="s">
        <v>253</v>
      </c>
      <c r="C728" s="47"/>
      <c r="D728" s="88" t="s">
        <v>539</v>
      </c>
      <c r="E728" s="14">
        <f>E730+E729</f>
        <v>184.2</v>
      </c>
      <c r="F728" s="14">
        <f>F730+F729</f>
        <v>161.6</v>
      </c>
      <c r="G728" s="14">
        <f>G730+G729</f>
        <v>159.1</v>
      </c>
      <c r="H728" s="22">
        <f t="shared" si="85"/>
        <v>98.45297029702971</v>
      </c>
    </row>
    <row r="729" spans="1:8" s="21" customFormat="1" ht="27" customHeight="1">
      <c r="A729" s="28"/>
      <c r="B729" s="47"/>
      <c r="C729" s="47" t="s">
        <v>3</v>
      </c>
      <c r="D729" s="88" t="s">
        <v>143</v>
      </c>
      <c r="E729" s="14">
        <v>0</v>
      </c>
      <c r="F729" s="14">
        <v>2.5</v>
      </c>
      <c r="G729" s="14">
        <v>0</v>
      </c>
      <c r="H729" s="22">
        <f t="shared" si="85"/>
        <v>0</v>
      </c>
    </row>
    <row r="730" spans="1:8" s="21" customFormat="1" ht="27" customHeight="1">
      <c r="A730" s="28"/>
      <c r="B730" s="51"/>
      <c r="C730" s="38" t="s">
        <v>6</v>
      </c>
      <c r="D730" s="234" t="s">
        <v>7</v>
      </c>
      <c r="E730" s="14">
        <v>184.2</v>
      </c>
      <c r="F730" s="20">
        <v>159.1</v>
      </c>
      <c r="G730" s="20">
        <v>159.1</v>
      </c>
      <c r="H730" s="22">
        <f t="shared" si="85"/>
        <v>100</v>
      </c>
    </row>
    <row r="731" spans="1:8" s="21" customFormat="1" ht="53.25" customHeight="1">
      <c r="A731" s="28"/>
      <c r="B731" s="38" t="s">
        <v>254</v>
      </c>
      <c r="C731" s="38"/>
      <c r="D731" s="45" t="s">
        <v>540</v>
      </c>
      <c r="E731" s="14">
        <f>E733+E732</f>
        <v>51.6</v>
      </c>
      <c r="F731" s="14">
        <f>F733+F732</f>
        <v>101.6</v>
      </c>
      <c r="G731" s="14">
        <f>G733+G732</f>
        <v>100</v>
      </c>
      <c r="H731" s="22">
        <f t="shared" si="85"/>
        <v>98.4251968503937</v>
      </c>
    </row>
    <row r="732" spans="1:8" s="21" customFormat="1" ht="27" customHeight="1">
      <c r="A732" s="28"/>
      <c r="B732" s="38"/>
      <c r="C732" s="38" t="s">
        <v>3</v>
      </c>
      <c r="D732" s="42" t="s">
        <v>143</v>
      </c>
      <c r="E732" s="14">
        <v>1.6</v>
      </c>
      <c r="F732" s="14">
        <v>1.6</v>
      </c>
      <c r="G732" s="14">
        <v>0</v>
      </c>
      <c r="H732" s="22">
        <f t="shared" si="85"/>
        <v>0</v>
      </c>
    </row>
    <row r="733" spans="1:8" s="21" customFormat="1" ht="27" customHeight="1">
      <c r="A733" s="28"/>
      <c r="B733" s="51"/>
      <c r="C733" s="38" t="s">
        <v>6</v>
      </c>
      <c r="D733" s="234" t="s">
        <v>7</v>
      </c>
      <c r="E733" s="14">
        <v>50</v>
      </c>
      <c r="F733" s="22">
        <v>100</v>
      </c>
      <c r="G733" s="22">
        <v>100</v>
      </c>
      <c r="H733" s="22">
        <f aca="true" t="shared" si="87" ref="H733:H807">G733/F733*100</f>
        <v>100</v>
      </c>
    </row>
    <row r="734" spans="1:8" s="21" customFormat="1" ht="41.25">
      <c r="A734" s="28"/>
      <c r="B734" s="51" t="s">
        <v>256</v>
      </c>
      <c r="C734" s="85"/>
      <c r="D734" s="97" t="s">
        <v>542</v>
      </c>
      <c r="E734" s="33">
        <f>E745+E748+E737+E742+E739+E750+E735</f>
        <v>6884.6</v>
      </c>
      <c r="F734" s="33">
        <f>F745+F748+F737+F742+F739+F750+F735</f>
        <v>6311.700000000001</v>
      </c>
      <c r="G734" s="33">
        <f>G745+G748+G737+G742+G739+G750+G735</f>
        <v>6193.2</v>
      </c>
      <c r="H734" s="30">
        <f t="shared" si="87"/>
        <v>98.12253434098578</v>
      </c>
    </row>
    <row r="735" spans="1:8" s="108" customFormat="1" ht="54" customHeight="1" hidden="1">
      <c r="A735" s="129"/>
      <c r="B735" s="143" t="s">
        <v>497</v>
      </c>
      <c r="C735" s="146"/>
      <c r="D735" s="157" t="s">
        <v>498</v>
      </c>
      <c r="E735" s="120">
        <f>E736</f>
        <v>0</v>
      </c>
      <c r="F735" s="120">
        <f>F736</f>
        <v>0</v>
      </c>
      <c r="G735" s="120">
        <f>G736</f>
        <v>0</v>
      </c>
      <c r="H735" s="121" t="e">
        <f>G735/F735*100</f>
        <v>#DIV/0!</v>
      </c>
    </row>
    <row r="736" spans="1:8" s="108" customFormat="1" ht="27" customHeight="1" hidden="1">
      <c r="A736" s="129"/>
      <c r="B736" s="143"/>
      <c r="C736" s="151" t="s">
        <v>6</v>
      </c>
      <c r="D736" s="197" t="s">
        <v>7</v>
      </c>
      <c r="E736" s="120"/>
      <c r="F736" s="128"/>
      <c r="G736" s="128"/>
      <c r="H736" s="121" t="e">
        <f>G736/F736*100</f>
        <v>#DIV/0!</v>
      </c>
    </row>
    <row r="737" spans="1:8" s="108" customFormat="1" ht="40.5" customHeight="1" hidden="1">
      <c r="A737" s="129"/>
      <c r="B737" s="143" t="s">
        <v>377</v>
      </c>
      <c r="C737" s="146"/>
      <c r="D737" s="157" t="s">
        <v>378</v>
      </c>
      <c r="E737" s="120">
        <f>E738</f>
        <v>0</v>
      </c>
      <c r="F737" s="120">
        <f>F738</f>
        <v>0</v>
      </c>
      <c r="G737" s="120">
        <f>G738</f>
        <v>0</v>
      </c>
      <c r="H737" s="121" t="e">
        <f t="shared" si="87"/>
        <v>#DIV/0!</v>
      </c>
    </row>
    <row r="738" spans="1:8" s="108" customFormat="1" ht="27" customHeight="1" hidden="1">
      <c r="A738" s="129"/>
      <c r="B738" s="143"/>
      <c r="C738" s="151" t="s">
        <v>6</v>
      </c>
      <c r="D738" s="197" t="s">
        <v>7</v>
      </c>
      <c r="E738" s="120"/>
      <c r="F738" s="128"/>
      <c r="G738" s="128"/>
      <c r="H738" s="121" t="e">
        <f t="shared" si="87"/>
        <v>#DIV/0!</v>
      </c>
    </row>
    <row r="739" spans="1:8" s="21" customFormat="1" ht="54" customHeight="1">
      <c r="A739" s="28"/>
      <c r="B739" s="38" t="s">
        <v>265</v>
      </c>
      <c r="C739" s="38"/>
      <c r="D739" s="45" t="s">
        <v>540</v>
      </c>
      <c r="E739" s="14">
        <f>E741+E740</f>
        <v>52.8</v>
      </c>
      <c r="F739" s="14">
        <f>F741+F740</f>
        <v>102.8</v>
      </c>
      <c r="G739" s="14">
        <f>G741+G740</f>
        <v>100</v>
      </c>
      <c r="H739" s="22">
        <f t="shared" si="87"/>
        <v>97.27626459143968</v>
      </c>
    </row>
    <row r="740" spans="1:8" s="21" customFormat="1" ht="27" customHeight="1">
      <c r="A740" s="28"/>
      <c r="B740" s="38"/>
      <c r="C740" s="38" t="s">
        <v>3</v>
      </c>
      <c r="D740" s="42" t="s">
        <v>143</v>
      </c>
      <c r="E740" s="14">
        <v>2.8</v>
      </c>
      <c r="F740" s="14">
        <v>2.8</v>
      </c>
      <c r="G740" s="14">
        <v>0</v>
      </c>
      <c r="H740" s="22">
        <f t="shared" si="87"/>
        <v>0</v>
      </c>
    </row>
    <row r="741" spans="1:8" s="21" customFormat="1" ht="27" customHeight="1">
      <c r="A741" s="28"/>
      <c r="B741" s="51"/>
      <c r="C741" s="38" t="s">
        <v>6</v>
      </c>
      <c r="D741" s="234" t="s">
        <v>7</v>
      </c>
      <c r="E741" s="14">
        <v>50</v>
      </c>
      <c r="F741" s="20">
        <v>100</v>
      </c>
      <c r="G741" s="20">
        <v>100</v>
      </c>
      <c r="H741" s="22">
        <f t="shared" si="87"/>
        <v>100</v>
      </c>
    </row>
    <row r="742" spans="1:8" s="21" customFormat="1" ht="83.25" customHeight="1">
      <c r="A742" s="28"/>
      <c r="B742" s="38" t="s">
        <v>379</v>
      </c>
      <c r="C742" s="38"/>
      <c r="D742" s="235" t="s">
        <v>555</v>
      </c>
      <c r="E742" s="14">
        <f>E744+E743</f>
        <v>211.8</v>
      </c>
      <c r="F742" s="14">
        <f>F744+F743</f>
        <v>211.8</v>
      </c>
      <c r="G742" s="14">
        <f>G744+G743</f>
        <v>100</v>
      </c>
      <c r="H742" s="22">
        <f t="shared" si="87"/>
        <v>47.21435316336166</v>
      </c>
    </row>
    <row r="743" spans="1:8" s="21" customFormat="1" ht="27" customHeight="1">
      <c r="A743" s="28"/>
      <c r="B743" s="38"/>
      <c r="C743" s="38" t="s">
        <v>3</v>
      </c>
      <c r="D743" s="42" t="s">
        <v>143</v>
      </c>
      <c r="E743" s="14">
        <v>0</v>
      </c>
      <c r="F743" s="14">
        <v>1.8</v>
      </c>
      <c r="G743" s="14">
        <v>0</v>
      </c>
      <c r="H743" s="22">
        <f>G743/F743*100</f>
        <v>0</v>
      </c>
    </row>
    <row r="744" spans="1:8" s="21" customFormat="1" ht="27" customHeight="1">
      <c r="A744" s="28"/>
      <c r="B744" s="38"/>
      <c r="C744" s="38" t="s">
        <v>6</v>
      </c>
      <c r="D744" s="234" t="s">
        <v>7</v>
      </c>
      <c r="E744" s="14">
        <v>211.8</v>
      </c>
      <c r="F744" s="20">
        <v>210</v>
      </c>
      <c r="G744" s="20">
        <v>100</v>
      </c>
      <c r="H744" s="22">
        <f aca="true" t="shared" si="88" ref="H744:H753">G744/F744*100</f>
        <v>47.61904761904761</v>
      </c>
    </row>
    <row r="745" spans="1:8" s="21" customFormat="1" ht="40.5" customHeight="1">
      <c r="A745" s="28"/>
      <c r="B745" s="47" t="s">
        <v>380</v>
      </c>
      <c r="C745" s="47"/>
      <c r="D745" s="88" t="s">
        <v>40</v>
      </c>
      <c r="E745" s="14">
        <f>E746+E747</f>
        <v>3320</v>
      </c>
      <c r="F745" s="14">
        <f>F746+F747</f>
        <v>3023.1</v>
      </c>
      <c r="G745" s="14">
        <f>G746+G747</f>
        <v>3019.2</v>
      </c>
      <c r="H745" s="22">
        <f t="shared" si="88"/>
        <v>99.87099335119579</v>
      </c>
    </row>
    <row r="746" spans="1:8" s="21" customFormat="1" ht="27" customHeight="1">
      <c r="A746" s="28"/>
      <c r="B746" s="51"/>
      <c r="C746" s="38" t="s">
        <v>6</v>
      </c>
      <c r="D746" s="234" t="s">
        <v>7</v>
      </c>
      <c r="E746" s="14">
        <v>350</v>
      </c>
      <c r="F746" s="20">
        <v>350</v>
      </c>
      <c r="G746" s="20">
        <v>346.1</v>
      </c>
      <c r="H746" s="22">
        <f t="shared" si="88"/>
        <v>98.88571428571429</v>
      </c>
    </row>
    <row r="747" spans="1:8" s="21" customFormat="1" ht="40.5" customHeight="1">
      <c r="A747" s="28"/>
      <c r="B747" s="51"/>
      <c r="C747" s="38" t="s">
        <v>8</v>
      </c>
      <c r="D747" s="45" t="s">
        <v>9</v>
      </c>
      <c r="E747" s="14">
        <v>2970</v>
      </c>
      <c r="F747" s="20">
        <v>2673.1</v>
      </c>
      <c r="G747" s="22">
        <v>2673.1</v>
      </c>
      <c r="H747" s="22">
        <f t="shared" si="88"/>
        <v>100</v>
      </c>
    </row>
    <row r="748" spans="1:8" s="21" customFormat="1" ht="40.5" customHeight="1">
      <c r="A748" s="28"/>
      <c r="B748" s="47" t="s">
        <v>381</v>
      </c>
      <c r="C748" s="50"/>
      <c r="D748" s="227" t="s">
        <v>41</v>
      </c>
      <c r="E748" s="14">
        <f>E749</f>
        <v>3300</v>
      </c>
      <c r="F748" s="14">
        <f>F749</f>
        <v>2974</v>
      </c>
      <c r="G748" s="14">
        <f>G749</f>
        <v>2974</v>
      </c>
      <c r="H748" s="22">
        <f t="shared" si="88"/>
        <v>100</v>
      </c>
    </row>
    <row r="749" spans="1:8" s="21" customFormat="1" ht="40.5" customHeight="1">
      <c r="A749" s="28"/>
      <c r="B749" s="47"/>
      <c r="C749" s="38" t="s">
        <v>8</v>
      </c>
      <c r="D749" s="45" t="s">
        <v>9</v>
      </c>
      <c r="E749" s="14">
        <v>3300</v>
      </c>
      <c r="F749" s="20">
        <v>2974</v>
      </c>
      <c r="G749" s="20">
        <v>2974</v>
      </c>
      <c r="H749" s="22">
        <f t="shared" si="88"/>
        <v>100</v>
      </c>
    </row>
    <row r="750" spans="1:8" s="108" customFormat="1" ht="67.5" customHeight="1" hidden="1">
      <c r="A750" s="129"/>
      <c r="B750" s="143" t="s">
        <v>472</v>
      </c>
      <c r="C750" s="146"/>
      <c r="D750" s="190" t="s">
        <v>473</v>
      </c>
      <c r="E750" s="120">
        <f>E751</f>
        <v>0</v>
      </c>
      <c r="F750" s="120">
        <f>F751</f>
        <v>0</v>
      </c>
      <c r="G750" s="120">
        <f>G751</f>
        <v>0</v>
      </c>
      <c r="H750" s="121" t="e">
        <f>G750/F750*100</f>
        <v>#DIV/0!</v>
      </c>
    </row>
    <row r="751" spans="1:8" s="108" customFormat="1" ht="27" customHeight="1" hidden="1">
      <c r="A751" s="129"/>
      <c r="B751" s="143"/>
      <c r="C751" s="151" t="s">
        <v>6</v>
      </c>
      <c r="D751" s="197" t="s">
        <v>7</v>
      </c>
      <c r="E751" s="120"/>
      <c r="F751" s="128"/>
      <c r="G751" s="128"/>
      <c r="H751" s="121" t="e">
        <f>G751/F751*100</f>
        <v>#DIV/0!</v>
      </c>
    </row>
    <row r="752" spans="1:8" s="108" customFormat="1" ht="27" hidden="1">
      <c r="A752" s="129"/>
      <c r="B752" s="141" t="s">
        <v>266</v>
      </c>
      <c r="C752" s="139"/>
      <c r="D752" s="140" t="s">
        <v>267</v>
      </c>
      <c r="E752" s="109">
        <f aca="true" t="shared" si="89" ref="E752:G753">E753</f>
        <v>0</v>
      </c>
      <c r="F752" s="109">
        <f t="shared" si="89"/>
        <v>0</v>
      </c>
      <c r="G752" s="109">
        <f t="shared" si="89"/>
        <v>0</v>
      </c>
      <c r="H752" s="110" t="e">
        <f t="shared" si="88"/>
        <v>#DIV/0!</v>
      </c>
    </row>
    <row r="753" spans="1:8" s="108" customFormat="1" ht="27" customHeight="1" hidden="1">
      <c r="A753" s="129"/>
      <c r="B753" s="151" t="s">
        <v>382</v>
      </c>
      <c r="C753" s="151"/>
      <c r="D753" s="196" t="s">
        <v>383</v>
      </c>
      <c r="E753" s="120">
        <f t="shared" si="89"/>
        <v>0</v>
      </c>
      <c r="F753" s="120">
        <f t="shared" si="89"/>
        <v>0</v>
      </c>
      <c r="G753" s="120">
        <f t="shared" si="89"/>
        <v>0</v>
      </c>
      <c r="H753" s="121" t="e">
        <f t="shared" si="88"/>
        <v>#DIV/0!</v>
      </c>
    </row>
    <row r="754" spans="1:8" s="108" customFormat="1" ht="27" customHeight="1" hidden="1">
      <c r="A754" s="129"/>
      <c r="B754" s="151"/>
      <c r="C754" s="151" t="s">
        <v>6</v>
      </c>
      <c r="D754" s="197" t="s">
        <v>7</v>
      </c>
      <c r="E754" s="120"/>
      <c r="F754" s="128"/>
      <c r="G754" s="128"/>
      <c r="H754" s="121" t="e">
        <f t="shared" si="87"/>
        <v>#DIV/0!</v>
      </c>
    </row>
    <row r="755" spans="1:8" s="178" customFormat="1" ht="27" hidden="1">
      <c r="A755" s="130"/>
      <c r="B755" s="141" t="s">
        <v>342</v>
      </c>
      <c r="C755" s="139"/>
      <c r="D755" s="162" t="s">
        <v>343</v>
      </c>
      <c r="E755" s="109">
        <f>E756+E758+E760</f>
        <v>0</v>
      </c>
      <c r="F755" s="109">
        <f>F756+F758+F760</f>
        <v>0</v>
      </c>
      <c r="G755" s="109">
        <f>G756+G758+G760</f>
        <v>0</v>
      </c>
      <c r="H755" s="110" t="e">
        <f t="shared" si="87"/>
        <v>#DIV/0!</v>
      </c>
    </row>
    <row r="756" spans="1:8" s="108" customFormat="1" ht="39" hidden="1">
      <c r="A756" s="129"/>
      <c r="B756" s="151" t="s">
        <v>384</v>
      </c>
      <c r="C756" s="151"/>
      <c r="D756" s="157" t="s">
        <v>300</v>
      </c>
      <c r="E756" s="120">
        <f>E757</f>
        <v>0</v>
      </c>
      <c r="F756" s="120">
        <f>F757</f>
        <v>0</v>
      </c>
      <c r="G756" s="120">
        <f>G757</f>
        <v>0</v>
      </c>
      <c r="H756" s="121" t="e">
        <f t="shared" si="87"/>
        <v>#DIV/0!</v>
      </c>
    </row>
    <row r="757" spans="1:8" s="108" customFormat="1" ht="25.5" customHeight="1" hidden="1">
      <c r="A757" s="129"/>
      <c r="B757" s="151"/>
      <c r="C757" s="151" t="s">
        <v>6</v>
      </c>
      <c r="D757" s="197" t="s">
        <v>7</v>
      </c>
      <c r="E757" s="120"/>
      <c r="F757" s="128"/>
      <c r="G757" s="128"/>
      <c r="H757" s="121" t="e">
        <f t="shared" si="87"/>
        <v>#DIV/0!</v>
      </c>
    </row>
    <row r="758" spans="1:8" s="108" customFormat="1" ht="54" customHeight="1" hidden="1">
      <c r="A758" s="129"/>
      <c r="B758" s="151" t="s">
        <v>385</v>
      </c>
      <c r="C758" s="151"/>
      <c r="D758" s="197" t="s">
        <v>386</v>
      </c>
      <c r="E758" s="120">
        <f>E759</f>
        <v>0</v>
      </c>
      <c r="F758" s="120">
        <f>F759</f>
        <v>0</v>
      </c>
      <c r="G758" s="120">
        <f>G759</f>
        <v>0</v>
      </c>
      <c r="H758" s="121" t="e">
        <f t="shared" si="87"/>
        <v>#DIV/0!</v>
      </c>
    </row>
    <row r="759" spans="1:8" s="108" customFormat="1" ht="27" customHeight="1" hidden="1">
      <c r="A759" s="129"/>
      <c r="B759" s="151"/>
      <c r="C759" s="151" t="s">
        <v>6</v>
      </c>
      <c r="D759" s="197" t="s">
        <v>7</v>
      </c>
      <c r="E759" s="120"/>
      <c r="F759" s="128"/>
      <c r="G759" s="128"/>
      <c r="H759" s="121" t="e">
        <f t="shared" si="87"/>
        <v>#DIV/0!</v>
      </c>
    </row>
    <row r="760" spans="1:8" s="108" customFormat="1" ht="54" customHeight="1" hidden="1">
      <c r="A760" s="129"/>
      <c r="B760" s="151" t="s">
        <v>387</v>
      </c>
      <c r="C760" s="151"/>
      <c r="D760" s="197" t="s">
        <v>388</v>
      </c>
      <c r="E760" s="120">
        <f>E761</f>
        <v>0</v>
      </c>
      <c r="F760" s="120">
        <f>F761</f>
        <v>0</v>
      </c>
      <c r="G760" s="120">
        <f>G761</f>
        <v>0</v>
      </c>
      <c r="H760" s="121" t="e">
        <f t="shared" si="87"/>
        <v>#DIV/0!</v>
      </c>
    </row>
    <row r="761" spans="1:8" s="108" customFormat="1" ht="27" customHeight="1" hidden="1">
      <c r="A761" s="129"/>
      <c r="B761" s="151"/>
      <c r="C761" s="151" t="s">
        <v>6</v>
      </c>
      <c r="D761" s="197" t="s">
        <v>7</v>
      </c>
      <c r="E761" s="120"/>
      <c r="F761" s="121"/>
      <c r="G761" s="121"/>
      <c r="H761" s="121" t="e">
        <f t="shared" si="87"/>
        <v>#DIV/0!</v>
      </c>
    </row>
    <row r="762" spans="1:8" s="108" customFormat="1" ht="27" customHeight="1" hidden="1">
      <c r="A762" s="129"/>
      <c r="B762" s="138" t="s">
        <v>365</v>
      </c>
      <c r="C762" s="141"/>
      <c r="D762" s="188" t="s">
        <v>366</v>
      </c>
      <c r="E762" s="106">
        <f>E763</f>
        <v>0</v>
      </c>
      <c r="F762" s="106">
        <f>F763</f>
        <v>0</v>
      </c>
      <c r="G762" s="106">
        <f>G763</f>
        <v>0</v>
      </c>
      <c r="H762" s="107" t="e">
        <f t="shared" si="87"/>
        <v>#DIV/0!</v>
      </c>
    </row>
    <row r="763" spans="1:8" s="108" customFormat="1" ht="82.5" hidden="1">
      <c r="A763" s="129"/>
      <c r="B763" s="141" t="s">
        <v>371</v>
      </c>
      <c r="C763" s="149"/>
      <c r="D763" s="165" t="s">
        <v>372</v>
      </c>
      <c r="E763" s="109">
        <f>E766+E768+E764</f>
        <v>0</v>
      </c>
      <c r="F763" s="109">
        <f>F766+F768+F764</f>
        <v>0</v>
      </c>
      <c r="G763" s="109">
        <f>G766+G768+G764</f>
        <v>0</v>
      </c>
      <c r="H763" s="110" t="e">
        <f t="shared" si="87"/>
        <v>#DIV/0!</v>
      </c>
    </row>
    <row r="764" spans="1:8" s="108" customFormat="1" ht="67.5" customHeight="1" hidden="1">
      <c r="A764" s="129"/>
      <c r="B764" s="143" t="s">
        <v>389</v>
      </c>
      <c r="C764" s="146"/>
      <c r="D764" s="204" t="s">
        <v>390</v>
      </c>
      <c r="E764" s="120">
        <f>E765</f>
        <v>0</v>
      </c>
      <c r="F764" s="120">
        <f>F765</f>
        <v>0</v>
      </c>
      <c r="G764" s="120">
        <f>G765</f>
        <v>0</v>
      </c>
      <c r="H764" s="121" t="e">
        <f t="shared" si="87"/>
        <v>#DIV/0!</v>
      </c>
    </row>
    <row r="765" spans="1:8" s="108" customFormat="1" ht="27" customHeight="1" hidden="1">
      <c r="A765" s="129"/>
      <c r="B765" s="143"/>
      <c r="C765" s="143" t="s">
        <v>6</v>
      </c>
      <c r="D765" s="168" t="s">
        <v>7</v>
      </c>
      <c r="E765" s="128"/>
      <c r="F765" s="128"/>
      <c r="G765" s="128"/>
      <c r="H765" s="121" t="e">
        <f t="shared" si="87"/>
        <v>#DIV/0!</v>
      </c>
    </row>
    <row r="766" spans="1:8" s="108" customFormat="1" ht="54" customHeight="1" hidden="1">
      <c r="A766" s="129"/>
      <c r="B766" s="143" t="s">
        <v>391</v>
      </c>
      <c r="C766" s="146"/>
      <c r="D766" s="197" t="s">
        <v>386</v>
      </c>
      <c r="E766" s="120">
        <f>E767</f>
        <v>0</v>
      </c>
      <c r="F766" s="120">
        <f>F767</f>
        <v>0</v>
      </c>
      <c r="G766" s="120">
        <f>G767</f>
        <v>0</v>
      </c>
      <c r="H766" s="121" t="e">
        <f t="shared" si="87"/>
        <v>#DIV/0!</v>
      </c>
    </row>
    <row r="767" spans="1:8" s="108" customFormat="1" ht="26.25" customHeight="1" hidden="1">
      <c r="A767" s="129"/>
      <c r="B767" s="143"/>
      <c r="C767" s="143" t="s">
        <v>6</v>
      </c>
      <c r="D767" s="168" t="s">
        <v>7</v>
      </c>
      <c r="E767" s="120"/>
      <c r="F767" s="121"/>
      <c r="G767" s="121"/>
      <c r="H767" s="121" t="e">
        <f t="shared" si="87"/>
        <v>#DIV/0!</v>
      </c>
    </row>
    <row r="768" spans="1:8" s="108" customFormat="1" ht="54" customHeight="1" hidden="1">
      <c r="A768" s="129"/>
      <c r="B768" s="143" t="s">
        <v>392</v>
      </c>
      <c r="C768" s="143"/>
      <c r="D768" s="197" t="s">
        <v>388</v>
      </c>
      <c r="E768" s="120">
        <f>E769</f>
        <v>0</v>
      </c>
      <c r="F768" s="120">
        <f>F769</f>
        <v>0</v>
      </c>
      <c r="G768" s="120">
        <f>G769</f>
        <v>0</v>
      </c>
      <c r="H768" s="205" t="e">
        <f t="shared" si="87"/>
        <v>#DIV/0!</v>
      </c>
    </row>
    <row r="769" spans="1:8" s="108" customFormat="1" ht="27" customHeight="1" hidden="1">
      <c r="A769" s="129"/>
      <c r="B769" s="143"/>
      <c r="C769" s="143" t="s">
        <v>6</v>
      </c>
      <c r="D769" s="168" t="s">
        <v>7</v>
      </c>
      <c r="E769" s="120"/>
      <c r="F769" s="128"/>
      <c r="G769" s="128"/>
      <c r="H769" s="121" t="e">
        <f t="shared" si="87"/>
        <v>#DIV/0!</v>
      </c>
    </row>
    <row r="770" spans="1:8" s="108" customFormat="1" ht="27" customHeight="1" hidden="1">
      <c r="A770" s="129"/>
      <c r="B770" s="138" t="s">
        <v>271</v>
      </c>
      <c r="C770" s="138"/>
      <c r="D770" s="189" t="s">
        <v>272</v>
      </c>
      <c r="E770" s="136">
        <f>E771+E776</f>
        <v>0</v>
      </c>
      <c r="F770" s="136">
        <f>F771+F776</f>
        <v>0</v>
      </c>
      <c r="G770" s="136">
        <f>G771+G776</f>
        <v>0</v>
      </c>
      <c r="H770" s="107" t="e">
        <f t="shared" si="87"/>
        <v>#DIV/0!</v>
      </c>
    </row>
    <row r="771" spans="1:8" s="108" customFormat="1" ht="41.25" hidden="1">
      <c r="A771" s="131"/>
      <c r="B771" s="141" t="s">
        <v>349</v>
      </c>
      <c r="C771" s="141"/>
      <c r="D771" s="140" t="s">
        <v>350</v>
      </c>
      <c r="E771" s="115">
        <f>E772+E774</f>
        <v>0</v>
      </c>
      <c r="F771" s="115">
        <f>F772+F774</f>
        <v>0</v>
      </c>
      <c r="G771" s="115">
        <f>G772+G774</f>
        <v>0</v>
      </c>
      <c r="H771" s="110" t="e">
        <f t="shared" si="87"/>
        <v>#DIV/0!</v>
      </c>
    </row>
    <row r="772" spans="1:8" s="108" customFormat="1" ht="54" customHeight="1" hidden="1">
      <c r="A772" s="129"/>
      <c r="B772" s="151" t="s">
        <v>393</v>
      </c>
      <c r="C772" s="145"/>
      <c r="D772" s="197" t="s">
        <v>386</v>
      </c>
      <c r="E772" s="128">
        <f>E773</f>
        <v>0</v>
      </c>
      <c r="F772" s="128">
        <f>F773</f>
        <v>0</v>
      </c>
      <c r="G772" s="128">
        <f>G773</f>
        <v>0</v>
      </c>
      <c r="H772" s="121" t="e">
        <f t="shared" si="87"/>
        <v>#DIV/0!</v>
      </c>
    </row>
    <row r="773" spans="1:8" s="108" customFormat="1" ht="27" customHeight="1" hidden="1">
      <c r="A773" s="129"/>
      <c r="B773" s="138"/>
      <c r="C773" s="143" t="s">
        <v>6</v>
      </c>
      <c r="D773" s="156" t="s">
        <v>301</v>
      </c>
      <c r="E773" s="128"/>
      <c r="F773" s="121"/>
      <c r="G773" s="121"/>
      <c r="H773" s="121" t="e">
        <f t="shared" si="87"/>
        <v>#DIV/0!</v>
      </c>
    </row>
    <row r="774" spans="1:8" s="108" customFormat="1" ht="54" customHeight="1" hidden="1">
      <c r="A774" s="129"/>
      <c r="B774" s="143" t="s">
        <v>394</v>
      </c>
      <c r="C774" s="143"/>
      <c r="D774" s="197" t="s">
        <v>388</v>
      </c>
      <c r="E774" s="128">
        <f>E775</f>
        <v>0</v>
      </c>
      <c r="F774" s="128">
        <f>F775</f>
        <v>0</v>
      </c>
      <c r="G774" s="128">
        <f>G775</f>
        <v>0</v>
      </c>
      <c r="H774" s="121" t="e">
        <f t="shared" si="87"/>
        <v>#DIV/0!</v>
      </c>
    </row>
    <row r="775" spans="1:8" s="108" customFormat="1" ht="27" customHeight="1" hidden="1">
      <c r="A775" s="129"/>
      <c r="B775" s="143"/>
      <c r="C775" s="143" t="s">
        <v>6</v>
      </c>
      <c r="D775" s="156" t="s">
        <v>301</v>
      </c>
      <c r="E775" s="128"/>
      <c r="F775" s="121"/>
      <c r="G775" s="121"/>
      <c r="H775" s="121" t="e">
        <f t="shared" si="87"/>
        <v>#DIV/0!</v>
      </c>
    </row>
    <row r="776" spans="1:8" s="108" customFormat="1" ht="54.75" hidden="1">
      <c r="A776" s="129"/>
      <c r="B776" s="141" t="s">
        <v>273</v>
      </c>
      <c r="C776" s="141"/>
      <c r="D776" s="140" t="s">
        <v>274</v>
      </c>
      <c r="E776" s="115">
        <f>E777+E779</f>
        <v>0</v>
      </c>
      <c r="F776" s="115">
        <f>F777+F779</f>
        <v>0</v>
      </c>
      <c r="G776" s="115">
        <f>G777+G779</f>
        <v>0</v>
      </c>
      <c r="H776" s="110" t="e">
        <f t="shared" si="87"/>
        <v>#DIV/0!</v>
      </c>
    </row>
    <row r="777" spans="1:8" s="108" customFormat="1" ht="54" customHeight="1" hidden="1">
      <c r="A777" s="129"/>
      <c r="B777" s="151" t="s">
        <v>395</v>
      </c>
      <c r="C777" s="145"/>
      <c r="D777" s="197" t="s">
        <v>386</v>
      </c>
      <c r="E777" s="128">
        <f>E778</f>
        <v>0</v>
      </c>
      <c r="F777" s="128">
        <f>F778</f>
        <v>0</v>
      </c>
      <c r="G777" s="128">
        <f>G778</f>
        <v>0</v>
      </c>
      <c r="H777" s="121" t="e">
        <f t="shared" si="87"/>
        <v>#DIV/0!</v>
      </c>
    </row>
    <row r="778" spans="1:8" s="108" customFormat="1" ht="27" customHeight="1" hidden="1">
      <c r="A778" s="129"/>
      <c r="B778" s="138"/>
      <c r="C778" s="143" t="s">
        <v>6</v>
      </c>
      <c r="D778" s="156" t="s">
        <v>301</v>
      </c>
      <c r="E778" s="128"/>
      <c r="F778" s="128"/>
      <c r="G778" s="128"/>
      <c r="H778" s="121" t="e">
        <f t="shared" si="87"/>
        <v>#DIV/0!</v>
      </c>
    </row>
    <row r="779" spans="1:8" s="108" customFormat="1" ht="54" customHeight="1" hidden="1">
      <c r="A779" s="129"/>
      <c r="B779" s="143" t="s">
        <v>396</v>
      </c>
      <c r="C779" s="143"/>
      <c r="D779" s="197" t="s">
        <v>388</v>
      </c>
      <c r="E779" s="128">
        <f>E780</f>
        <v>0</v>
      </c>
      <c r="F779" s="128">
        <f>F780</f>
        <v>0</v>
      </c>
      <c r="G779" s="128">
        <f>G780</f>
        <v>0</v>
      </c>
      <c r="H779" s="121" t="e">
        <f t="shared" si="87"/>
        <v>#DIV/0!</v>
      </c>
    </row>
    <row r="780" spans="1:8" s="108" customFormat="1" ht="27" customHeight="1" hidden="1">
      <c r="A780" s="129"/>
      <c r="B780" s="143"/>
      <c r="C780" s="143" t="s">
        <v>6</v>
      </c>
      <c r="D780" s="156" t="s">
        <v>301</v>
      </c>
      <c r="E780" s="128"/>
      <c r="F780" s="121"/>
      <c r="G780" s="121"/>
      <c r="H780" s="121" t="e">
        <f t="shared" si="87"/>
        <v>#DIV/0!</v>
      </c>
    </row>
    <row r="781" spans="1:8" s="108" customFormat="1" ht="40.5" customHeight="1" hidden="1">
      <c r="A781" s="129"/>
      <c r="B781" s="176" t="s">
        <v>286</v>
      </c>
      <c r="C781" s="143"/>
      <c r="D781" s="188" t="s">
        <v>287</v>
      </c>
      <c r="E781" s="136">
        <f>E782</f>
        <v>0</v>
      </c>
      <c r="F781" s="136">
        <f>F782</f>
        <v>0</v>
      </c>
      <c r="G781" s="136">
        <f>G782</f>
        <v>0</v>
      </c>
      <c r="H781" s="107" t="e">
        <f>G781/F781*100</f>
        <v>#DIV/0!</v>
      </c>
    </row>
    <row r="782" spans="1:8" s="108" customFormat="1" ht="41.25" hidden="1">
      <c r="A782" s="129"/>
      <c r="B782" s="141" t="s">
        <v>288</v>
      </c>
      <c r="C782" s="141"/>
      <c r="D782" s="140" t="s">
        <v>397</v>
      </c>
      <c r="E782" s="115">
        <f>E783+E785</f>
        <v>0</v>
      </c>
      <c r="F782" s="115">
        <f>F783+F785</f>
        <v>0</v>
      </c>
      <c r="G782" s="115">
        <f>G783+G785</f>
        <v>0</v>
      </c>
      <c r="H782" s="110" t="e">
        <f>G782/F782*100</f>
        <v>#DIV/0!</v>
      </c>
    </row>
    <row r="783" spans="1:8" s="108" customFormat="1" ht="52.5" customHeight="1" hidden="1">
      <c r="A783" s="129"/>
      <c r="B783" s="143" t="s">
        <v>398</v>
      </c>
      <c r="C783" s="145"/>
      <c r="D783" s="197" t="s">
        <v>386</v>
      </c>
      <c r="E783" s="128">
        <f>E784</f>
        <v>0</v>
      </c>
      <c r="F783" s="128">
        <f>F784</f>
        <v>0</v>
      </c>
      <c r="G783" s="128">
        <f>G784</f>
        <v>0</v>
      </c>
      <c r="H783" s="121" t="e">
        <f>G783/F783*100</f>
        <v>#DIV/0!</v>
      </c>
    </row>
    <row r="784" spans="1:8" s="108" customFormat="1" ht="27" customHeight="1" hidden="1">
      <c r="A784" s="129"/>
      <c r="B784" s="184"/>
      <c r="C784" s="143" t="s">
        <v>6</v>
      </c>
      <c r="D784" s="156" t="s">
        <v>301</v>
      </c>
      <c r="E784" s="128"/>
      <c r="F784" s="128"/>
      <c r="G784" s="128"/>
      <c r="H784" s="121" t="e">
        <f t="shared" si="87"/>
        <v>#DIV/0!</v>
      </c>
    </row>
    <row r="785" spans="1:8" s="108" customFormat="1" ht="54" customHeight="1" hidden="1">
      <c r="A785" s="129"/>
      <c r="B785" s="143" t="s">
        <v>399</v>
      </c>
      <c r="C785" s="143"/>
      <c r="D785" s="197" t="s">
        <v>388</v>
      </c>
      <c r="E785" s="128">
        <f>E786</f>
        <v>0</v>
      </c>
      <c r="F785" s="128">
        <f>F786</f>
        <v>0</v>
      </c>
      <c r="G785" s="128">
        <f>G786</f>
        <v>0</v>
      </c>
      <c r="H785" s="121" t="e">
        <f t="shared" si="87"/>
        <v>#DIV/0!</v>
      </c>
    </row>
    <row r="786" spans="1:8" s="108" customFormat="1" ht="27" customHeight="1" hidden="1">
      <c r="A786" s="129"/>
      <c r="B786" s="143"/>
      <c r="C786" s="143" t="s">
        <v>6</v>
      </c>
      <c r="D786" s="156" t="s">
        <v>301</v>
      </c>
      <c r="E786" s="128"/>
      <c r="F786" s="121"/>
      <c r="G786" s="121"/>
      <c r="H786" s="121" t="e">
        <f t="shared" si="87"/>
        <v>#DIV/0!</v>
      </c>
    </row>
    <row r="787" spans="1:8" s="21" customFormat="1" ht="40.5" customHeight="1">
      <c r="A787" s="28"/>
      <c r="B787" s="46" t="s">
        <v>315</v>
      </c>
      <c r="C787" s="47"/>
      <c r="D787" s="220" t="s">
        <v>316</v>
      </c>
      <c r="E787" s="25">
        <f>E788</f>
        <v>3300</v>
      </c>
      <c r="F787" s="25">
        <f aca="true" t="shared" si="90" ref="F787:G793">F788</f>
        <v>25056.1</v>
      </c>
      <c r="G787" s="25">
        <f t="shared" si="90"/>
        <v>7755.299999999999</v>
      </c>
      <c r="H787" s="26">
        <f t="shared" si="87"/>
        <v>30.951744285822613</v>
      </c>
    </row>
    <row r="788" spans="1:8" s="21" customFormat="1" ht="41.25">
      <c r="A788" s="28"/>
      <c r="B788" s="51" t="s">
        <v>400</v>
      </c>
      <c r="C788" s="51"/>
      <c r="D788" s="221" t="s">
        <v>401</v>
      </c>
      <c r="E788" s="33">
        <f>E789+E791+E793</f>
        <v>3300</v>
      </c>
      <c r="F788" s="33">
        <f>F789+F791+F793</f>
        <v>25056.1</v>
      </c>
      <c r="G788" s="33">
        <f>G789+G791+G793</f>
        <v>7755.299999999999</v>
      </c>
      <c r="H788" s="30">
        <f t="shared" si="87"/>
        <v>30.951744285822613</v>
      </c>
    </row>
    <row r="789" spans="1:8" s="21" customFormat="1" ht="27" customHeight="1">
      <c r="A789" s="28"/>
      <c r="B789" s="47" t="s">
        <v>402</v>
      </c>
      <c r="C789" s="47"/>
      <c r="D789" s="49" t="s">
        <v>403</v>
      </c>
      <c r="E789" s="14">
        <f>E790</f>
        <v>3300</v>
      </c>
      <c r="F789" s="14">
        <f t="shared" si="90"/>
        <v>14432.3</v>
      </c>
      <c r="G789" s="14">
        <f t="shared" si="90"/>
        <v>1790.6</v>
      </c>
      <c r="H789" s="22">
        <f t="shared" si="87"/>
        <v>12.406892872237966</v>
      </c>
    </row>
    <row r="790" spans="1:8" s="21" customFormat="1" ht="27" customHeight="1">
      <c r="A790" s="28"/>
      <c r="B790" s="46"/>
      <c r="C790" s="47" t="s">
        <v>6</v>
      </c>
      <c r="D790" s="49" t="s">
        <v>301</v>
      </c>
      <c r="E790" s="14">
        <v>3300</v>
      </c>
      <c r="F790" s="22">
        <v>14432.3</v>
      </c>
      <c r="G790" s="22">
        <v>1790.6</v>
      </c>
      <c r="H790" s="22">
        <f t="shared" si="87"/>
        <v>12.406892872237966</v>
      </c>
    </row>
    <row r="791" spans="1:8" s="21" customFormat="1" ht="57" customHeight="1">
      <c r="A791" s="28"/>
      <c r="B791" s="47" t="s">
        <v>465</v>
      </c>
      <c r="C791" s="47"/>
      <c r="D791" s="49" t="s">
        <v>682</v>
      </c>
      <c r="E791" s="14">
        <f>E792</f>
        <v>0</v>
      </c>
      <c r="F791" s="14">
        <f t="shared" si="90"/>
        <v>1783.8</v>
      </c>
      <c r="G791" s="14">
        <f t="shared" si="90"/>
        <v>1783.3</v>
      </c>
      <c r="H791" s="22">
        <f aca="true" t="shared" si="91" ref="H791:H805">G791/F791*100</f>
        <v>99.97196995178832</v>
      </c>
    </row>
    <row r="792" spans="1:8" s="21" customFormat="1" ht="27" customHeight="1">
      <c r="A792" s="28"/>
      <c r="B792" s="46"/>
      <c r="C792" s="47" t="s">
        <v>6</v>
      </c>
      <c r="D792" s="49" t="s">
        <v>301</v>
      </c>
      <c r="E792" s="14">
        <v>0</v>
      </c>
      <c r="F792" s="22">
        <v>1783.8</v>
      </c>
      <c r="G792" s="22">
        <v>1783.3</v>
      </c>
      <c r="H792" s="22">
        <f t="shared" si="91"/>
        <v>99.97196995178832</v>
      </c>
    </row>
    <row r="793" spans="1:8" s="21" customFormat="1" ht="108" customHeight="1">
      <c r="A793" s="28"/>
      <c r="B793" s="47" t="s">
        <v>466</v>
      </c>
      <c r="C793" s="47"/>
      <c r="D793" s="49" t="s">
        <v>467</v>
      </c>
      <c r="E793" s="14">
        <f>E794</f>
        <v>0</v>
      </c>
      <c r="F793" s="14">
        <f t="shared" si="90"/>
        <v>8840</v>
      </c>
      <c r="G793" s="14">
        <f t="shared" si="90"/>
        <v>4181.4</v>
      </c>
      <c r="H793" s="22">
        <f t="shared" si="91"/>
        <v>47.300904977375566</v>
      </c>
    </row>
    <row r="794" spans="1:8" s="21" customFormat="1" ht="27" customHeight="1">
      <c r="A794" s="28"/>
      <c r="B794" s="46"/>
      <c r="C794" s="47" t="s">
        <v>6</v>
      </c>
      <c r="D794" s="49" t="s">
        <v>301</v>
      </c>
      <c r="E794" s="14">
        <v>0</v>
      </c>
      <c r="F794" s="22">
        <v>8840</v>
      </c>
      <c r="G794" s="22">
        <v>4181.4</v>
      </c>
      <c r="H794" s="22">
        <f t="shared" si="91"/>
        <v>47.300904977375566</v>
      </c>
    </row>
    <row r="795" spans="1:8" s="21" customFormat="1" ht="40.5" customHeight="1">
      <c r="A795" s="19"/>
      <c r="B795" s="46" t="s">
        <v>608</v>
      </c>
      <c r="C795" s="55"/>
      <c r="D795" s="56" t="s">
        <v>609</v>
      </c>
      <c r="E795" s="54">
        <f>E796+E803</f>
        <v>1250</v>
      </c>
      <c r="F795" s="54">
        <f>F796+F803</f>
        <v>1425.1</v>
      </c>
      <c r="G795" s="54">
        <f>G796+G803</f>
        <v>1360.9</v>
      </c>
      <c r="H795" s="26">
        <f t="shared" si="91"/>
        <v>95.49505297873834</v>
      </c>
    </row>
    <row r="796" spans="1:8" s="34" customFormat="1" ht="13.5">
      <c r="A796" s="28"/>
      <c r="B796" s="51" t="s">
        <v>613</v>
      </c>
      <c r="C796" s="61"/>
      <c r="D796" s="62" t="s">
        <v>614</v>
      </c>
      <c r="E796" s="33">
        <f>E797+E799+E801</f>
        <v>1250</v>
      </c>
      <c r="F796" s="33">
        <f>F797+F799+F801</f>
        <v>1373.3</v>
      </c>
      <c r="G796" s="33">
        <f>G797+G799+G801</f>
        <v>1314.1000000000001</v>
      </c>
      <c r="H796" s="30">
        <f t="shared" si="91"/>
        <v>95.68921575766403</v>
      </c>
    </row>
    <row r="797" spans="1:8" s="21" customFormat="1" ht="27" customHeight="1">
      <c r="A797" s="19"/>
      <c r="B797" s="47" t="s">
        <v>654</v>
      </c>
      <c r="C797" s="47"/>
      <c r="D797" s="88" t="s">
        <v>655</v>
      </c>
      <c r="E797" s="14">
        <f>E798</f>
        <v>750</v>
      </c>
      <c r="F797" s="14">
        <f aca="true" t="shared" si="92" ref="F797:G801">F798</f>
        <v>721.3</v>
      </c>
      <c r="G797" s="14">
        <f t="shared" si="92"/>
        <v>665.2</v>
      </c>
      <c r="H797" s="22">
        <f t="shared" si="91"/>
        <v>92.22237626507696</v>
      </c>
    </row>
    <row r="798" spans="1:8" s="21" customFormat="1" ht="27" customHeight="1">
      <c r="A798" s="23"/>
      <c r="B798" s="47"/>
      <c r="C798" s="38" t="s">
        <v>6</v>
      </c>
      <c r="D798" s="234" t="s">
        <v>7</v>
      </c>
      <c r="E798" s="20">
        <v>750</v>
      </c>
      <c r="F798" s="22">
        <v>721.3</v>
      </c>
      <c r="G798" s="22">
        <v>665.2</v>
      </c>
      <c r="H798" s="22">
        <f t="shared" si="91"/>
        <v>92.22237626507696</v>
      </c>
    </row>
    <row r="799" spans="1:8" s="21" customFormat="1" ht="57" customHeight="1">
      <c r="A799" s="19"/>
      <c r="B799" s="47" t="s">
        <v>656</v>
      </c>
      <c r="C799" s="47"/>
      <c r="D799" s="88" t="s">
        <v>674</v>
      </c>
      <c r="E799" s="14">
        <f>E800</f>
        <v>500</v>
      </c>
      <c r="F799" s="14">
        <f t="shared" si="92"/>
        <v>500</v>
      </c>
      <c r="G799" s="14">
        <f t="shared" si="92"/>
        <v>500</v>
      </c>
      <c r="H799" s="22">
        <f t="shared" si="91"/>
        <v>100</v>
      </c>
    </row>
    <row r="800" spans="1:8" s="21" customFormat="1" ht="27" customHeight="1">
      <c r="A800" s="23"/>
      <c r="B800" s="47"/>
      <c r="C800" s="38" t="s">
        <v>6</v>
      </c>
      <c r="D800" s="234" t="s">
        <v>7</v>
      </c>
      <c r="E800" s="20">
        <v>500</v>
      </c>
      <c r="F800" s="22">
        <v>500</v>
      </c>
      <c r="G800" s="22">
        <v>500</v>
      </c>
      <c r="H800" s="22">
        <f t="shared" si="91"/>
        <v>100</v>
      </c>
    </row>
    <row r="801" spans="1:8" s="21" customFormat="1" ht="27" customHeight="1">
      <c r="A801" s="19"/>
      <c r="B801" s="47" t="s">
        <v>719</v>
      </c>
      <c r="C801" s="47"/>
      <c r="D801" s="88" t="s">
        <v>720</v>
      </c>
      <c r="E801" s="14">
        <f>E802</f>
        <v>0</v>
      </c>
      <c r="F801" s="14">
        <f t="shared" si="92"/>
        <v>152</v>
      </c>
      <c r="G801" s="14">
        <f t="shared" si="92"/>
        <v>148.9</v>
      </c>
      <c r="H801" s="22">
        <f>G801/F801*100</f>
        <v>97.96052631578948</v>
      </c>
    </row>
    <row r="802" spans="1:8" s="21" customFormat="1" ht="27" customHeight="1">
      <c r="A802" s="23"/>
      <c r="B802" s="47"/>
      <c r="C802" s="38" t="s">
        <v>6</v>
      </c>
      <c r="D802" s="234" t="s">
        <v>7</v>
      </c>
      <c r="E802" s="20">
        <v>0</v>
      </c>
      <c r="F802" s="22">
        <v>152</v>
      </c>
      <c r="G802" s="22">
        <v>148.9</v>
      </c>
      <c r="H802" s="22">
        <f>G802/F802*100</f>
        <v>97.96052631578948</v>
      </c>
    </row>
    <row r="803" spans="1:8" s="34" customFormat="1" ht="54.75">
      <c r="A803" s="28"/>
      <c r="B803" s="51" t="s">
        <v>610</v>
      </c>
      <c r="C803" s="61"/>
      <c r="D803" s="62" t="s">
        <v>611</v>
      </c>
      <c r="E803" s="33">
        <f aca="true" t="shared" si="93" ref="E803:G804">E804</f>
        <v>0</v>
      </c>
      <c r="F803" s="33">
        <f t="shared" si="93"/>
        <v>51.8</v>
      </c>
      <c r="G803" s="33">
        <f t="shared" si="93"/>
        <v>46.8</v>
      </c>
      <c r="H803" s="30">
        <f t="shared" si="91"/>
        <v>90.34749034749035</v>
      </c>
    </row>
    <row r="804" spans="1:8" s="21" customFormat="1" ht="40.5" customHeight="1">
      <c r="A804" s="19"/>
      <c r="B804" s="47" t="s">
        <v>657</v>
      </c>
      <c r="C804" s="47"/>
      <c r="D804" s="88" t="s">
        <v>658</v>
      </c>
      <c r="E804" s="14">
        <f t="shared" si="93"/>
        <v>0</v>
      </c>
      <c r="F804" s="14">
        <f t="shared" si="93"/>
        <v>51.8</v>
      </c>
      <c r="G804" s="14">
        <f t="shared" si="93"/>
        <v>46.8</v>
      </c>
      <c r="H804" s="22">
        <f t="shared" si="91"/>
        <v>90.34749034749035</v>
      </c>
    </row>
    <row r="805" spans="1:8" s="21" customFormat="1" ht="27" customHeight="1">
      <c r="A805" s="23"/>
      <c r="B805" s="47"/>
      <c r="C805" s="38" t="s">
        <v>6</v>
      </c>
      <c r="D805" s="234" t="s">
        <v>7</v>
      </c>
      <c r="E805" s="20">
        <v>0</v>
      </c>
      <c r="F805" s="22">
        <v>51.8</v>
      </c>
      <c r="G805" s="22">
        <v>46.8</v>
      </c>
      <c r="H805" s="22">
        <f t="shared" si="91"/>
        <v>90.34749034749035</v>
      </c>
    </row>
    <row r="806" spans="1:8" s="21" customFormat="1" ht="39">
      <c r="A806" s="28"/>
      <c r="B806" s="46" t="s">
        <v>566</v>
      </c>
      <c r="C806" s="55"/>
      <c r="D806" s="56" t="s">
        <v>567</v>
      </c>
      <c r="E806" s="25">
        <f aca="true" t="shared" si="94" ref="E806:G812">E807</f>
        <v>3635.2</v>
      </c>
      <c r="F806" s="25">
        <f t="shared" si="94"/>
        <v>2793.3</v>
      </c>
      <c r="G806" s="25">
        <f t="shared" si="94"/>
        <v>2711.7</v>
      </c>
      <c r="H806" s="26">
        <f t="shared" si="87"/>
        <v>97.07872408978626</v>
      </c>
    </row>
    <row r="807" spans="1:8" s="34" customFormat="1" ht="41.25">
      <c r="A807" s="28"/>
      <c r="B807" s="51" t="s">
        <v>574</v>
      </c>
      <c r="C807" s="61"/>
      <c r="D807" s="62" t="s">
        <v>575</v>
      </c>
      <c r="E807" s="29">
        <f>E808+E810+E812+E814</f>
        <v>3635.2</v>
      </c>
      <c r="F807" s="29">
        <f>F808+F810+F812+F814</f>
        <v>2793.3</v>
      </c>
      <c r="G807" s="29">
        <f>G808+G810+G812+G814</f>
        <v>2711.7</v>
      </c>
      <c r="H807" s="30">
        <f t="shared" si="87"/>
        <v>97.07872408978626</v>
      </c>
    </row>
    <row r="808" spans="1:8" s="21" customFormat="1" ht="54" customHeight="1">
      <c r="A808" s="28"/>
      <c r="B808" s="47" t="s">
        <v>596</v>
      </c>
      <c r="C808" s="47"/>
      <c r="D808" s="42" t="s">
        <v>456</v>
      </c>
      <c r="E808" s="14">
        <f t="shared" si="94"/>
        <v>0</v>
      </c>
      <c r="F808" s="14">
        <f t="shared" si="94"/>
        <v>158.9</v>
      </c>
      <c r="G808" s="14">
        <f t="shared" si="94"/>
        <v>158.7</v>
      </c>
      <c r="H808" s="22">
        <f>G808/F808*100</f>
        <v>99.87413467589677</v>
      </c>
    </row>
    <row r="809" spans="1:8" s="21" customFormat="1" ht="27" customHeight="1">
      <c r="A809" s="28"/>
      <c r="B809" s="47"/>
      <c r="C809" s="38" t="s">
        <v>6</v>
      </c>
      <c r="D809" s="234" t="s">
        <v>7</v>
      </c>
      <c r="E809" s="20">
        <v>0</v>
      </c>
      <c r="F809" s="20">
        <v>158.9</v>
      </c>
      <c r="G809" s="20">
        <v>158.7</v>
      </c>
      <c r="H809" s="22">
        <f>G809/F809*100</f>
        <v>99.87413467589677</v>
      </c>
    </row>
    <row r="810" spans="1:8" s="21" customFormat="1" ht="100.5" customHeight="1">
      <c r="A810" s="28"/>
      <c r="B810" s="47" t="s">
        <v>687</v>
      </c>
      <c r="C810" s="47"/>
      <c r="D810" s="42" t="s">
        <v>688</v>
      </c>
      <c r="E810" s="14">
        <f t="shared" si="94"/>
        <v>1211.7</v>
      </c>
      <c r="F810" s="14">
        <f t="shared" si="94"/>
        <v>1219</v>
      </c>
      <c r="G810" s="14">
        <f t="shared" si="94"/>
        <v>1219</v>
      </c>
      <c r="H810" s="22">
        <f>G810/F810*100</f>
        <v>100</v>
      </c>
    </row>
    <row r="811" spans="1:8" s="21" customFormat="1" ht="27" customHeight="1">
      <c r="A811" s="28"/>
      <c r="B811" s="47"/>
      <c r="C811" s="38" t="s">
        <v>6</v>
      </c>
      <c r="D811" s="234" t="s">
        <v>7</v>
      </c>
      <c r="E811" s="20">
        <v>1211.7</v>
      </c>
      <c r="F811" s="20">
        <v>1219</v>
      </c>
      <c r="G811" s="20">
        <v>1219</v>
      </c>
      <c r="H811" s="22">
        <f>G811/F811*100</f>
        <v>100</v>
      </c>
    </row>
    <row r="812" spans="1:8" s="21" customFormat="1" ht="100.5" customHeight="1">
      <c r="A812" s="28"/>
      <c r="B812" s="47" t="s">
        <v>689</v>
      </c>
      <c r="C812" s="47"/>
      <c r="D812" s="42" t="s">
        <v>691</v>
      </c>
      <c r="E812" s="14">
        <f t="shared" si="94"/>
        <v>2423.5</v>
      </c>
      <c r="F812" s="14">
        <f t="shared" si="94"/>
        <v>0</v>
      </c>
      <c r="G812" s="14">
        <f t="shared" si="94"/>
        <v>0</v>
      </c>
      <c r="H812" s="22"/>
    </row>
    <row r="813" spans="1:8" s="21" customFormat="1" ht="27" customHeight="1">
      <c r="A813" s="28"/>
      <c r="B813" s="47"/>
      <c r="C813" s="38" t="s">
        <v>6</v>
      </c>
      <c r="D813" s="234" t="s">
        <v>7</v>
      </c>
      <c r="E813" s="20">
        <v>2423.5</v>
      </c>
      <c r="F813" s="20">
        <v>0</v>
      </c>
      <c r="G813" s="20">
        <v>0</v>
      </c>
      <c r="H813" s="22"/>
    </row>
    <row r="814" spans="1:8" s="21" customFormat="1" ht="75" customHeight="1">
      <c r="A814" s="28"/>
      <c r="B814" s="47" t="s">
        <v>690</v>
      </c>
      <c r="C814" s="47"/>
      <c r="D814" s="42" t="s">
        <v>692</v>
      </c>
      <c r="E814" s="14">
        <f>E816+E815</f>
        <v>0</v>
      </c>
      <c r="F814" s="14">
        <f>F816+F815</f>
        <v>1415.4</v>
      </c>
      <c r="G814" s="14">
        <f>G816+G815</f>
        <v>1334</v>
      </c>
      <c r="H814" s="22">
        <f>G814/F814*100</f>
        <v>94.24897555461354</v>
      </c>
    </row>
    <row r="815" spans="1:8" s="21" customFormat="1" ht="27" customHeight="1">
      <c r="A815" s="28"/>
      <c r="B815" s="47"/>
      <c r="C815" s="47" t="s">
        <v>3</v>
      </c>
      <c r="D815" s="42" t="s">
        <v>143</v>
      </c>
      <c r="E815" s="14">
        <v>0</v>
      </c>
      <c r="F815" s="14">
        <v>14</v>
      </c>
      <c r="G815" s="14">
        <v>13.2</v>
      </c>
      <c r="H815" s="22">
        <f>G815/F815*100</f>
        <v>94.28571428571428</v>
      </c>
    </row>
    <row r="816" spans="1:8" s="21" customFormat="1" ht="27" customHeight="1">
      <c r="A816" s="28"/>
      <c r="B816" s="47"/>
      <c r="C816" s="38" t="s">
        <v>6</v>
      </c>
      <c r="D816" s="234" t="s">
        <v>7</v>
      </c>
      <c r="E816" s="20">
        <v>0</v>
      </c>
      <c r="F816" s="20">
        <v>1401.4</v>
      </c>
      <c r="G816" s="20">
        <v>1320.8</v>
      </c>
      <c r="H816" s="22">
        <f>G816/F816*100</f>
        <v>94.24860853432281</v>
      </c>
    </row>
    <row r="817" spans="1:8" s="21" customFormat="1" ht="13.5">
      <c r="A817" s="28" t="s">
        <v>120</v>
      </c>
      <c r="B817" s="51"/>
      <c r="C817" s="51"/>
      <c r="D817" s="236" t="s">
        <v>121</v>
      </c>
      <c r="E817" s="29">
        <f>E818+E822</f>
        <v>27789.9</v>
      </c>
      <c r="F817" s="29">
        <f>F818+F822</f>
        <v>18169.9</v>
      </c>
      <c r="G817" s="29">
        <f>G818+G822</f>
        <v>18166</v>
      </c>
      <c r="H817" s="30">
        <f aca="true" t="shared" si="95" ref="H817:H885">G817/F817*100</f>
        <v>99.9785359303023</v>
      </c>
    </row>
    <row r="818" spans="1:8" s="21" customFormat="1" ht="40.5" customHeight="1">
      <c r="A818" s="28"/>
      <c r="B818" s="46" t="s">
        <v>239</v>
      </c>
      <c r="C818" s="46"/>
      <c r="D818" s="91" t="s">
        <v>240</v>
      </c>
      <c r="E818" s="25">
        <f>E819</f>
        <v>27789.9</v>
      </c>
      <c r="F818" s="25">
        <f aca="true" t="shared" si="96" ref="F818:G820">F819</f>
        <v>18169.9</v>
      </c>
      <c r="G818" s="25">
        <f t="shared" si="96"/>
        <v>18166</v>
      </c>
      <c r="H818" s="26">
        <f t="shared" si="95"/>
        <v>99.9785359303023</v>
      </c>
    </row>
    <row r="819" spans="1:8" s="21" customFormat="1" ht="27">
      <c r="A819" s="28"/>
      <c r="B819" s="46" t="s">
        <v>241</v>
      </c>
      <c r="C819" s="85"/>
      <c r="D819" s="92" t="s">
        <v>242</v>
      </c>
      <c r="E819" s="33">
        <f>E820</f>
        <v>27789.9</v>
      </c>
      <c r="F819" s="33">
        <f t="shared" si="96"/>
        <v>18169.9</v>
      </c>
      <c r="G819" s="33">
        <f t="shared" si="96"/>
        <v>18166</v>
      </c>
      <c r="H819" s="30">
        <f t="shared" si="95"/>
        <v>99.9785359303023</v>
      </c>
    </row>
    <row r="820" spans="1:8" s="21" customFormat="1" ht="82.5" customHeight="1">
      <c r="A820" s="28"/>
      <c r="B820" s="47" t="s">
        <v>333</v>
      </c>
      <c r="C820" s="47"/>
      <c r="D820" s="94" t="s">
        <v>551</v>
      </c>
      <c r="E820" s="20">
        <f>E821</f>
        <v>27789.9</v>
      </c>
      <c r="F820" s="20">
        <f t="shared" si="96"/>
        <v>18169.9</v>
      </c>
      <c r="G820" s="20">
        <f t="shared" si="96"/>
        <v>18166</v>
      </c>
      <c r="H820" s="22">
        <f t="shared" si="95"/>
        <v>99.9785359303023</v>
      </c>
    </row>
    <row r="821" spans="1:8" s="21" customFormat="1" ht="27" customHeight="1">
      <c r="A821" s="28"/>
      <c r="B821" s="38"/>
      <c r="C821" s="38" t="s">
        <v>6</v>
      </c>
      <c r="D821" s="234" t="s">
        <v>7</v>
      </c>
      <c r="E821" s="14">
        <v>27789.9</v>
      </c>
      <c r="F821" s="22">
        <v>18169.9</v>
      </c>
      <c r="G821" s="22">
        <v>18166</v>
      </c>
      <c r="H821" s="22">
        <f t="shared" si="95"/>
        <v>99.9785359303023</v>
      </c>
    </row>
    <row r="822" spans="1:8" s="108" customFormat="1" ht="13.5" hidden="1">
      <c r="A822" s="129"/>
      <c r="B822" s="138" t="s">
        <v>137</v>
      </c>
      <c r="C822" s="163"/>
      <c r="D822" s="164" t="s">
        <v>138</v>
      </c>
      <c r="E822" s="136">
        <f aca="true" t="shared" si="97" ref="E822:G824">E823</f>
        <v>0</v>
      </c>
      <c r="F822" s="136">
        <f t="shared" si="97"/>
        <v>0</v>
      </c>
      <c r="G822" s="136">
        <f t="shared" si="97"/>
        <v>0</v>
      </c>
      <c r="H822" s="107" t="e">
        <f t="shared" si="95"/>
        <v>#DIV/0!</v>
      </c>
    </row>
    <row r="823" spans="1:8" s="116" customFormat="1" ht="69" hidden="1">
      <c r="A823" s="129"/>
      <c r="B823" s="141" t="s">
        <v>151</v>
      </c>
      <c r="C823" s="166"/>
      <c r="D823" s="167" t="s">
        <v>145</v>
      </c>
      <c r="E823" s="115">
        <f t="shared" si="97"/>
        <v>0</v>
      </c>
      <c r="F823" s="115">
        <f t="shared" si="97"/>
        <v>0</v>
      </c>
      <c r="G823" s="115">
        <f t="shared" si="97"/>
        <v>0</v>
      </c>
      <c r="H823" s="110" t="e">
        <f t="shared" si="95"/>
        <v>#DIV/0!</v>
      </c>
    </row>
    <row r="824" spans="1:8" s="108" customFormat="1" ht="105" customHeight="1" hidden="1">
      <c r="A824" s="129"/>
      <c r="B824" s="143" t="s">
        <v>499</v>
      </c>
      <c r="C824" s="143"/>
      <c r="D824" s="144" t="s">
        <v>500</v>
      </c>
      <c r="E824" s="120">
        <f t="shared" si="97"/>
        <v>0</v>
      </c>
      <c r="F824" s="120">
        <f t="shared" si="97"/>
        <v>0</v>
      </c>
      <c r="G824" s="120">
        <f t="shared" si="97"/>
        <v>0</v>
      </c>
      <c r="H824" s="121" t="e">
        <f t="shared" si="95"/>
        <v>#DIV/0!</v>
      </c>
    </row>
    <row r="825" spans="1:8" s="108" customFormat="1" ht="27" customHeight="1" hidden="1">
      <c r="A825" s="129"/>
      <c r="B825" s="143"/>
      <c r="C825" s="151" t="s">
        <v>6</v>
      </c>
      <c r="D825" s="197" t="s">
        <v>7</v>
      </c>
      <c r="E825" s="128"/>
      <c r="F825" s="128"/>
      <c r="G825" s="128"/>
      <c r="H825" s="121" t="e">
        <f t="shared" si="95"/>
        <v>#DIV/0!</v>
      </c>
    </row>
    <row r="826" spans="1:8" s="21" customFormat="1" ht="27">
      <c r="A826" s="28" t="s">
        <v>115</v>
      </c>
      <c r="B826" s="46"/>
      <c r="C826" s="51"/>
      <c r="D826" s="218" t="s">
        <v>116</v>
      </c>
      <c r="E826" s="29">
        <f>E827</f>
        <v>2056</v>
      </c>
      <c r="F826" s="29">
        <f aca="true" t="shared" si="98" ref="F826:G828">F827</f>
        <v>1836.7</v>
      </c>
      <c r="G826" s="29">
        <f t="shared" si="98"/>
        <v>1625.4</v>
      </c>
      <c r="H826" s="30">
        <f t="shared" si="95"/>
        <v>88.49567158490773</v>
      </c>
    </row>
    <row r="827" spans="1:8" s="21" customFormat="1" ht="40.5" customHeight="1">
      <c r="A827" s="28"/>
      <c r="B827" s="46" t="s">
        <v>608</v>
      </c>
      <c r="C827" s="51"/>
      <c r="D827" s="98" t="s">
        <v>609</v>
      </c>
      <c r="E827" s="29">
        <f>E828</f>
        <v>2056</v>
      </c>
      <c r="F827" s="29">
        <f t="shared" si="98"/>
        <v>1836.7</v>
      </c>
      <c r="G827" s="29">
        <f t="shared" si="98"/>
        <v>1625.4</v>
      </c>
      <c r="H827" s="30">
        <f t="shared" si="95"/>
        <v>88.49567158490773</v>
      </c>
    </row>
    <row r="828" spans="1:8" s="34" customFormat="1" ht="54.75">
      <c r="A828" s="28"/>
      <c r="B828" s="51" t="s">
        <v>610</v>
      </c>
      <c r="C828" s="96"/>
      <c r="D828" s="212" t="s">
        <v>611</v>
      </c>
      <c r="E828" s="29">
        <f>E829</f>
        <v>2056</v>
      </c>
      <c r="F828" s="29">
        <f t="shared" si="98"/>
        <v>1836.7</v>
      </c>
      <c r="G828" s="29">
        <f t="shared" si="98"/>
        <v>1625.4</v>
      </c>
      <c r="H828" s="30">
        <f t="shared" si="95"/>
        <v>88.49567158490773</v>
      </c>
    </row>
    <row r="829" spans="1:8" s="21" customFormat="1" ht="40.5" customHeight="1">
      <c r="A829" s="28"/>
      <c r="B829" s="47" t="s">
        <v>659</v>
      </c>
      <c r="C829" s="50"/>
      <c r="D829" s="49" t="s">
        <v>1</v>
      </c>
      <c r="E829" s="14">
        <f>E830+E831</f>
        <v>2056</v>
      </c>
      <c r="F829" s="14">
        <f>F830+F831</f>
        <v>1836.7</v>
      </c>
      <c r="G829" s="14">
        <f>G830+G831</f>
        <v>1625.4</v>
      </c>
      <c r="H829" s="22">
        <f t="shared" si="95"/>
        <v>88.49567158490773</v>
      </c>
    </row>
    <row r="830" spans="1:8" s="21" customFormat="1" ht="81" customHeight="1">
      <c r="A830" s="28"/>
      <c r="B830" s="47"/>
      <c r="C830" s="41" t="s">
        <v>2</v>
      </c>
      <c r="D830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830" s="14">
        <v>1864</v>
      </c>
      <c r="F830" s="14">
        <v>1756.7</v>
      </c>
      <c r="G830" s="14">
        <v>1571.5</v>
      </c>
      <c r="H830" s="22">
        <f t="shared" si="95"/>
        <v>89.4575055501793</v>
      </c>
    </row>
    <row r="831" spans="1:8" s="21" customFormat="1" ht="27" customHeight="1">
      <c r="A831" s="28"/>
      <c r="B831" s="47"/>
      <c r="C831" s="41" t="s">
        <v>3</v>
      </c>
      <c r="D831" s="42" t="s">
        <v>143</v>
      </c>
      <c r="E831" s="14">
        <v>192</v>
      </c>
      <c r="F831" s="22">
        <v>80</v>
      </c>
      <c r="G831" s="22">
        <v>53.9</v>
      </c>
      <c r="H831" s="22">
        <f t="shared" si="95"/>
        <v>67.375</v>
      </c>
    </row>
    <row r="832" spans="1:8" s="21" customFormat="1" ht="13.5" customHeight="1">
      <c r="A832" s="19" t="s">
        <v>62</v>
      </c>
      <c r="B832" s="24"/>
      <c r="C832" s="19"/>
      <c r="D832" s="219" t="s">
        <v>48</v>
      </c>
      <c r="E832" s="25">
        <f>E833+E858</f>
        <v>10045.5</v>
      </c>
      <c r="F832" s="25">
        <f>F833+F858</f>
        <v>10653.8</v>
      </c>
      <c r="G832" s="25">
        <f>G833+G858</f>
        <v>9644.900000000001</v>
      </c>
      <c r="H832" s="26">
        <f t="shared" si="95"/>
        <v>90.53013948074867</v>
      </c>
    </row>
    <row r="833" spans="1:8" s="34" customFormat="1" ht="13.5">
      <c r="A833" s="51" t="s">
        <v>404</v>
      </c>
      <c r="B833" s="47"/>
      <c r="C833" s="100"/>
      <c r="D833" s="252" t="s">
        <v>405</v>
      </c>
      <c r="E833" s="29">
        <f aca="true" t="shared" si="99" ref="E833:G834">E834</f>
        <v>7642.000000000001</v>
      </c>
      <c r="F833" s="29">
        <f t="shared" si="99"/>
        <v>8204.9</v>
      </c>
      <c r="G833" s="29">
        <f t="shared" si="99"/>
        <v>7487.600000000001</v>
      </c>
      <c r="H833" s="30">
        <f t="shared" si="95"/>
        <v>91.25766310375509</v>
      </c>
    </row>
    <row r="834" spans="1:8" s="35" customFormat="1" ht="40.5" customHeight="1">
      <c r="A834" s="253"/>
      <c r="B834" s="46" t="s">
        <v>286</v>
      </c>
      <c r="C834" s="47"/>
      <c r="D834" s="98" t="s">
        <v>287</v>
      </c>
      <c r="E834" s="25">
        <f t="shared" si="99"/>
        <v>7642.000000000001</v>
      </c>
      <c r="F834" s="25">
        <f t="shared" si="99"/>
        <v>8204.9</v>
      </c>
      <c r="G834" s="25">
        <f t="shared" si="99"/>
        <v>7487.600000000001</v>
      </c>
      <c r="H834" s="26">
        <f aca="true" t="shared" si="100" ref="H834:H839">G834/F834*100</f>
        <v>91.25766310375509</v>
      </c>
    </row>
    <row r="835" spans="1:8" s="27" customFormat="1" ht="27">
      <c r="A835" s="253"/>
      <c r="B835" s="51" t="s">
        <v>406</v>
      </c>
      <c r="C835" s="51"/>
      <c r="D835" s="211" t="s">
        <v>407</v>
      </c>
      <c r="E835" s="29">
        <f>E838+E841+E844+E846+E849+E836</f>
        <v>7642.000000000001</v>
      </c>
      <c r="F835" s="29">
        <f>F838+F841+F844+F846+F849+F836</f>
        <v>8204.9</v>
      </c>
      <c r="G835" s="29">
        <f>G838+G841+G844+G846+G849+G836</f>
        <v>7487.600000000001</v>
      </c>
      <c r="H835" s="30">
        <f t="shared" si="100"/>
        <v>91.25766310375509</v>
      </c>
    </row>
    <row r="836" spans="1:8" s="27" customFormat="1" ht="27" customHeight="1">
      <c r="A836" s="253"/>
      <c r="B836" s="38" t="s">
        <v>601</v>
      </c>
      <c r="C836" s="47"/>
      <c r="D836" s="94" t="s">
        <v>602</v>
      </c>
      <c r="E836" s="20">
        <f>E837</f>
        <v>163.8</v>
      </c>
      <c r="F836" s="20">
        <f>F837</f>
        <v>163.8</v>
      </c>
      <c r="G836" s="20">
        <f>G837</f>
        <v>142.5</v>
      </c>
      <c r="H836" s="22">
        <f t="shared" si="100"/>
        <v>86.99633699633699</v>
      </c>
    </row>
    <row r="837" spans="1:8" s="27" customFormat="1" ht="27" customHeight="1">
      <c r="A837" s="253"/>
      <c r="B837" s="38"/>
      <c r="C837" s="47" t="s">
        <v>3</v>
      </c>
      <c r="D837" s="94" t="s">
        <v>143</v>
      </c>
      <c r="E837" s="20">
        <v>163.8</v>
      </c>
      <c r="F837" s="20">
        <v>163.8</v>
      </c>
      <c r="G837" s="20">
        <v>142.5</v>
      </c>
      <c r="H837" s="22">
        <f t="shared" si="100"/>
        <v>86.99633699633699</v>
      </c>
    </row>
    <row r="838" spans="1:8" s="27" customFormat="1" ht="54" customHeight="1">
      <c r="A838" s="253"/>
      <c r="B838" s="47" t="s">
        <v>408</v>
      </c>
      <c r="C838" s="47"/>
      <c r="D838" s="102" t="s">
        <v>409</v>
      </c>
      <c r="E838" s="20">
        <f aca="true" t="shared" si="101" ref="E838:G839">E839</f>
        <v>4043.3</v>
      </c>
      <c r="F838" s="20">
        <f t="shared" si="101"/>
        <v>4043.3</v>
      </c>
      <c r="G838" s="20">
        <f t="shared" si="101"/>
        <v>4043.3</v>
      </c>
      <c r="H838" s="22">
        <f t="shared" si="100"/>
        <v>100</v>
      </c>
    </row>
    <row r="839" spans="1:8" s="27" customFormat="1" ht="54" customHeight="1">
      <c r="A839" s="253"/>
      <c r="B839" s="38" t="s">
        <v>410</v>
      </c>
      <c r="C839" s="254"/>
      <c r="D839" s="102" t="s">
        <v>603</v>
      </c>
      <c r="E839" s="20">
        <f t="shared" si="101"/>
        <v>4043.3</v>
      </c>
      <c r="F839" s="20">
        <f t="shared" si="101"/>
        <v>4043.3</v>
      </c>
      <c r="G839" s="20">
        <f t="shared" si="101"/>
        <v>4043.3</v>
      </c>
      <c r="H839" s="22">
        <f t="shared" si="100"/>
        <v>100</v>
      </c>
    </row>
    <row r="840" spans="1:8" s="35" customFormat="1" ht="40.5" customHeight="1">
      <c r="A840" s="253"/>
      <c r="B840" s="38"/>
      <c r="C840" s="47" t="s">
        <v>8</v>
      </c>
      <c r="D840" s="102" t="s">
        <v>9</v>
      </c>
      <c r="E840" s="20">
        <v>4043.3</v>
      </c>
      <c r="F840" s="20">
        <v>4043.3</v>
      </c>
      <c r="G840" s="20">
        <v>4043.3</v>
      </c>
      <c r="H840" s="22">
        <f t="shared" si="95"/>
        <v>100</v>
      </c>
    </row>
    <row r="841" spans="1:8" s="27" customFormat="1" ht="54" customHeight="1">
      <c r="A841" s="253"/>
      <c r="B841" s="38" t="s">
        <v>411</v>
      </c>
      <c r="C841" s="47"/>
      <c r="D841" s="94" t="s">
        <v>412</v>
      </c>
      <c r="E841" s="20">
        <f>E843+E842</f>
        <v>1924.9</v>
      </c>
      <c r="F841" s="20">
        <f>F843+F842</f>
        <v>1951.2</v>
      </c>
      <c r="G841" s="20">
        <f>G843+G842</f>
        <v>1545.9</v>
      </c>
      <c r="H841" s="22">
        <f t="shared" si="95"/>
        <v>79.22816728167282</v>
      </c>
    </row>
    <row r="842" spans="1:8" s="27" customFormat="1" ht="27" customHeight="1">
      <c r="A842" s="253"/>
      <c r="B842" s="38"/>
      <c r="C842" s="47" t="s">
        <v>3</v>
      </c>
      <c r="D842" s="94" t="s">
        <v>143</v>
      </c>
      <c r="E842" s="20">
        <v>1034</v>
      </c>
      <c r="F842" s="20">
        <v>1034</v>
      </c>
      <c r="G842" s="20">
        <v>767.3</v>
      </c>
      <c r="H842" s="22">
        <f t="shared" si="95"/>
        <v>74.20696324951643</v>
      </c>
    </row>
    <row r="843" spans="1:8" s="27" customFormat="1" ht="40.5" customHeight="1">
      <c r="A843" s="253"/>
      <c r="B843" s="38"/>
      <c r="C843" s="47" t="s">
        <v>8</v>
      </c>
      <c r="D843" s="102" t="s">
        <v>9</v>
      </c>
      <c r="E843" s="20">
        <v>890.9</v>
      </c>
      <c r="F843" s="22">
        <v>917.2</v>
      </c>
      <c r="G843" s="22">
        <v>778.6</v>
      </c>
      <c r="H843" s="22">
        <f t="shared" si="95"/>
        <v>84.88879197557785</v>
      </c>
    </row>
    <row r="844" spans="1:8" s="27" customFormat="1" ht="27" customHeight="1">
      <c r="A844" s="253"/>
      <c r="B844" s="38" t="s">
        <v>413</v>
      </c>
      <c r="C844" s="47"/>
      <c r="D844" s="94" t="s">
        <v>414</v>
      </c>
      <c r="E844" s="20">
        <f>E845</f>
        <v>705</v>
      </c>
      <c r="F844" s="20">
        <f>F845</f>
        <v>705</v>
      </c>
      <c r="G844" s="20">
        <f>G845</f>
        <v>703</v>
      </c>
      <c r="H844" s="22">
        <f t="shared" si="95"/>
        <v>99.71631205673759</v>
      </c>
    </row>
    <row r="845" spans="1:8" s="27" customFormat="1" ht="27" customHeight="1">
      <c r="A845" s="253"/>
      <c r="B845" s="38"/>
      <c r="C845" s="47" t="s">
        <v>3</v>
      </c>
      <c r="D845" s="94" t="s">
        <v>143</v>
      </c>
      <c r="E845" s="20">
        <v>705</v>
      </c>
      <c r="F845" s="20">
        <v>705</v>
      </c>
      <c r="G845" s="20">
        <v>703</v>
      </c>
      <c r="H845" s="22">
        <f t="shared" si="95"/>
        <v>99.71631205673759</v>
      </c>
    </row>
    <row r="846" spans="1:8" s="27" customFormat="1" ht="40.5" customHeight="1">
      <c r="A846" s="253"/>
      <c r="B846" s="38" t="s">
        <v>415</v>
      </c>
      <c r="C846" s="47"/>
      <c r="D846" s="93" t="s">
        <v>279</v>
      </c>
      <c r="E846" s="20">
        <f>E848+E847</f>
        <v>605</v>
      </c>
      <c r="F846" s="20">
        <f>F848+F847</f>
        <v>1259</v>
      </c>
      <c r="G846" s="20">
        <f>G848+G847</f>
        <v>1045.3</v>
      </c>
      <c r="H846" s="22">
        <f t="shared" si="95"/>
        <v>83.0262112787927</v>
      </c>
    </row>
    <row r="847" spans="1:8" s="122" customFormat="1" ht="30" customHeight="1" hidden="1">
      <c r="A847" s="206"/>
      <c r="B847" s="151"/>
      <c r="C847" s="143" t="s">
        <v>3</v>
      </c>
      <c r="D847" s="191" t="s">
        <v>143</v>
      </c>
      <c r="E847" s="128"/>
      <c r="F847" s="121"/>
      <c r="G847" s="121"/>
      <c r="H847" s="121"/>
    </row>
    <row r="848" spans="1:8" s="27" customFormat="1" ht="40.5" customHeight="1">
      <c r="A848" s="253"/>
      <c r="B848" s="38"/>
      <c r="C848" s="47" t="s">
        <v>8</v>
      </c>
      <c r="D848" s="102" t="s">
        <v>9</v>
      </c>
      <c r="E848" s="20">
        <v>605</v>
      </c>
      <c r="F848" s="20">
        <v>1259</v>
      </c>
      <c r="G848" s="20">
        <v>1045.3</v>
      </c>
      <c r="H848" s="22">
        <f t="shared" si="95"/>
        <v>83.0262112787927</v>
      </c>
    </row>
    <row r="849" spans="1:8" s="27" customFormat="1" ht="40.5" customHeight="1">
      <c r="A849" s="253"/>
      <c r="B849" s="47" t="s">
        <v>416</v>
      </c>
      <c r="C849" s="47"/>
      <c r="D849" s="102" t="s">
        <v>598</v>
      </c>
      <c r="E849" s="20">
        <f>E850+E852+E854+E856</f>
        <v>200</v>
      </c>
      <c r="F849" s="20">
        <f>F850+F852+F854+F856</f>
        <v>82.6</v>
      </c>
      <c r="G849" s="20">
        <f>G850+G852+G854+G856</f>
        <v>7.6</v>
      </c>
      <c r="H849" s="22">
        <f t="shared" si="95"/>
        <v>9.200968523002421</v>
      </c>
    </row>
    <row r="850" spans="1:8" s="122" customFormat="1" ht="27" customHeight="1" hidden="1">
      <c r="A850" s="206"/>
      <c r="B850" s="143" t="s">
        <v>417</v>
      </c>
      <c r="C850" s="143"/>
      <c r="D850" s="202" t="s">
        <v>418</v>
      </c>
      <c r="E850" s="128">
        <f aca="true" t="shared" si="102" ref="E850:G856">E851</f>
        <v>0</v>
      </c>
      <c r="F850" s="128">
        <f t="shared" si="102"/>
        <v>0</v>
      </c>
      <c r="G850" s="128">
        <f t="shared" si="102"/>
        <v>0</v>
      </c>
      <c r="H850" s="121" t="e">
        <f t="shared" si="95"/>
        <v>#DIV/0!</v>
      </c>
    </row>
    <row r="851" spans="1:8" s="122" customFormat="1" ht="54" customHeight="1" hidden="1">
      <c r="A851" s="206"/>
      <c r="B851" s="143"/>
      <c r="C851" s="143" t="s">
        <v>10</v>
      </c>
      <c r="D851" s="157" t="s">
        <v>205</v>
      </c>
      <c r="E851" s="128"/>
      <c r="F851" s="121"/>
      <c r="G851" s="121"/>
      <c r="H851" s="121" t="e">
        <f t="shared" si="95"/>
        <v>#DIV/0!</v>
      </c>
    </row>
    <row r="852" spans="1:8" s="27" customFormat="1" ht="40.5" customHeight="1">
      <c r="A852" s="253"/>
      <c r="B852" s="47" t="s">
        <v>721</v>
      </c>
      <c r="C852" s="47"/>
      <c r="D852" s="84" t="s">
        <v>722</v>
      </c>
      <c r="E852" s="20">
        <f t="shared" si="102"/>
        <v>0</v>
      </c>
      <c r="F852" s="20">
        <f t="shared" si="102"/>
        <v>75</v>
      </c>
      <c r="G852" s="20">
        <f t="shared" si="102"/>
        <v>0</v>
      </c>
      <c r="H852" s="22">
        <f>G852/F852*100</f>
        <v>0</v>
      </c>
    </row>
    <row r="853" spans="1:8" s="27" customFormat="1" ht="54" customHeight="1">
      <c r="A853" s="253"/>
      <c r="B853" s="47"/>
      <c r="C853" s="47" t="s">
        <v>10</v>
      </c>
      <c r="D853" s="45" t="s">
        <v>205</v>
      </c>
      <c r="E853" s="20">
        <v>0</v>
      </c>
      <c r="F853" s="22">
        <v>75</v>
      </c>
      <c r="G853" s="22">
        <v>0</v>
      </c>
      <c r="H853" s="22">
        <f>G853/F853*100</f>
        <v>0</v>
      </c>
    </row>
    <row r="854" spans="1:8" s="27" customFormat="1" ht="27" customHeight="1">
      <c r="A854" s="253"/>
      <c r="B854" s="47" t="s">
        <v>723</v>
      </c>
      <c r="C854" s="47"/>
      <c r="D854" s="84" t="s">
        <v>724</v>
      </c>
      <c r="E854" s="20">
        <f t="shared" si="102"/>
        <v>200</v>
      </c>
      <c r="F854" s="20">
        <f t="shared" si="102"/>
        <v>0</v>
      </c>
      <c r="G854" s="20">
        <f t="shared" si="102"/>
        <v>0</v>
      </c>
      <c r="H854" s="22"/>
    </row>
    <row r="855" spans="1:8" s="27" customFormat="1" ht="54" customHeight="1">
      <c r="A855" s="253"/>
      <c r="B855" s="47"/>
      <c r="C855" s="47" t="s">
        <v>10</v>
      </c>
      <c r="D855" s="45" t="s">
        <v>205</v>
      </c>
      <c r="E855" s="20">
        <v>200</v>
      </c>
      <c r="F855" s="22">
        <v>0</v>
      </c>
      <c r="G855" s="22">
        <v>0</v>
      </c>
      <c r="H855" s="22"/>
    </row>
    <row r="856" spans="1:8" s="27" customFormat="1" ht="40.5" customHeight="1">
      <c r="A856" s="253"/>
      <c r="B856" s="47" t="s">
        <v>725</v>
      </c>
      <c r="C856" s="47"/>
      <c r="D856" s="84" t="s">
        <v>726</v>
      </c>
      <c r="E856" s="20">
        <f t="shared" si="102"/>
        <v>0</v>
      </c>
      <c r="F856" s="20">
        <f t="shared" si="102"/>
        <v>7.6</v>
      </c>
      <c r="G856" s="20">
        <f t="shared" si="102"/>
        <v>7.6</v>
      </c>
      <c r="H856" s="22">
        <f>G856/F856*100</f>
        <v>100</v>
      </c>
    </row>
    <row r="857" spans="1:8" s="27" customFormat="1" ht="54" customHeight="1">
      <c r="A857" s="253"/>
      <c r="B857" s="47"/>
      <c r="C857" s="47" t="s">
        <v>10</v>
      </c>
      <c r="D857" s="45" t="s">
        <v>205</v>
      </c>
      <c r="E857" s="20">
        <v>0</v>
      </c>
      <c r="F857" s="22">
        <v>7.6</v>
      </c>
      <c r="G857" s="22">
        <v>7.6</v>
      </c>
      <c r="H857" s="22">
        <f>G857/F857*100</f>
        <v>100</v>
      </c>
    </row>
    <row r="858" spans="1:8" s="27" customFormat="1" ht="27">
      <c r="A858" s="28" t="s">
        <v>68</v>
      </c>
      <c r="B858" s="47"/>
      <c r="C858" s="47"/>
      <c r="D858" s="218" t="s">
        <v>419</v>
      </c>
      <c r="E858" s="29">
        <f>E859</f>
        <v>2403.5</v>
      </c>
      <c r="F858" s="29">
        <f aca="true" t="shared" si="103" ref="F858:G860">F859</f>
        <v>2448.9</v>
      </c>
      <c r="G858" s="29">
        <f t="shared" si="103"/>
        <v>2157.3</v>
      </c>
      <c r="H858" s="30">
        <f t="shared" si="95"/>
        <v>88.09261300992283</v>
      </c>
    </row>
    <row r="859" spans="1:8" s="27" customFormat="1" ht="40.5" customHeight="1">
      <c r="A859" s="23"/>
      <c r="B859" s="46" t="s">
        <v>286</v>
      </c>
      <c r="C859" s="47"/>
      <c r="D859" s="56" t="s">
        <v>287</v>
      </c>
      <c r="E859" s="25">
        <f>E860</f>
        <v>2403.5</v>
      </c>
      <c r="F859" s="25">
        <f t="shared" si="103"/>
        <v>2448.9</v>
      </c>
      <c r="G859" s="25">
        <f t="shared" si="103"/>
        <v>2157.3</v>
      </c>
      <c r="H859" s="26">
        <f t="shared" si="95"/>
        <v>88.09261300992283</v>
      </c>
    </row>
    <row r="860" spans="1:8" s="34" customFormat="1" ht="40.5" customHeight="1">
      <c r="A860" s="28"/>
      <c r="B860" s="51" t="s">
        <v>604</v>
      </c>
      <c r="C860" s="51"/>
      <c r="D860" s="218" t="s">
        <v>605</v>
      </c>
      <c r="E860" s="29">
        <f>E861</f>
        <v>2403.5</v>
      </c>
      <c r="F860" s="29">
        <f t="shared" si="103"/>
        <v>2448.9</v>
      </c>
      <c r="G860" s="29">
        <f t="shared" si="103"/>
        <v>2157.3</v>
      </c>
      <c r="H860" s="30">
        <f t="shared" si="95"/>
        <v>88.09261300992283</v>
      </c>
    </row>
    <row r="861" spans="1:8" s="27" customFormat="1" ht="27" customHeight="1">
      <c r="A861" s="23"/>
      <c r="B861" s="47" t="s">
        <v>606</v>
      </c>
      <c r="C861" s="47"/>
      <c r="D861" s="94" t="s">
        <v>538</v>
      </c>
      <c r="E861" s="20">
        <f>E862+E863+E864</f>
        <v>2403.5</v>
      </c>
      <c r="F861" s="20">
        <f>F862+F863+F864</f>
        <v>2448.9</v>
      </c>
      <c r="G861" s="20">
        <f>G862+G863+G864</f>
        <v>2157.3</v>
      </c>
      <c r="H861" s="22">
        <f t="shared" si="95"/>
        <v>88.09261300992283</v>
      </c>
    </row>
    <row r="862" spans="1:8" s="21" customFormat="1" ht="81" customHeight="1">
      <c r="A862" s="28"/>
      <c r="B862" s="47"/>
      <c r="C862" s="47" t="s">
        <v>2</v>
      </c>
      <c r="D862" s="42" t="str">
        <f>$D$24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862" s="20">
        <v>2191.7</v>
      </c>
      <c r="F862" s="22">
        <v>2241.5</v>
      </c>
      <c r="G862" s="22">
        <v>2010.3</v>
      </c>
      <c r="H862" s="22">
        <f t="shared" si="95"/>
        <v>89.685478474236</v>
      </c>
    </row>
    <row r="863" spans="1:8" s="21" customFormat="1" ht="27" customHeight="1">
      <c r="A863" s="28"/>
      <c r="B863" s="47"/>
      <c r="C863" s="47" t="s">
        <v>3</v>
      </c>
      <c r="D863" s="94" t="s">
        <v>143</v>
      </c>
      <c r="E863" s="20">
        <v>211.4</v>
      </c>
      <c r="F863" s="14">
        <v>207</v>
      </c>
      <c r="G863" s="14">
        <v>147</v>
      </c>
      <c r="H863" s="22">
        <f t="shared" si="95"/>
        <v>71.01449275362319</v>
      </c>
    </row>
    <row r="864" spans="1:8" s="21" customFormat="1" ht="13.5">
      <c r="A864" s="28"/>
      <c r="B864" s="47"/>
      <c r="C864" s="47" t="s">
        <v>4</v>
      </c>
      <c r="D864" s="42" t="s">
        <v>5</v>
      </c>
      <c r="E864" s="20">
        <v>0.4</v>
      </c>
      <c r="F864" s="22">
        <v>0.4</v>
      </c>
      <c r="G864" s="22">
        <v>0</v>
      </c>
      <c r="H864" s="22">
        <f t="shared" si="95"/>
        <v>0</v>
      </c>
    </row>
    <row r="865" spans="1:8" s="108" customFormat="1" ht="26.25" hidden="1">
      <c r="A865" s="130" t="s">
        <v>49</v>
      </c>
      <c r="B865" s="133"/>
      <c r="C865" s="130"/>
      <c r="D865" s="207" t="s">
        <v>112</v>
      </c>
      <c r="E865" s="136">
        <f>E866</f>
        <v>0</v>
      </c>
      <c r="F865" s="136">
        <f aca="true" t="shared" si="104" ref="F865:G869">F866</f>
        <v>0</v>
      </c>
      <c r="G865" s="136">
        <f t="shared" si="104"/>
        <v>0</v>
      </c>
      <c r="H865" s="107" t="e">
        <f t="shared" si="95"/>
        <v>#DIV/0!</v>
      </c>
    </row>
    <row r="866" spans="1:8" s="108" customFormat="1" ht="27" hidden="1">
      <c r="A866" s="129" t="s">
        <v>50</v>
      </c>
      <c r="B866" s="138"/>
      <c r="C866" s="139"/>
      <c r="D866" s="140" t="s">
        <v>420</v>
      </c>
      <c r="E866" s="115">
        <f>E867</f>
        <v>0</v>
      </c>
      <c r="F866" s="115">
        <f t="shared" si="104"/>
        <v>0</v>
      </c>
      <c r="G866" s="115">
        <f t="shared" si="104"/>
        <v>0</v>
      </c>
      <c r="H866" s="110" t="e">
        <f t="shared" si="95"/>
        <v>#DIV/0!</v>
      </c>
    </row>
    <row r="867" spans="1:8" s="108" customFormat="1" ht="13.5" hidden="1">
      <c r="A867" s="129"/>
      <c r="B867" s="138" t="s">
        <v>137</v>
      </c>
      <c r="C867" s="141"/>
      <c r="D867" s="142" t="s">
        <v>138</v>
      </c>
      <c r="E867" s="136">
        <f>E868</f>
        <v>0</v>
      </c>
      <c r="F867" s="136">
        <f t="shared" si="104"/>
        <v>0</v>
      </c>
      <c r="G867" s="136">
        <f t="shared" si="104"/>
        <v>0</v>
      </c>
      <c r="H867" s="107" t="e">
        <f t="shared" si="95"/>
        <v>#DIV/0!</v>
      </c>
    </row>
    <row r="868" spans="1:8" s="116" customFormat="1" ht="27" hidden="1">
      <c r="A868" s="129"/>
      <c r="B868" s="141" t="s">
        <v>421</v>
      </c>
      <c r="C868" s="149"/>
      <c r="D868" s="150" t="s">
        <v>47</v>
      </c>
      <c r="E868" s="115">
        <f>E869</f>
        <v>0</v>
      </c>
      <c r="F868" s="115">
        <f t="shared" si="104"/>
        <v>0</v>
      </c>
      <c r="G868" s="115">
        <f t="shared" si="104"/>
        <v>0</v>
      </c>
      <c r="H868" s="110" t="e">
        <f t="shared" si="95"/>
        <v>#DIV/0!</v>
      </c>
    </row>
    <row r="869" spans="1:8" s="108" customFormat="1" ht="13.5" hidden="1">
      <c r="A869" s="129"/>
      <c r="B869" s="151" t="s">
        <v>422</v>
      </c>
      <c r="C869" s="151"/>
      <c r="D869" s="157" t="s">
        <v>60</v>
      </c>
      <c r="E869" s="128">
        <f>E870</f>
        <v>0</v>
      </c>
      <c r="F869" s="128">
        <f t="shared" si="104"/>
        <v>0</v>
      </c>
      <c r="G869" s="128">
        <f t="shared" si="104"/>
        <v>0</v>
      </c>
      <c r="H869" s="121" t="e">
        <f t="shared" si="95"/>
        <v>#DIV/0!</v>
      </c>
    </row>
    <row r="870" spans="1:8" s="108" customFormat="1" ht="27" customHeight="1" hidden="1">
      <c r="A870" s="129"/>
      <c r="B870" s="151"/>
      <c r="C870" s="151" t="s">
        <v>11</v>
      </c>
      <c r="D870" s="192" t="s">
        <v>423</v>
      </c>
      <c r="E870" s="120">
        <v>0</v>
      </c>
      <c r="F870" s="121"/>
      <c r="G870" s="121"/>
      <c r="H870" s="121" t="e">
        <f t="shared" si="95"/>
        <v>#DIV/0!</v>
      </c>
    </row>
    <row r="871" spans="1:8" s="108" customFormat="1" ht="52.5" hidden="1">
      <c r="A871" s="130" t="s">
        <v>12</v>
      </c>
      <c r="B871" s="133"/>
      <c r="C871" s="130"/>
      <c r="D871" s="207" t="s">
        <v>13</v>
      </c>
      <c r="E871" s="136">
        <f aca="true" t="shared" si="105" ref="E871:G872">E872</f>
        <v>0</v>
      </c>
      <c r="F871" s="136">
        <f t="shared" si="105"/>
        <v>0</v>
      </c>
      <c r="G871" s="136">
        <f t="shared" si="105"/>
        <v>0</v>
      </c>
      <c r="H871" s="121" t="e">
        <f t="shared" si="95"/>
        <v>#DIV/0!</v>
      </c>
    </row>
    <row r="872" spans="1:8" s="108" customFormat="1" ht="27" hidden="1">
      <c r="A872" s="129" t="s">
        <v>14</v>
      </c>
      <c r="B872" s="133"/>
      <c r="C872" s="134"/>
      <c r="D872" s="135" t="s">
        <v>15</v>
      </c>
      <c r="E872" s="115">
        <f>E873</f>
        <v>0</v>
      </c>
      <c r="F872" s="115">
        <f t="shared" si="105"/>
        <v>0</v>
      </c>
      <c r="G872" s="115">
        <f t="shared" si="105"/>
        <v>0</v>
      </c>
      <c r="H872" s="121" t="e">
        <f t="shared" si="95"/>
        <v>#DIV/0!</v>
      </c>
    </row>
    <row r="873" spans="1:8" s="108" customFormat="1" ht="27" customHeight="1" hidden="1">
      <c r="A873" s="129"/>
      <c r="B873" s="138" t="s">
        <v>365</v>
      </c>
      <c r="C873" s="141"/>
      <c r="D873" s="188" t="s">
        <v>366</v>
      </c>
      <c r="E873" s="106">
        <f>E874+E883</f>
        <v>0</v>
      </c>
      <c r="F873" s="106">
        <f>F874+F883</f>
        <v>0</v>
      </c>
      <c r="G873" s="106">
        <f>G874+G883</f>
        <v>0</v>
      </c>
      <c r="H873" s="107" t="e">
        <f t="shared" si="95"/>
        <v>#DIV/0!</v>
      </c>
    </row>
    <row r="874" spans="1:8" s="108" customFormat="1" ht="27" hidden="1">
      <c r="A874" s="129"/>
      <c r="B874" s="141" t="s">
        <v>367</v>
      </c>
      <c r="C874" s="149"/>
      <c r="D874" s="165" t="s">
        <v>368</v>
      </c>
      <c r="E874" s="109">
        <f>E875+E877+E879+E881</f>
        <v>0</v>
      </c>
      <c r="F874" s="109">
        <f>F875+F877+F879+F881</f>
        <v>0</v>
      </c>
      <c r="G874" s="109">
        <f>G875+G877+G879+G881</f>
        <v>0</v>
      </c>
      <c r="H874" s="110" t="e">
        <f aca="true" t="shared" si="106" ref="H874:H880">G874/F874*100</f>
        <v>#DIV/0!</v>
      </c>
    </row>
    <row r="875" spans="1:8" s="108" customFormat="1" ht="40.5" customHeight="1" hidden="1">
      <c r="A875" s="129"/>
      <c r="B875" s="143" t="s">
        <v>451</v>
      </c>
      <c r="C875" s="146"/>
      <c r="D875" s="204" t="s">
        <v>250</v>
      </c>
      <c r="E875" s="120">
        <f>E876</f>
        <v>0</v>
      </c>
      <c r="F875" s="120">
        <f>F876</f>
        <v>0</v>
      </c>
      <c r="G875" s="120">
        <f>G876</f>
        <v>0</v>
      </c>
      <c r="H875" s="121" t="e">
        <f t="shared" si="106"/>
        <v>#DIV/0!</v>
      </c>
    </row>
    <row r="876" spans="1:8" s="108" customFormat="1" ht="13.5" customHeight="1" hidden="1">
      <c r="A876" s="129"/>
      <c r="B876" s="143"/>
      <c r="C876" s="143" t="s">
        <v>492</v>
      </c>
      <c r="D876" s="168" t="s">
        <v>493</v>
      </c>
      <c r="E876" s="128"/>
      <c r="F876" s="128"/>
      <c r="G876" s="128"/>
      <c r="H876" s="121" t="e">
        <f t="shared" si="106"/>
        <v>#DIV/0!</v>
      </c>
    </row>
    <row r="877" spans="1:8" s="108" customFormat="1" ht="40.5" customHeight="1" hidden="1">
      <c r="A877" s="129"/>
      <c r="B877" s="143" t="s">
        <v>369</v>
      </c>
      <c r="C877" s="146"/>
      <c r="D877" s="197" t="s">
        <v>370</v>
      </c>
      <c r="E877" s="120">
        <f>E878</f>
        <v>0</v>
      </c>
      <c r="F877" s="120">
        <f>F878</f>
        <v>0</v>
      </c>
      <c r="G877" s="120">
        <f>G878</f>
        <v>0</v>
      </c>
      <c r="H877" s="121" t="e">
        <f t="shared" si="106"/>
        <v>#DIV/0!</v>
      </c>
    </row>
    <row r="878" spans="1:8" s="108" customFormat="1" ht="13.5" customHeight="1" hidden="1">
      <c r="A878" s="129"/>
      <c r="B878" s="143"/>
      <c r="C878" s="143" t="s">
        <v>492</v>
      </c>
      <c r="D878" s="168" t="s">
        <v>494</v>
      </c>
      <c r="E878" s="120"/>
      <c r="F878" s="121"/>
      <c r="G878" s="121"/>
      <c r="H878" s="121" t="e">
        <f t="shared" si="106"/>
        <v>#DIV/0!</v>
      </c>
    </row>
    <row r="879" spans="1:8" s="108" customFormat="1" ht="54" customHeight="1" hidden="1">
      <c r="A879" s="129"/>
      <c r="B879" s="143" t="s">
        <v>375</v>
      </c>
      <c r="C879" s="143"/>
      <c r="D879" s="197" t="s">
        <v>376</v>
      </c>
      <c r="E879" s="120">
        <f>E880</f>
        <v>0</v>
      </c>
      <c r="F879" s="120">
        <f>F880</f>
        <v>0</v>
      </c>
      <c r="G879" s="120">
        <f>G880</f>
        <v>0</v>
      </c>
      <c r="H879" s="121" t="e">
        <f t="shared" si="106"/>
        <v>#DIV/0!</v>
      </c>
    </row>
    <row r="880" spans="1:8" s="108" customFormat="1" ht="13.5" customHeight="1" hidden="1">
      <c r="A880" s="129"/>
      <c r="B880" s="143"/>
      <c r="C880" s="143" t="s">
        <v>492</v>
      </c>
      <c r="D880" s="168" t="s">
        <v>494</v>
      </c>
      <c r="E880" s="120"/>
      <c r="F880" s="128"/>
      <c r="G880" s="128"/>
      <c r="H880" s="121" t="e">
        <f t="shared" si="106"/>
        <v>#DIV/0!</v>
      </c>
    </row>
    <row r="881" spans="1:8" s="108" customFormat="1" ht="75" customHeight="1" hidden="1">
      <c r="A881" s="129"/>
      <c r="B881" s="143" t="s">
        <v>461</v>
      </c>
      <c r="C881" s="143"/>
      <c r="D881" s="197" t="s">
        <v>462</v>
      </c>
      <c r="E881" s="120">
        <f>E882</f>
        <v>0</v>
      </c>
      <c r="F881" s="120">
        <f>F882</f>
        <v>0</v>
      </c>
      <c r="G881" s="120">
        <f>G882</f>
        <v>0</v>
      </c>
      <c r="H881" s="121" t="e">
        <f>G881/F881*100</f>
        <v>#DIV/0!</v>
      </c>
    </row>
    <row r="882" spans="1:8" s="108" customFormat="1" ht="40.5" customHeight="1" hidden="1">
      <c r="A882" s="129"/>
      <c r="B882" s="143"/>
      <c r="C882" s="143" t="s">
        <v>8</v>
      </c>
      <c r="D882" s="168" t="s">
        <v>9</v>
      </c>
      <c r="E882" s="120"/>
      <c r="F882" s="128"/>
      <c r="G882" s="128"/>
      <c r="H882" s="121" t="e">
        <f>G882/F882*100</f>
        <v>#DIV/0!</v>
      </c>
    </row>
    <row r="883" spans="1:8" s="108" customFormat="1" ht="82.5" hidden="1">
      <c r="A883" s="129"/>
      <c r="B883" s="141" t="s">
        <v>371</v>
      </c>
      <c r="C883" s="149"/>
      <c r="D883" s="165" t="s">
        <v>372</v>
      </c>
      <c r="E883" s="109">
        <f aca="true" t="shared" si="107" ref="E883:G884">E884</f>
        <v>0</v>
      </c>
      <c r="F883" s="109">
        <f t="shared" si="107"/>
        <v>0</v>
      </c>
      <c r="G883" s="109">
        <f t="shared" si="107"/>
        <v>0</v>
      </c>
      <c r="H883" s="110" t="e">
        <f t="shared" si="95"/>
        <v>#DIV/0!</v>
      </c>
    </row>
    <row r="884" spans="1:8" s="108" customFormat="1" ht="27" customHeight="1" hidden="1">
      <c r="A884" s="129"/>
      <c r="B884" s="143" t="s">
        <v>373</v>
      </c>
      <c r="C884" s="146"/>
      <c r="D884" s="204" t="s">
        <v>374</v>
      </c>
      <c r="E884" s="120">
        <f t="shared" si="107"/>
        <v>0</v>
      </c>
      <c r="F884" s="120">
        <f t="shared" si="107"/>
        <v>0</v>
      </c>
      <c r="G884" s="120">
        <f t="shared" si="107"/>
        <v>0</v>
      </c>
      <c r="H884" s="121" t="e">
        <f t="shared" si="95"/>
        <v>#DIV/0!</v>
      </c>
    </row>
    <row r="885" spans="1:8" s="108" customFormat="1" ht="39.75" customHeight="1" hidden="1">
      <c r="A885" s="129"/>
      <c r="B885" s="143"/>
      <c r="C885" s="143" t="s">
        <v>8</v>
      </c>
      <c r="D885" s="168" t="s">
        <v>9</v>
      </c>
      <c r="E885" s="128"/>
      <c r="F885" s="128"/>
      <c r="G885" s="128"/>
      <c r="H885" s="121" t="e">
        <f t="shared" si="95"/>
        <v>#DIV/0!</v>
      </c>
    </row>
    <row r="886" spans="1:8" s="21" customFormat="1" ht="13.5" customHeight="1">
      <c r="A886" s="222"/>
      <c r="B886" s="24"/>
      <c r="C886" s="222"/>
      <c r="D886" s="223" t="s">
        <v>20</v>
      </c>
      <c r="E886" s="224">
        <f>E719+E682+E628+E372+E359+E273+E183+E166+E16+E832+E865+E871</f>
        <v>1810168.3000000003</v>
      </c>
      <c r="F886" s="224">
        <f>F719+F682+F628+F372+F359+F273+F183+F166+F16+F832+F865+F871</f>
        <v>1981895.3000000003</v>
      </c>
      <c r="G886" s="299">
        <f>G719+G682+G628+G372+G359+G273+G183+G166+G16+G832+G865+G871</f>
        <v>1799785.7</v>
      </c>
      <c r="H886" s="225">
        <f>G886/F886*100</f>
        <v>90.8113410430914</v>
      </c>
    </row>
    <row r="887" spans="1:4" ht="12.75">
      <c r="A887" s="9"/>
      <c r="B887" s="6"/>
      <c r="C887" s="9"/>
      <c r="D887" s="3"/>
    </row>
    <row r="888" spans="1:8" ht="13.5" customHeight="1">
      <c r="A888" s="10"/>
      <c r="B888" s="11"/>
      <c r="C888" s="10"/>
      <c r="D888" s="15" t="s">
        <v>128</v>
      </c>
      <c r="E888" s="291">
        <f>1834103.9-E886</f>
        <v>23935.599999999627</v>
      </c>
      <c r="F888" s="291">
        <f>1717268.4-F886</f>
        <v>-264626.9000000004</v>
      </c>
      <c r="G888" s="30">
        <f>1698574.1-G886</f>
        <v>-101211.59999999986</v>
      </c>
      <c r="H888" s="18"/>
    </row>
    <row r="889" spans="1:4" ht="12.75">
      <c r="A889" s="10"/>
      <c r="B889" s="11"/>
      <c r="C889" s="10"/>
      <c r="D889" s="12"/>
    </row>
    <row r="890" spans="1:4" ht="12.75">
      <c r="A890" s="10"/>
      <c r="B890" s="11"/>
      <c r="C890" s="10"/>
      <c r="D890" s="12"/>
    </row>
    <row r="891" spans="1:4" ht="12.75">
      <c r="A891" s="10"/>
      <c r="B891" s="11"/>
      <c r="C891" s="10"/>
      <c r="D891" s="12"/>
    </row>
    <row r="892" spans="1:4" ht="12.75">
      <c r="A892" s="10"/>
      <c r="B892" s="11"/>
      <c r="C892" s="10"/>
      <c r="D892" s="12"/>
    </row>
    <row r="893" spans="1:4" ht="12.75">
      <c r="A893" s="10"/>
      <c r="B893" s="11"/>
      <c r="C893" s="10"/>
      <c r="D893" s="12"/>
    </row>
    <row r="894" spans="1:4" ht="12.75">
      <c r="A894" s="10"/>
      <c r="B894" s="11"/>
      <c r="C894" s="10"/>
      <c r="D894" s="12"/>
    </row>
    <row r="895" spans="1:4" ht="12.75">
      <c r="A895" s="10"/>
      <c r="B895" s="11"/>
      <c r="C895" s="10"/>
      <c r="D895" s="12"/>
    </row>
    <row r="896" spans="1:4" ht="12.75">
      <c r="A896" s="10"/>
      <c r="B896" s="11"/>
      <c r="C896" s="10"/>
      <c r="D896" s="12"/>
    </row>
    <row r="897" spans="1:4" ht="12.75">
      <c r="A897" s="10"/>
      <c r="B897" s="11"/>
      <c r="C897" s="10"/>
      <c r="D897" s="12"/>
    </row>
    <row r="898" spans="1:4" ht="12.75">
      <c r="A898" s="10"/>
      <c r="B898" s="11"/>
      <c r="C898" s="10"/>
      <c r="D898" s="12"/>
    </row>
    <row r="899" spans="1:4" ht="12.75">
      <c r="A899" s="10"/>
      <c r="B899" s="11"/>
      <c r="C899" s="10"/>
      <c r="D899" s="12"/>
    </row>
    <row r="900" spans="1:4" ht="12.75">
      <c r="A900" s="10"/>
      <c r="B900" s="11"/>
      <c r="C900" s="10"/>
      <c r="D900" s="12"/>
    </row>
    <row r="901" spans="1:4" ht="12.75">
      <c r="A901" s="10"/>
      <c r="B901" s="11"/>
      <c r="C901" s="10"/>
      <c r="D901" s="12"/>
    </row>
    <row r="902" spans="1:4" ht="12.75">
      <c r="A902" s="10"/>
      <c r="B902" s="11"/>
      <c r="C902" s="10"/>
      <c r="D902" s="12"/>
    </row>
    <row r="903" spans="1:4" ht="12.75">
      <c r="A903" s="10"/>
      <c r="B903" s="11"/>
      <c r="C903" s="10"/>
      <c r="D903" s="12"/>
    </row>
    <row r="904" spans="1:4" ht="12.75">
      <c r="A904" s="10"/>
      <c r="B904" s="11"/>
      <c r="C904" s="10"/>
      <c r="D904" s="12"/>
    </row>
    <row r="905" spans="1:4" ht="12.75">
      <c r="A905" s="10"/>
      <c r="B905" s="11"/>
      <c r="C905" s="10"/>
      <c r="D905" s="12"/>
    </row>
    <row r="906" spans="1:4" ht="12.75">
      <c r="A906" s="10"/>
      <c r="B906" s="11"/>
      <c r="C906" s="10"/>
      <c r="D906" s="12"/>
    </row>
    <row r="907" spans="1:4" ht="12.75">
      <c r="A907" s="10"/>
      <c r="B907" s="11"/>
      <c r="C907" s="10"/>
      <c r="D907" s="12"/>
    </row>
    <row r="908" spans="1:4" ht="12.75">
      <c r="A908" s="10"/>
      <c r="B908" s="11"/>
      <c r="C908" s="10"/>
      <c r="D908" s="12"/>
    </row>
    <row r="909" spans="1:4" ht="12.75">
      <c r="A909" s="10"/>
      <c r="B909" s="11"/>
      <c r="C909" s="10"/>
      <c r="D909" s="12"/>
    </row>
    <row r="910" spans="1:4" ht="12.75">
      <c r="A910" s="10"/>
      <c r="B910" s="11"/>
      <c r="C910" s="10"/>
      <c r="D910" s="12"/>
    </row>
    <row r="911" spans="1:4" ht="12.75">
      <c r="A911" s="10"/>
      <c r="B911" s="11"/>
      <c r="C911" s="10"/>
      <c r="D911" s="12"/>
    </row>
    <row r="912" spans="1:4" ht="12.75">
      <c r="A912" s="10"/>
      <c r="B912" s="11"/>
      <c r="C912" s="10"/>
      <c r="D912" s="12"/>
    </row>
    <row r="913" spans="1:4" ht="12.75">
      <c r="A913" s="10"/>
      <c r="B913" s="11"/>
      <c r="C913" s="10"/>
      <c r="D913" s="12"/>
    </row>
    <row r="914" spans="1:4" ht="12.75">
      <c r="A914" s="10"/>
      <c r="B914" s="11"/>
      <c r="C914" s="10"/>
      <c r="D914" s="12"/>
    </row>
    <row r="915" spans="1:4" ht="12.75">
      <c r="A915" s="10"/>
      <c r="B915" s="11"/>
      <c r="C915" s="10"/>
      <c r="D915" s="12"/>
    </row>
    <row r="916" spans="1:4" ht="12.75">
      <c r="A916" s="10"/>
      <c r="B916" s="11"/>
      <c r="C916" s="10"/>
      <c r="D916" s="12"/>
    </row>
    <row r="917" spans="1:4" ht="12.75">
      <c r="A917" s="10"/>
      <c r="B917" s="11"/>
      <c r="C917" s="10"/>
      <c r="D917" s="12"/>
    </row>
    <row r="918" spans="1:4" ht="12.75">
      <c r="A918" s="10"/>
      <c r="B918" s="11"/>
      <c r="C918" s="10"/>
      <c r="D918" s="12"/>
    </row>
    <row r="919" spans="1:4" ht="12.75">
      <c r="A919" s="10"/>
      <c r="B919" s="11"/>
      <c r="C919" s="10"/>
      <c r="D919" s="12"/>
    </row>
    <row r="920" spans="1:4" ht="12.75">
      <c r="A920" s="10"/>
      <c r="B920" s="11"/>
      <c r="C920" s="10"/>
      <c r="D920" s="12"/>
    </row>
    <row r="921" spans="1:4" ht="12.75">
      <c r="A921" s="10"/>
      <c r="B921" s="11"/>
      <c r="C921" s="10"/>
      <c r="D921" s="12"/>
    </row>
    <row r="922" spans="1:4" ht="12.75">
      <c r="A922" s="10"/>
      <c r="B922" s="11"/>
      <c r="C922" s="10"/>
      <c r="D922" s="12"/>
    </row>
    <row r="923" spans="1:4" ht="12.75">
      <c r="A923" s="10"/>
      <c r="B923" s="11"/>
      <c r="C923" s="10"/>
      <c r="D923" s="12"/>
    </row>
    <row r="924" spans="1:4" ht="12.75">
      <c r="A924" s="10"/>
      <c r="B924" s="11"/>
      <c r="C924" s="10"/>
      <c r="D924" s="12"/>
    </row>
    <row r="925" spans="1:4" ht="12.75">
      <c r="A925" s="10"/>
      <c r="B925" s="11"/>
      <c r="C925" s="10"/>
      <c r="D925" s="12"/>
    </row>
    <row r="926" spans="1:4" ht="12.75">
      <c r="A926" s="10"/>
      <c r="B926" s="11"/>
      <c r="C926" s="10"/>
      <c r="D926" s="12"/>
    </row>
    <row r="927" spans="1:4" ht="12.75">
      <c r="A927" s="10"/>
      <c r="B927" s="11"/>
      <c r="C927" s="10"/>
      <c r="D927" s="12"/>
    </row>
    <row r="928" spans="1:4" ht="12.75">
      <c r="A928" s="10"/>
      <c r="B928" s="11"/>
      <c r="C928" s="10"/>
      <c r="D928" s="12"/>
    </row>
    <row r="929" spans="1:3" ht="12.75">
      <c r="A929" s="10"/>
      <c r="B929" s="11"/>
      <c r="C929" s="10"/>
    </row>
    <row r="930" ht="12.75">
      <c r="B930" s="11"/>
    </row>
    <row r="931" ht="12.75">
      <c r="B931" s="11"/>
    </row>
    <row r="932" ht="12.75">
      <c r="B932" s="11"/>
    </row>
    <row r="933" ht="12.75">
      <c r="B933" s="11"/>
    </row>
    <row r="934" ht="12.75">
      <c r="B934" s="11"/>
    </row>
    <row r="935" ht="12.75">
      <c r="B935" s="11"/>
    </row>
    <row r="936" ht="12.75">
      <c r="B936" s="11"/>
    </row>
    <row r="937" ht="12.75">
      <c r="B937" s="11"/>
    </row>
    <row r="938" ht="12.75">
      <c r="B938" s="11"/>
    </row>
    <row r="939" ht="12.75">
      <c r="B939" s="11"/>
    </row>
    <row r="940" ht="12.75">
      <c r="B940" s="11"/>
    </row>
    <row r="941" ht="12.75">
      <c r="B941" s="11"/>
    </row>
    <row r="942" ht="12.75">
      <c r="B942" s="11"/>
    </row>
    <row r="943" ht="12.75">
      <c r="B943" s="11"/>
    </row>
    <row r="944" ht="12.75">
      <c r="B944" s="11"/>
    </row>
    <row r="945" ht="12.75">
      <c r="B945" s="11"/>
    </row>
    <row r="946" ht="12.75">
      <c r="B946" s="11"/>
    </row>
    <row r="947" ht="12.75">
      <c r="B947" s="11"/>
    </row>
    <row r="948" ht="12.75">
      <c r="B948" s="11"/>
    </row>
    <row r="949" ht="12.75">
      <c r="B949" s="11"/>
    </row>
    <row r="950" ht="12.75">
      <c r="B950" s="11"/>
    </row>
    <row r="951" ht="12.75">
      <c r="B951" s="11"/>
    </row>
    <row r="952" ht="12.75">
      <c r="B952" s="11"/>
    </row>
    <row r="953" ht="12.75">
      <c r="B953" s="11"/>
    </row>
  </sheetData>
  <sheetProtection/>
  <mergeCells count="16">
    <mergeCell ref="E4:H4"/>
    <mergeCell ref="E5:H5"/>
    <mergeCell ref="E6:H6"/>
    <mergeCell ref="E7:H7"/>
    <mergeCell ref="E9:H9"/>
    <mergeCell ref="G13:H13"/>
    <mergeCell ref="G14:G15"/>
    <mergeCell ref="H14:H15"/>
    <mergeCell ref="A14:A15"/>
    <mergeCell ref="B14:B15"/>
    <mergeCell ref="A11:H11"/>
    <mergeCell ref="C14:C15"/>
    <mergeCell ref="D14:D15"/>
    <mergeCell ref="E14:E15"/>
    <mergeCell ref="F14:F15"/>
    <mergeCell ref="A12:H12"/>
  </mergeCells>
  <printOptions/>
  <pageMargins left="0.7874015748031497" right="0.1968503937007874" top="0.5905511811023623" bottom="0.5905511811023623" header="0.5118110236220472" footer="0.31496062992125984"/>
  <pageSetup fitToHeight="0" fitToWidth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zhuk_m</cp:lastModifiedBy>
  <cp:lastPrinted>2015-08-05T09:54:13Z</cp:lastPrinted>
  <dcterms:created xsi:type="dcterms:W3CDTF">2005-09-01T09:08:31Z</dcterms:created>
  <dcterms:modified xsi:type="dcterms:W3CDTF">2015-08-07T05:34:23Z</dcterms:modified>
  <cp:category/>
  <cp:version/>
  <cp:contentType/>
  <cp:contentStatus/>
</cp:coreProperties>
</file>