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1640" activeTab="0"/>
  </bookViews>
  <sheets>
    <sheet name="Приложение2" sheetId="1" r:id="rId1"/>
  </sheets>
  <definedNames>
    <definedName name="_Date_">#REF!</definedName>
    <definedName name="_Otchet_Period_Source__AT_ObjectName">#REF!</definedName>
    <definedName name="_Period_">#REF!</definedName>
    <definedName name="_xlnm._FilterDatabase" localSheetId="0" hidden="1">'Приложение2'!$A$14:$J$268</definedName>
    <definedName name="_xlnm.Print_Titles" localSheetId="0">'Приложение2'!$12:$14</definedName>
  </definedNames>
  <calcPr fullCalcOnLoad="1"/>
</workbook>
</file>

<file path=xl/sharedStrings.xml><?xml version="1.0" encoding="utf-8"?>
<sst xmlns="http://schemas.openxmlformats.org/spreadsheetml/2006/main" count="521" uniqueCount="518">
  <si>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</si>
  <si>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</si>
  <si>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</si>
  <si>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2 02 03078 00 0000 151</t>
  </si>
  <si>
    <t>Субвенции бюджетам на модернизацию региональных систем общего образования</t>
  </si>
  <si>
    <t>2 02 03078 04 0000 151</t>
  </si>
  <si>
    <t>Субвенции бюджетам городских округов на модернизацию региональных систем общего образования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</si>
  <si>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</si>
  <si>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</si>
  <si>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</si>
  <si>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</si>
  <si>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</si>
  <si>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</si>
  <si>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</si>
  <si>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</si>
  <si>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</si>
  <si>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</si>
  <si>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</si>
  <si>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</si>
  <si>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</si>
  <si>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</si>
  <si>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</si>
  <si>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</si>
  <si>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</si>
  <si>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</si>
  <si>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</si>
  <si>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</si>
  <si>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</si>
  <si>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</si>
  <si>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</si>
  <si>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</si>
  <si>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</si>
  <si>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</si>
  <si>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</si>
  <si>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2 02 04034 04 0002 151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</si>
  <si>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</si>
  <si>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</si>
  <si>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</si>
  <si>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</si>
  <si>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</si>
  <si>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</si>
  <si>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</si>
  <si>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</si>
  <si>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</si>
  <si>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</si>
  <si>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2 07 04050 04 0000 180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</si>
  <si>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</si>
  <si>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</si>
  <si>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</si>
  <si>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</si>
  <si>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</si>
  <si>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</si>
  <si>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</si>
  <si>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</si>
  <si>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</si>
  <si>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</si>
  <si>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</si>
  <si>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</si>
  <si>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</si>
  <si>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</si>
  <si>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</si>
  <si>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 xml:space="preserve">Приложение 2 </t>
  </si>
  <si>
    <t xml:space="preserve">Код </t>
  </si>
  <si>
    <t>Наименование  группы, подгруппы, статьи, подстатьи, элемента классификации операций сектора государственного управления</t>
  </si>
  <si>
    <t>Исполнение за 1 полугодие 2015 года</t>
  </si>
  <si>
    <t>Ожидаемое исполнение 
за год по состоянию 
на отчетную дату</t>
  </si>
  <si>
    <t>Утверждено по бюджету первоначально</t>
  </si>
  <si>
    <t>Уточненный план</t>
  </si>
  <si>
    <t>Факт</t>
  </si>
  <si>
    <t>отклонение</t>
  </si>
  <si>
    <t>% испол-я от
уточнен-ного
плана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</si>
  <si>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</si>
  <si>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</si>
  <si>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</si>
  <si>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</si>
  <si>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</si>
  <si>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</si>
  <si>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</si>
  <si>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</si>
  <si>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</si>
  <si>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</si>
  <si>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</si>
  <si>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</si>
  <si>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</si>
  <si>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</si>
  <si>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</si>
  <si>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</si>
  <si>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</si>
  <si>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</si>
  <si>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</si>
  <si>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</si>
  <si>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</si>
  <si>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</si>
  <si>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</si>
  <si>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</si>
  <si>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</si>
  <si>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</si>
  <si>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</si>
  <si>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</si>
  <si>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</si>
  <si>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</si>
  <si>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</si>
  <si>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</si>
  <si>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</si>
  <si>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</si>
  <si>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</si>
  <si>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</si>
  <si>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</si>
  <si>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</si>
  <si>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</si>
  <si>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</si>
  <si>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</si>
  <si>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</si>
  <si>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</si>
  <si>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</si>
  <si>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1 06 02000 02 0000 110</t>
  </si>
  <si>
    <t>Налог на имущество организаций</t>
  </si>
  <si>
    <t>1 06 02010 02 0000 110</t>
  </si>
  <si>
    <t>Налог на имущество организаций по  имуществу,  не входящему в Единую систему газоснабжения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</si>
  <si>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</si>
  <si>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</si>
  <si>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</si>
  <si>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</si>
  <si>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</si>
  <si>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</si>
  <si>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</si>
  <si>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</si>
  <si>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</si>
  <si>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</si>
  <si>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1 06 06032 00 0000 110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</si>
  <si>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</si>
  <si>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</si>
  <si>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</si>
  <si>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</si>
  <si>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</si>
  <si>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</si>
  <si>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</si>
  <si>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</si>
  <si>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</si>
  <si>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</si>
  <si>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</si>
  <si>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</si>
  <si>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</si>
  <si>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</si>
  <si>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</si>
  <si>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</si>
  <si>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</si>
  <si>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</si>
  <si>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</si>
  <si>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</si>
  <si>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</si>
  <si>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</si>
  <si>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</si>
  <si>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</si>
  <si>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</si>
  <si>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</si>
  <si>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</si>
  <si>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</si>
  <si>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</si>
  <si>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</si>
  <si>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</si>
  <si>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</si>
  <si>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</si>
  <si>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</si>
  <si>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</si>
  <si>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</si>
  <si>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</si>
  <si>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1 09 04052 04 0000 110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</si>
  <si>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</si>
  <si>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</si>
  <si>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</si>
  <si>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</si>
  <si>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</si>
  <si>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</si>
  <si>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</si>
  <si>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</si>
  <si>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</si>
  <si>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</si>
  <si>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</si>
  <si>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</si>
  <si>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</si>
  <si>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</si>
  <si>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</si>
  <si>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</si>
  <si>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</si>
  <si>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</si>
  <si>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</si>
  <si>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</si>
  <si>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</si>
  <si>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</si>
  <si>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</si>
  <si>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</si>
  <si>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</si>
  <si>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</si>
  <si>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</si>
  <si>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</si>
  <si>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</si>
  <si>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1 11 05020 00 0000 120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</si>
  <si>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</si>
  <si>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</si>
  <si>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</si>
  <si>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</si>
  <si>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</si>
  <si>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</si>
  <si>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</si>
  <si>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</si>
  <si>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</si>
  <si>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</si>
  <si>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</si>
  <si>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</si>
  <si>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</si>
  <si>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</si>
  <si>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</si>
  <si>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</si>
  <si>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</si>
  <si>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</si>
  <si>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</si>
  <si>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</si>
  <si>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</si>
  <si>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</si>
  <si>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</si>
  <si>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</si>
  <si>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</si>
  <si>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</si>
  <si>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</si>
  <si>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</si>
  <si>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</si>
  <si>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</si>
  <si>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</si>
  <si>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</si>
  <si>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</si>
  <si>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</si>
  <si>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</si>
  <si>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</si>
  <si>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</si>
  <si>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</si>
  <si>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</si>
  <si>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</si>
  <si>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</si>
  <si>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1 12 05000 00 0000 120  </t>
  </si>
  <si>
    <t>Плата за пользование водными объектами</t>
  </si>
  <si>
    <t xml:space="preserve">1 12 05040 04 0000 120  </t>
  </si>
  <si>
    <t>Плата за пользование водными объектами, находящимися в собственности городских округов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</si>
  <si>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</si>
  <si>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</si>
  <si>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</si>
  <si>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</si>
  <si>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</si>
  <si>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</si>
  <si>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</si>
  <si>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</si>
  <si>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</si>
  <si>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</si>
  <si>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</si>
  <si>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 эксплуатацией  имущества городских округов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</si>
  <si>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</si>
  <si>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</si>
  <si>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</si>
  <si>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</si>
  <si>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</si>
  <si>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</si>
  <si>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</si>
  <si>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</si>
  <si>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</si>
  <si>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</si>
  <si>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</si>
  <si>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1 14 02040 04 0000 410</t>
  </si>
  <si>
    <t>1 14 02042 04 0000 410</t>
  </si>
  <si>
    <t>1 14 02043 04 0000 410</t>
  </si>
  <si>
    <t>1 14 02040 04 0000 440</t>
  </si>
  <si>
    <t>1 14 02042 04 0000 440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</si>
  <si>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</si>
  <si>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</si>
  <si>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</si>
  <si>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</si>
  <si>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</si>
  <si>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</si>
  <si>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</si>
  <si>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</si>
  <si>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</si>
  <si>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</si>
  <si>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</si>
  <si>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</si>
  <si>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</si>
  <si>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</si>
  <si>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</si>
  <si>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</si>
  <si>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</si>
  <si>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</si>
  <si>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</si>
  <si>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</si>
  <si>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</si>
  <si>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</si>
  <si>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</si>
  <si>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</si>
  <si>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</si>
  <si>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</si>
  <si>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</si>
  <si>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</si>
  <si>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</si>
  <si>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</si>
  <si>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</si>
  <si>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</si>
  <si>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</si>
  <si>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1 16 23041 04 0000 140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</si>
  <si>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</si>
  <si>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</si>
  <si>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</si>
  <si>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</si>
  <si>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</si>
  <si>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</si>
  <si>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</si>
  <si>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</si>
  <si>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</si>
  <si>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</si>
  <si>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</si>
  <si>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</si>
  <si>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</si>
  <si>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</si>
  <si>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</si>
  <si>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</si>
  <si>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</si>
  <si>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</si>
  <si>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</si>
  <si>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</si>
  <si>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Денежные  взыскания (штрафы) за нарушение законодательства о налогах и  сборах, предусмотренные статьями 116, 118, статьей119.1,  пунктами 1 и 2 статьи 120, статьями 125,  126,  128,  129, 129.1,  132,  133,  134,  135,  135.1  Налогового кодекса Российской Федерации</t>
  </si>
  <si>
    <t>Денежные   взыскания (штрафы) за  нарушение законодательства Российской Федерации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</si>
  <si>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</si>
  <si>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</si>
  <si>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</si>
  <si>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</si>
  <si>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</si>
  <si>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</si>
  <si>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</si>
  <si>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</si>
  <si>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</si>
  <si>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</si>
  <si>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</si>
  <si>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</si>
  <si>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</si>
  <si>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</si>
  <si>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</si>
  <si>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</si>
  <si>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1 16 25000 00 0000 140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</si>
  <si>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</si>
  <si>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</si>
  <si>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</si>
  <si>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</si>
  <si>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</si>
  <si>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</si>
  <si>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</si>
  <si>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</si>
  <si>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</si>
  <si>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</si>
  <si>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</si>
  <si>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</si>
  <si>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</si>
  <si>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</si>
  <si>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</si>
  <si>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</si>
  <si>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</si>
  <si>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</si>
  <si>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</si>
  <si>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</si>
  <si>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</si>
  <si>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правонарушения в области дорожного движения</t>
  </si>
  <si>
    <t>1 16 30010 01 0000 140</t>
  </si>
  <si>
    <t xml:space="preserve">Денежные взыскания (штрафы)  за  нарушения правил перевозки крупногабаритных и тяжеловесных грузов по автомобильным дорогам общего пользования </t>
  </si>
  <si>
    <t>1 16 30013 01 0000 140</t>
  </si>
  <si>
    <t>Денежные взыскания (штрафы)  за  нарушения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</si>
  <si>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1 16 30030 01 0000 140</t>
  </si>
  <si>
    <t>Прочие денежные взыскания (штрафы)  за 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</si>
  <si>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</si>
  <si>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</si>
  <si>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</si>
  <si>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</si>
  <si>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</si>
  <si>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</si>
  <si>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</si>
  <si>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</si>
  <si>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1 16 46000 00 0000 140</t>
  </si>
  <si>
    <t>1 16 46000 04 0000 140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</si>
  <si>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</si>
  <si>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</si>
  <si>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</si>
  <si>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</si>
  <si>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</si>
  <si>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</si>
  <si>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</si>
  <si>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</si>
  <si>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</si>
  <si>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</si>
  <si>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</si>
  <si>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</si>
  <si>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</si>
  <si>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</si>
  <si>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</si>
  <si>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</si>
  <si>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</si>
  <si>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</si>
  <si>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</si>
  <si>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</si>
  <si>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</si>
  <si>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</si>
  <si>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</si>
  <si>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</si>
  <si>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</si>
  <si>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</si>
  <si>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</si>
  <si>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</si>
  <si>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2 02 01999 00 0000 151</t>
  </si>
  <si>
    <t>Прочие дотации</t>
  </si>
  <si>
    <t>2 02 01999 04 0000 151</t>
  </si>
  <si>
    <t>Прочие дотации бюджетам городских округов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</si>
  <si>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</si>
  <si>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</si>
  <si>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2 02 02009 00 0000 151  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</si>
  <si>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</si>
  <si>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 xml:space="preserve">2 02 02009 04 0000 151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</si>
  <si>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</si>
  <si>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</si>
  <si>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</si>
  <si>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</si>
  <si>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</si>
  <si>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</si>
  <si>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</si>
  <si>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</si>
  <si>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</si>
  <si>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</si>
  <si>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</si>
  <si>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</si>
  <si>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</si>
  <si>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2 02 02088 00 0000 151</t>
  </si>
  <si>
    <t>2 02 02088 04 0000 151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</si>
  <si>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</si>
  <si>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</si>
  <si>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</si>
  <si>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</si>
  <si>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</si>
  <si>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</si>
  <si>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</si>
  <si>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</si>
  <si>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</si>
  <si>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</si>
  <si>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2 02 02150 00 0000 151</t>
  </si>
  <si>
    <t>Субсидии бюджетам  на реализацию программы энергосбережения и повышения энергетической эффективности на период до 2020 года</t>
  </si>
  <si>
    <t>2 02 02150 04 0000 151</t>
  </si>
  <si>
    <t>Субсидии бюджетам  городских округов на реализацию программы энергосбережения и повышения энергетической эффективности на период до 2020 года</t>
  </si>
  <si>
    <t>2 02 02156 00 0000 151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</si>
  <si>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</si>
  <si>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2 02 02156 04 0000 151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</si>
  <si>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</si>
  <si>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2 02 02204 00 0000 151</t>
  </si>
  <si>
    <t>Субсидии бюджетам на модернизацию региональных  систем  дошкольного образования</t>
  </si>
  <si>
    <t>2 02 02204 04 0000 151</t>
  </si>
  <si>
    <t>Субсидии бюджетам городских округов на модернизацию региональных  систем  дошкольного образования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</si>
  <si>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</si>
  <si>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</si>
  <si>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</si>
  <si>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</si>
  <si>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</si>
  <si>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</si>
  <si>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</si>
  <si>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</si>
  <si>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</si>
  <si>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</si>
  <si>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</si>
  <si>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</si>
  <si>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</si>
  <si>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</si>
  <si>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</si>
  <si>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</si>
  <si>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</si>
  <si>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</si>
  <si>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</si>
  <si>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</si>
  <si>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</si>
  <si>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</si>
  <si>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</si>
  <si>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</si>
  <si>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</si>
  <si>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</si>
  <si>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</si>
  <si>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</si>
  <si>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</si>
  <si>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</si>
  <si>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</si>
  <si>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</si>
  <si>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</si>
  <si>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</si>
  <si>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</si>
  <si>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</si>
  <si>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</si>
  <si>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</si>
  <si>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2 02 03030 00 0000 151</t>
  </si>
  <si>
    <t>2 02 03030 04 0000 151</t>
  </si>
  <si>
    <t>2 02 03033 00 0000 151</t>
  </si>
  <si>
    <t>Субвенции бюджетам муниципальных образований на оздоровление детей</t>
  </si>
  <si>
    <t>2 02 03033 04 0000 151</t>
  </si>
  <si>
    <t>Субвенции бюджетам городских округов на оздоровление детей</t>
  </si>
  <si>
    <t>2 02 03034 00 0000 151</t>
  </si>
  <si>
    <t>2 02 03034 04 0000 151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</si>
  <si>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</si>
  <si>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</si>
  <si>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</si>
  <si>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</si>
  <si>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</si>
  <si>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2 02 03069 04 0000 151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</si>
  <si>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</si>
  <si>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</si>
  <si>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</si>
  <si>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2 02 03077 00 0000 151</t>
  </si>
  <si>
    <t xml:space="preserve">к постановлению </t>
  </si>
  <si>
    <t>администрации города</t>
  </si>
  <si>
    <t>ФОРМА К-2</t>
  </si>
  <si>
    <t>Исполнение бюджета города Березники
 по кодам видов доходов, подвидов доходов, классификации операций сектора
государственного управления, относящихся к доходам бюджета
за I полугодие 2015 г.,
и ожидаемое исполнение бюджета за 2015 год</t>
  </si>
  <si>
    <t>тыс.руб.</t>
  </si>
  <si>
    <r>
      <t xml:space="preserve">от </t>
    </r>
    <r>
      <rPr>
        <u val="single"/>
        <sz val="12"/>
        <rFont val="Times New Roman"/>
        <family val="1"/>
      </rPr>
      <t>07.08.2015 № 1678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</si>
</sst>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Tahoma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78">
    <xf numFmtId="0" fontId="0" fillId="0" borderId="0" xfId="0" applyAlignment="1">
      <alignment/>
    </xf>
    <xf numFmtId="0" fontId="14" fillId="0" borderId="0" xfId="57">
      <alignment/>
      <protection/>
    </xf>
    <xf numFmtId="0" fontId="14" fillId="0" borderId="0" xfId="57" applyFill="1">
      <alignment/>
      <protection/>
    </xf>
    <xf numFmtId="0" fontId="22" fillId="0" borderId="0" xfId="57" applyFont="1">
      <alignment/>
      <protection/>
    </xf>
    <xf numFmtId="0" fontId="22" fillId="0" borderId="0" xfId="57" applyFont="1" applyFill="1">
      <alignment/>
      <protection/>
    </xf>
    <xf numFmtId="0" fontId="24" fillId="0" borderId="0" xfId="57" applyFont="1">
      <alignment/>
      <protection/>
    </xf>
    <xf numFmtId="0" fontId="25" fillId="0" borderId="0" xfId="57" applyFont="1" applyBorder="1">
      <alignment/>
      <protection/>
    </xf>
    <xf numFmtId="0" fontId="25" fillId="0" borderId="0" xfId="57" applyFont="1" applyFill="1" applyBorder="1">
      <alignment/>
      <protection/>
    </xf>
    <xf numFmtId="3" fontId="26" fillId="0" borderId="10" xfId="57" applyNumberFormat="1" applyFont="1" applyFill="1" applyBorder="1" applyAlignment="1">
      <alignment horizontal="center" vertical="center" wrapText="1"/>
      <protection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7" fillId="0" borderId="0" xfId="57" applyFont="1" applyFill="1">
      <alignment/>
      <protection/>
    </xf>
    <xf numFmtId="3" fontId="28" fillId="0" borderId="10" xfId="57" applyNumberFormat="1" applyFont="1" applyBorder="1" applyAlignment="1">
      <alignment horizontal="left" vertical="top"/>
      <protection/>
    </xf>
    <xf numFmtId="0" fontId="29" fillId="0" borderId="10" xfId="0" applyFont="1" applyBorder="1" applyAlignment="1">
      <alignment vertical="top" wrapText="1"/>
    </xf>
    <xf numFmtId="166" fontId="29" fillId="0" borderId="10" xfId="57" applyNumberFormat="1" applyFont="1" applyFill="1" applyBorder="1" applyAlignment="1">
      <alignment vertical="top"/>
      <protection/>
    </xf>
    <xf numFmtId="0" fontId="27" fillId="0" borderId="0" xfId="57" applyFont="1">
      <alignment/>
      <protection/>
    </xf>
    <xf numFmtId="0" fontId="28" fillId="0" borderId="10" xfId="57" applyFont="1" applyBorder="1" applyAlignment="1">
      <alignment horizontal="left" vertical="top"/>
      <protection/>
    </xf>
    <xf numFmtId="0" fontId="29" fillId="0" borderId="10" xfId="0" applyFont="1" applyBorder="1" applyAlignment="1">
      <alignment horizontal="left" vertical="top" wrapText="1"/>
    </xf>
    <xf numFmtId="0" fontId="30" fillId="0" borderId="0" xfId="57" applyFont="1">
      <alignment/>
      <protection/>
    </xf>
    <xf numFmtId="3" fontId="31" fillId="0" borderId="10" xfId="57" applyNumberFormat="1" applyFont="1" applyBorder="1" applyAlignment="1">
      <alignment horizontal="left" vertical="top"/>
      <protection/>
    </xf>
    <xf numFmtId="0" fontId="22" fillId="0" borderId="10" xfId="0" applyFont="1" applyBorder="1" applyAlignment="1">
      <alignment vertical="top" wrapText="1"/>
    </xf>
    <xf numFmtId="166" fontId="22" fillId="0" borderId="10" xfId="57" applyNumberFormat="1" applyFont="1" applyFill="1" applyBorder="1" applyAlignment="1">
      <alignment vertical="top"/>
      <protection/>
    </xf>
    <xf numFmtId="3" fontId="28" fillId="0" borderId="10" xfId="57" applyNumberFormat="1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horizontal="left" vertical="top" wrapText="1"/>
    </xf>
    <xf numFmtId="0" fontId="19" fillId="0" borderId="0" xfId="57" applyFont="1">
      <alignment/>
      <protection/>
    </xf>
    <xf numFmtId="0" fontId="29" fillId="0" borderId="10" xfId="0" applyFont="1" applyFill="1" applyBorder="1" applyAlignment="1">
      <alignment vertical="top" wrapText="1"/>
    </xf>
    <xf numFmtId="3" fontId="31" fillId="0" borderId="10" xfId="57" applyNumberFormat="1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vertical="top" wrapText="1"/>
    </xf>
    <xf numFmtId="166" fontId="22" fillId="0" borderId="10" xfId="57" applyNumberFormat="1" applyFont="1" applyFill="1" applyBorder="1" applyAlignment="1">
      <alignment vertical="top"/>
      <protection/>
    </xf>
    <xf numFmtId="0" fontId="14" fillId="0" borderId="0" xfId="57" applyFont="1">
      <alignment/>
      <protection/>
    </xf>
    <xf numFmtId="166" fontId="32" fillId="0" borderId="10" xfId="57" applyNumberFormat="1" applyFont="1" applyFill="1" applyBorder="1" applyAlignment="1">
      <alignment vertical="top"/>
      <protection/>
    </xf>
    <xf numFmtId="0" fontId="20" fillId="0" borderId="0" xfId="57" applyFont="1">
      <alignment/>
      <protection/>
    </xf>
    <xf numFmtId="3" fontId="33" fillId="0" borderId="10" xfId="57" applyNumberFormat="1" applyFont="1" applyBorder="1" applyAlignment="1">
      <alignment horizontal="left" vertical="top"/>
      <protection/>
    </xf>
    <xf numFmtId="0" fontId="32" fillId="0" borderId="10" xfId="0" applyFont="1" applyBorder="1" applyAlignment="1">
      <alignment vertical="top" wrapText="1"/>
    </xf>
    <xf numFmtId="166" fontId="32" fillId="0" borderId="10" xfId="57" applyNumberFormat="1" applyFont="1" applyFill="1" applyBorder="1" applyAlignment="1">
      <alignment vertical="top"/>
      <protection/>
    </xf>
    <xf numFmtId="3" fontId="28" fillId="0" borderId="10" xfId="57" applyNumberFormat="1" applyFont="1" applyBorder="1" applyAlignment="1">
      <alignment horizontal="left" vertical="top"/>
      <protection/>
    </xf>
    <xf numFmtId="0" fontId="29" fillId="0" borderId="10" xfId="0" applyFont="1" applyBorder="1" applyAlignment="1">
      <alignment vertical="top" wrapText="1"/>
    </xf>
    <xf numFmtId="166" fontId="29" fillId="0" borderId="10" xfId="57" applyNumberFormat="1" applyFont="1" applyFill="1" applyBorder="1" applyAlignment="1">
      <alignment vertical="top"/>
      <protection/>
    </xf>
    <xf numFmtId="3" fontId="33" fillId="0" borderId="10" xfId="57" applyNumberFormat="1" applyFont="1" applyBorder="1" applyAlignment="1">
      <alignment horizontal="left" vertical="top"/>
      <protection/>
    </xf>
    <xf numFmtId="0" fontId="3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3" fontId="28" fillId="0" borderId="10" xfId="57" applyNumberFormat="1" applyFont="1" applyBorder="1" applyAlignment="1">
      <alignment vertical="top"/>
      <protection/>
    </xf>
    <xf numFmtId="3" fontId="33" fillId="0" borderId="10" xfId="57" applyNumberFormat="1" applyFont="1" applyBorder="1" applyAlignment="1">
      <alignment vertical="top"/>
      <protection/>
    </xf>
    <xf numFmtId="3" fontId="31" fillId="0" borderId="10" xfId="57" applyNumberFormat="1" applyFont="1" applyBorder="1" applyAlignment="1">
      <alignment vertical="top"/>
      <protection/>
    </xf>
    <xf numFmtId="0" fontId="31" fillId="0" borderId="10" xfId="57" applyFont="1" applyBorder="1" applyAlignment="1">
      <alignment horizontal="left" vertical="top"/>
      <protection/>
    </xf>
    <xf numFmtId="0" fontId="33" fillId="0" borderId="10" xfId="57" applyFont="1" applyBorder="1" applyAlignment="1">
      <alignment horizontal="left" vertical="top"/>
      <protection/>
    </xf>
    <xf numFmtId="0" fontId="31" fillId="0" borderId="10" xfId="57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vertical="top" wrapText="1"/>
    </xf>
    <xf numFmtId="0" fontId="28" fillId="0" borderId="10" xfId="57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33" fillId="0" borderId="10" xfId="57" applyFont="1" applyBorder="1" applyAlignment="1">
      <alignment horizontal="left" vertical="top"/>
      <protection/>
    </xf>
    <xf numFmtId="0" fontId="32" fillId="0" borderId="10" xfId="0" applyFont="1" applyBorder="1" applyAlignment="1">
      <alignment horizontal="left" vertical="top" wrapText="1"/>
    </xf>
    <xf numFmtId="0" fontId="28" fillId="0" borderId="10" xfId="57" applyFont="1" applyBorder="1" applyAlignment="1">
      <alignment horizontal="left" vertical="top"/>
      <protection/>
    </xf>
    <xf numFmtId="0" fontId="29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1" fillId="0" borderId="10" xfId="57" applyFont="1" applyBorder="1" applyAlignment="1">
      <alignment horizontal="left" vertical="top"/>
      <protection/>
    </xf>
    <xf numFmtId="3" fontId="31" fillId="0" borderId="10" xfId="57" applyNumberFormat="1" applyFont="1" applyBorder="1" applyAlignment="1">
      <alignment horizontal="left" vertical="top"/>
      <protection/>
    </xf>
    <xf numFmtId="0" fontId="22" fillId="0" borderId="10" xfId="0" applyFont="1" applyBorder="1" applyAlignment="1">
      <alignment horizontal="left" vertical="top" wrapText="1"/>
    </xf>
    <xf numFmtId="166" fontId="14" fillId="0" borderId="0" xfId="57" applyNumberFormat="1">
      <alignment/>
      <protection/>
    </xf>
    <xf numFmtId="0" fontId="29" fillId="0" borderId="10" xfId="0" applyFont="1" applyBorder="1" applyAlignment="1">
      <alignment wrapText="1"/>
    </xf>
    <xf numFmtId="166" fontId="29" fillId="0" borderId="10" xfId="57" applyNumberFormat="1" applyFont="1" applyFill="1" applyBorder="1" applyAlignment="1">
      <alignment/>
      <protection/>
    </xf>
    <xf numFmtId="166" fontId="14" fillId="0" borderId="0" xfId="57" applyNumberFormat="1" applyFill="1">
      <alignment/>
      <protection/>
    </xf>
    <xf numFmtId="0" fontId="34" fillId="0" borderId="0" xfId="57" applyFont="1" applyFill="1" applyAlignment="1">
      <alignment horizontal="right"/>
      <protection/>
    </xf>
    <xf numFmtId="0" fontId="34" fillId="0" borderId="0" xfId="57" applyFont="1" applyFill="1" applyAlignment="1">
      <alignment horizontal="left"/>
      <protection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57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22" fillId="0" borderId="0" xfId="57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3" fontId="26" fillId="0" borderId="10" xfId="56" applyNumberFormat="1" applyFont="1" applyFill="1" applyBorder="1" applyAlignment="1">
      <alignment horizontal="center" vertical="center" wrapText="1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3" fillId="0" borderId="0" xfId="57" applyFont="1" applyBorder="1" applyAlignment="1">
      <alignment horizontal="center" vertical="center" wrapText="1"/>
      <protection/>
    </xf>
    <xf numFmtId="3" fontId="26" fillId="0" borderId="10" xfId="57" applyNumberFormat="1" applyFont="1" applyFill="1" applyBorder="1" applyAlignment="1">
      <alignment horizontal="center" vertical="center" wrapText="1"/>
      <protection/>
    </xf>
    <xf numFmtId="0" fontId="34" fillId="0" borderId="0" xfId="57" applyFont="1" applyFill="1" applyAlignment="1">
      <alignment horizontal="left"/>
      <protection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7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сп9м-в2005г." xfId="56"/>
    <cellStyle name="Обычный_Покварталь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3"/>
  <sheetViews>
    <sheetView tabSelected="1" zoomScaleSheetLayoutView="10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" sqref="C5:H5"/>
    </sheetView>
  </sheetViews>
  <sheetFormatPr defaultColWidth="9.140625" defaultRowHeight="12.75"/>
  <cols>
    <col min="1" max="1" width="16.57421875" style="1" customWidth="1"/>
    <col min="2" max="2" width="78.57421875" style="1" customWidth="1"/>
    <col min="3" max="3" width="10.28125" style="2" customWidth="1"/>
    <col min="4" max="4" width="10.57421875" style="2" customWidth="1"/>
    <col min="5" max="5" width="10.8515625" style="2" hidden="1" customWidth="1"/>
    <col min="6" max="6" width="11.140625" style="2" customWidth="1"/>
    <col min="7" max="7" width="9.8515625" style="2" hidden="1" customWidth="1"/>
    <col min="8" max="8" width="8.57421875" style="2" customWidth="1"/>
    <col min="9" max="9" width="10.8515625" style="2" customWidth="1"/>
    <col min="10" max="10" width="10.57421875" style="1" hidden="1" customWidth="1"/>
    <col min="11" max="16384" width="9.140625" style="1" customWidth="1"/>
  </cols>
  <sheetData>
    <row r="3" spans="3:9" ht="15">
      <c r="C3" s="75" t="s">
        <v>61</v>
      </c>
      <c r="D3" s="76"/>
      <c r="E3" s="76"/>
      <c r="F3" s="76"/>
      <c r="G3" s="76"/>
      <c r="H3" s="76"/>
      <c r="I3" s="76"/>
    </row>
    <row r="4" spans="3:9" ht="15">
      <c r="C4" s="75" t="s">
        <v>512</v>
      </c>
      <c r="D4" s="76"/>
      <c r="E4" s="76"/>
      <c r="F4" s="76"/>
      <c r="G4" s="76"/>
      <c r="H4" s="76"/>
      <c r="I4" s="76"/>
    </row>
    <row r="5" spans="3:9" ht="15">
      <c r="C5" s="75" t="s">
        <v>513</v>
      </c>
      <c r="D5" s="77"/>
      <c r="E5" s="77"/>
      <c r="F5" s="77"/>
      <c r="G5" s="77"/>
      <c r="H5" s="77"/>
      <c r="I5" s="65"/>
    </row>
    <row r="6" spans="3:9" ht="15">
      <c r="C6" s="75" t="s">
        <v>517</v>
      </c>
      <c r="D6" s="77"/>
      <c r="E6" s="77"/>
      <c r="F6" s="77"/>
      <c r="G6" s="77"/>
      <c r="H6" s="77"/>
      <c r="I6" s="77"/>
    </row>
    <row r="7" spans="3:9" ht="15">
      <c r="C7" s="64"/>
      <c r="D7" s="66"/>
      <c r="E7" s="66"/>
      <c r="F7" s="66"/>
      <c r="G7" s="66"/>
      <c r="H7" s="66"/>
      <c r="I7" s="66"/>
    </row>
    <row r="8" spans="1:9" ht="15.75" customHeight="1">
      <c r="A8" s="3"/>
      <c r="B8" s="3"/>
      <c r="C8" s="69" t="s">
        <v>514</v>
      </c>
      <c r="D8" s="70"/>
      <c r="E8" s="70"/>
      <c r="F8" s="70"/>
      <c r="G8" s="70"/>
      <c r="H8" s="70"/>
      <c r="I8" s="70"/>
    </row>
    <row r="9" spans="1:9" ht="15.75" customHeight="1">
      <c r="A9" s="3"/>
      <c r="B9" s="3"/>
      <c r="C9" s="67"/>
      <c r="D9" s="68"/>
      <c r="E9" s="68"/>
      <c r="F9" s="68"/>
      <c r="G9" s="68"/>
      <c r="H9" s="68"/>
      <c r="I9" s="68"/>
    </row>
    <row r="10" spans="1:9" s="5" customFormat="1" ht="90.75" customHeight="1">
      <c r="A10" s="73" t="s">
        <v>515</v>
      </c>
      <c r="B10" s="73"/>
      <c r="C10" s="73"/>
      <c r="D10" s="73"/>
      <c r="E10" s="73"/>
      <c r="F10" s="73"/>
      <c r="G10" s="73"/>
      <c r="H10" s="73"/>
      <c r="I10" s="73"/>
    </row>
    <row r="11" spans="1:9" ht="12.75" customHeight="1">
      <c r="A11" s="6"/>
      <c r="B11" s="6"/>
      <c r="C11" s="7"/>
      <c r="D11" s="4"/>
      <c r="E11" s="4"/>
      <c r="F11" s="4"/>
      <c r="G11" s="4"/>
      <c r="I11" s="63" t="s">
        <v>516</v>
      </c>
    </row>
    <row r="12" spans="1:9" ht="12.75" customHeight="1">
      <c r="A12" s="74" t="s">
        <v>62</v>
      </c>
      <c r="B12" s="74" t="s">
        <v>63</v>
      </c>
      <c r="C12" s="71" t="s">
        <v>64</v>
      </c>
      <c r="D12" s="71"/>
      <c r="E12" s="71"/>
      <c r="F12" s="71"/>
      <c r="G12" s="71"/>
      <c r="H12" s="71"/>
      <c r="I12" s="72" t="s">
        <v>65</v>
      </c>
    </row>
    <row r="13" spans="1:9" s="2" customFormat="1" ht="61.5" customHeight="1">
      <c r="A13" s="74"/>
      <c r="B13" s="74"/>
      <c r="C13" s="9" t="s">
        <v>66</v>
      </c>
      <c r="D13" s="9" t="s">
        <v>67</v>
      </c>
      <c r="E13" s="9"/>
      <c r="F13" s="9" t="s">
        <v>68</v>
      </c>
      <c r="G13" s="9" t="s">
        <v>69</v>
      </c>
      <c r="H13" s="9" t="s">
        <v>70</v>
      </c>
      <c r="I13" s="72"/>
    </row>
    <row r="14" spans="1:9" s="10" customFormat="1" ht="9.75">
      <c r="A14" s="8">
        <v>1</v>
      </c>
      <c r="B14" s="8">
        <v>2</v>
      </c>
      <c r="C14" s="8">
        <v>3</v>
      </c>
      <c r="D14" s="8">
        <v>4</v>
      </c>
      <c r="E14" s="8"/>
      <c r="F14" s="8">
        <v>5</v>
      </c>
      <c r="G14" s="8"/>
      <c r="H14" s="8">
        <v>6</v>
      </c>
      <c r="I14" s="8">
        <v>7</v>
      </c>
    </row>
    <row r="15" spans="1:10" s="14" customFormat="1" ht="12.75">
      <c r="A15" s="11" t="s">
        <v>71</v>
      </c>
      <c r="B15" s="12" t="s">
        <v>72</v>
      </c>
      <c r="C15" s="13">
        <f>C16+C28+C37+C51+C61+C75+C99+C117+C129+C132+C169+C109+C22</f>
        <v>928799.1000000001</v>
      </c>
      <c r="D15" s="13">
        <f>D16+D28+D37+D51+D61+D75+D99+D117+D129+D132+D169+D109+D22</f>
        <v>841242.2</v>
      </c>
      <c r="E15" s="13">
        <f aca="true" t="shared" si="0" ref="E15:E78">D15-C15</f>
        <v>-87556.90000000014</v>
      </c>
      <c r="F15" s="13">
        <f>F16+F28+F37+F51+F61+F75+F99+F117+F129+F132+F169+F109+F22</f>
        <v>831561.3999999998</v>
      </c>
      <c r="G15" s="13">
        <f aca="true" t="shared" si="1" ref="G15:G78">F15-D15</f>
        <v>-9680.800000000163</v>
      </c>
      <c r="H15" s="13">
        <f aca="true" t="shared" si="2" ref="H15:H26">F15/D15*100</f>
        <v>98.84922558568744</v>
      </c>
      <c r="I15" s="13">
        <f>I16+I28+I37+I51+I61+I75+I99+I117+I129+I132+I169+I109+I22</f>
        <v>1931954.4000000004</v>
      </c>
      <c r="J15" s="13">
        <f>J16+J28+J37+J51+J61+J75+J99+J117+J129+J132+J169+J109+J22</f>
        <v>0</v>
      </c>
    </row>
    <row r="16" spans="1:10" s="14" customFormat="1" ht="12.75">
      <c r="A16" s="15" t="s">
        <v>73</v>
      </c>
      <c r="B16" s="16" t="s">
        <v>74</v>
      </c>
      <c r="C16" s="13">
        <f>C17</f>
        <v>471915.8</v>
      </c>
      <c r="D16" s="13">
        <f>D17</f>
        <v>472348.8</v>
      </c>
      <c r="E16" s="13">
        <f t="shared" si="0"/>
        <v>433</v>
      </c>
      <c r="F16" s="13">
        <f>F17</f>
        <v>463244.2</v>
      </c>
      <c r="G16" s="13">
        <f t="shared" si="1"/>
        <v>-9104.599999999977</v>
      </c>
      <c r="H16" s="13">
        <f t="shared" si="2"/>
        <v>98.07248372389218</v>
      </c>
      <c r="I16" s="13">
        <f>I17</f>
        <v>993630.3</v>
      </c>
      <c r="J16" s="13">
        <f>J17</f>
        <v>0</v>
      </c>
    </row>
    <row r="17" spans="1:10" s="17" customFormat="1" ht="12.75">
      <c r="A17" s="11" t="s">
        <v>75</v>
      </c>
      <c r="B17" s="12" t="s">
        <v>76</v>
      </c>
      <c r="C17" s="13">
        <f>C18+C19+C21+C20</f>
        <v>471915.8</v>
      </c>
      <c r="D17" s="13">
        <f>D18+D19+D21+D20</f>
        <v>472348.8</v>
      </c>
      <c r="E17" s="13">
        <f t="shared" si="0"/>
        <v>433</v>
      </c>
      <c r="F17" s="13">
        <f>F18+F19+F21+F20</f>
        <v>463244.2</v>
      </c>
      <c r="G17" s="13">
        <f t="shared" si="1"/>
        <v>-9104.599999999977</v>
      </c>
      <c r="H17" s="13">
        <f t="shared" si="2"/>
        <v>98.07248372389218</v>
      </c>
      <c r="I17" s="13">
        <f>I18+I19+I21+I20</f>
        <v>993630.3</v>
      </c>
      <c r="J17" s="13">
        <f>J18+J19+J21+J20</f>
        <v>0</v>
      </c>
    </row>
    <row r="18" spans="1:10" ht="40.5" customHeight="1">
      <c r="A18" s="18" t="s">
        <v>77</v>
      </c>
      <c r="B18" s="19" t="s">
        <v>305</v>
      </c>
      <c r="C18" s="20">
        <v>463276.8</v>
      </c>
      <c r="D18" s="20">
        <v>463276.8</v>
      </c>
      <c r="E18" s="20">
        <f t="shared" si="0"/>
        <v>0</v>
      </c>
      <c r="F18" s="20">
        <v>450892.9</v>
      </c>
      <c r="G18" s="20">
        <f t="shared" si="1"/>
        <v>-12383.899999999965</v>
      </c>
      <c r="H18" s="20">
        <f t="shared" si="2"/>
        <v>97.32688966941578</v>
      </c>
      <c r="I18" s="20">
        <v>972979.3</v>
      </c>
      <c r="J18" s="20"/>
    </row>
    <row r="19" spans="1:10" ht="66">
      <c r="A19" s="18" t="s">
        <v>78</v>
      </c>
      <c r="B19" s="19" t="s">
        <v>306</v>
      </c>
      <c r="C19" s="20">
        <v>1091</v>
      </c>
      <c r="D19" s="20">
        <v>1091</v>
      </c>
      <c r="E19" s="20">
        <f t="shared" si="0"/>
        <v>0</v>
      </c>
      <c r="F19" s="20">
        <v>1059</v>
      </c>
      <c r="G19" s="20">
        <f t="shared" si="1"/>
        <v>-32</v>
      </c>
      <c r="H19" s="20">
        <f t="shared" si="2"/>
        <v>97.06691109074244</v>
      </c>
      <c r="I19" s="20">
        <v>2451</v>
      </c>
      <c r="J19" s="20"/>
    </row>
    <row r="20" spans="1:10" ht="27.75" customHeight="1">
      <c r="A20" s="18" t="s">
        <v>79</v>
      </c>
      <c r="B20" s="19" t="s">
        <v>80</v>
      </c>
      <c r="C20" s="20">
        <v>7140</v>
      </c>
      <c r="D20" s="20">
        <v>7140</v>
      </c>
      <c r="E20" s="20">
        <f t="shared" si="0"/>
        <v>0</v>
      </c>
      <c r="F20" s="20">
        <v>11093.3</v>
      </c>
      <c r="G20" s="20">
        <f t="shared" si="1"/>
        <v>3953.2999999999993</v>
      </c>
      <c r="H20" s="20">
        <f t="shared" si="2"/>
        <v>155.36834733893556</v>
      </c>
      <c r="I20" s="20">
        <v>16000</v>
      </c>
      <c r="J20" s="20"/>
    </row>
    <row r="21" spans="1:10" ht="54.75" customHeight="1">
      <c r="A21" s="18" t="s">
        <v>81</v>
      </c>
      <c r="B21" s="19" t="s">
        <v>307</v>
      </c>
      <c r="C21" s="20">
        <v>408</v>
      </c>
      <c r="D21" s="20">
        <v>841</v>
      </c>
      <c r="E21" s="20">
        <f t="shared" si="0"/>
        <v>433</v>
      </c>
      <c r="F21" s="20">
        <v>199</v>
      </c>
      <c r="G21" s="20">
        <f t="shared" si="1"/>
        <v>-642</v>
      </c>
      <c r="H21" s="20">
        <f t="shared" si="2"/>
        <v>23.662306777645657</v>
      </c>
      <c r="I21" s="20">
        <v>2200</v>
      </c>
      <c r="J21" s="20"/>
    </row>
    <row r="22" spans="1:10" s="23" customFormat="1" ht="26.25">
      <c r="A22" s="21" t="s">
        <v>82</v>
      </c>
      <c r="B22" s="22" t="s">
        <v>83</v>
      </c>
      <c r="C22" s="13">
        <f>C23</f>
        <v>3889.8999999999996</v>
      </c>
      <c r="D22" s="13">
        <f>D23</f>
        <v>2743.5</v>
      </c>
      <c r="E22" s="13">
        <f t="shared" si="0"/>
        <v>-1146.3999999999996</v>
      </c>
      <c r="F22" s="13">
        <f>F23</f>
        <v>2547.9</v>
      </c>
      <c r="G22" s="13">
        <f t="shared" si="1"/>
        <v>-195.5999999999999</v>
      </c>
      <c r="H22" s="13">
        <f t="shared" si="2"/>
        <v>92.87042099507929</v>
      </c>
      <c r="I22" s="13">
        <f>I23</f>
        <v>5619.6</v>
      </c>
      <c r="J22" s="13">
        <f>J23</f>
        <v>0</v>
      </c>
    </row>
    <row r="23" spans="1:10" s="23" customFormat="1" ht="26.25">
      <c r="A23" s="21" t="s">
        <v>84</v>
      </c>
      <c r="B23" s="24" t="s">
        <v>85</v>
      </c>
      <c r="C23" s="13">
        <f>C24+C25+C26+C27</f>
        <v>3889.8999999999996</v>
      </c>
      <c r="D23" s="13">
        <f>D24+D25+D26+D27</f>
        <v>2743.5</v>
      </c>
      <c r="E23" s="13">
        <f t="shared" si="0"/>
        <v>-1146.3999999999996</v>
      </c>
      <c r="F23" s="13">
        <f>F24+F25+F26+F27</f>
        <v>2547.9</v>
      </c>
      <c r="G23" s="13">
        <f t="shared" si="1"/>
        <v>-195.5999999999999</v>
      </c>
      <c r="H23" s="13">
        <f t="shared" si="2"/>
        <v>92.87042099507929</v>
      </c>
      <c r="I23" s="13">
        <f>I24+I25+I26+I27</f>
        <v>5619.6</v>
      </c>
      <c r="J23" s="13">
        <f>J24+J25+J26+J27</f>
        <v>0</v>
      </c>
    </row>
    <row r="24" spans="1:10" ht="39">
      <c r="A24" s="25" t="s">
        <v>86</v>
      </c>
      <c r="B24" s="26" t="s">
        <v>87</v>
      </c>
      <c r="C24" s="20">
        <v>1382.5</v>
      </c>
      <c r="D24" s="20">
        <v>930.5</v>
      </c>
      <c r="E24" s="20">
        <f t="shared" si="0"/>
        <v>-452</v>
      </c>
      <c r="F24" s="20">
        <v>828.6</v>
      </c>
      <c r="G24" s="20">
        <f t="shared" si="1"/>
        <v>-101.89999999999998</v>
      </c>
      <c r="H24" s="20">
        <f t="shared" si="2"/>
        <v>89.04889844169801</v>
      </c>
      <c r="I24" s="20">
        <v>1889.9</v>
      </c>
      <c r="J24" s="20"/>
    </row>
    <row r="25" spans="1:10" ht="52.5">
      <c r="A25" s="25" t="s">
        <v>88</v>
      </c>
      <c r="B25" s="26" t="s">
        <v>308</v>
      </c>
      <c r="C25" s="20">
        <v>28.2</v>
      </c>
      <c r="D25" s="20">
        <v>20.1</v>
      </c>
      <c r="E25" s="20">
        <f t="shared" si="0"/>
        <v>-8.099999999999998</v>
      </c>
      <c r="F25" s="20">
        <v>23.2</v>
      </c>
      <c r="G25" s="20">
        <f t="shared" si="1"/>
        <v>3.099999999999998</v>
      </c>
      <c r="H25" s="20">
        <f t="shared" si="2"/>
        <v>115.4228855721393</v>
      </c>
      <c r="I25" s="20">
        <v>40.9</v>
      </c>
      <c r="J25" s="20"/>
    </row>
    <row r="26" spans="1:10" ht="39">
      <c r="A26" s="25" t="s">
        <v>89</v>
      </c>
      <c r="B26" s="26" t="s">
        <v>90</v>
      </c>
      <c r="C26" s="20">
        <v>2479.2</v>
      </c>
      <c r="D26" s="20">
        <v>1792.9</v>
      </c>
      <c r="E26" s="20">
        <f t="shared" si="0"/>
        <v>-686.2999999999997</v>
      </c>
      <c r="F26" s="20">
        <v>1767</v>
      </c>
      <c r="G26" s="20">
        <f t="shared" si="1"/>
        <v>-25.90000000000009</v>
      </c>
      <c r="H26" s="20">
        <f t="shared" si="2"/>
        <v>98.5554130180155</v>
      </c>
      <c r="I26" s="20">
        <v>3688.8</v>
      </c>
      <c r="J26" s="20"/>
    </row>
    <row r="27" spans="1:10" ht="39">
      <c r="A27" s="25" t="s">
        <v>91</v>
      </c>
      <c r="B27" s="26" t="s">
        <v>92</v>
      </c>
      <c r="C27" s="20">
        <v>0</v>
      </c>
      <c r="D27" s="20">
        <v>0</v>
      </c>
      <c r="E27" s="20">
        <f t="shared" si="0"/>
        <v>0</v>
      </c>
      <c r="F27" s="20">
        <v>-70.9</v>
      </c>
      <c r="G27" s="20">
        <f t="shared" si="1"/>
        <v>-70.9</v>
      </c>
      <c r="H27" s="20"/>
      <c r="I27" s="20">
        <v>0</v>
      </c>
      <c r="J27" s="20"/>
    </row>
    <row r="28" spans="1:10" ht="18" customHeight="1">
      <c r="A28" s="11" t="s">
        <v>93</v>
      </c>
      <c r="B28" s="16" t="s">
        <v>94</v>
      </c>
      <c r="C28" s="13">
        <f>C29+C32+C35</f>
        <v>49296</v>
      </c>
      <c r="D28" s="13">
        <f>D29+D32+D35</f>
        <v>49296</v>
      </c>
      <c r="E28" s="13">
        <f t="shared" si="0"/>
        <v>0</v>
      </c>
      <c r="F28" s="13">
        <f>F29+F32+F35</f>
        <v>51187.30000000001</v>
      </c>
      <c r="G28" s="13">
        <f t="shared" si="1"/>
        <v>1891.3000000000102</v>
      </c>
      <c r="H28" s="13">
        <f>F28/D28*100</f>
        <v>103.83661960402468</v>
      </c>
      <c r="I28" s="13">
        <f>I29+I32+I35</f>
        <v>101492.9</v>
      </c>
      <c r="J28" s="13">
        <f>J29+J32+J35</f>
        <v>0</v>
      </c>
    </row>
    <row r="29" spans="1:10" s="23" customFormat="1" ht="14.25" customHeight="1">
      <c r="A29" s="11" t="s">
        <v>95</v>
      </c>
      <c r="B29" s="12" t="s">
        <v>96</v>
      </c>
      <c r="C29" s="13">
        <f>C30+C31</f>
        <v>48220</v>
      </c>
      <c r="D29" s="13">
        <f>D30+D31</f>
        <v>48220</v>
      </c>
      <c r="E29" s="13">
        <f t="shared" si="0"/>
        <v>0</v>
      </c>
      <c r="F29" s="13">
        <f>F30+F31</f>
        <v>50036.200000000004</v>
      </c>
      <c r="G29" s="13">
        <f t="shared" si="1"/>
        <v>1816.2000000000044</v>
      </c>
      <c r="H29" s="13">
        <f>F29/D29*100</f>
        <v>103.7664869348818</v>
      </c>
      <c r="I29" s="13">
        <f>I30+I31</f>
        <v>98986.9</v>
      </c>
      <c r="J29" s="13">
        <f>J30+J31</f>
        <v>0</v>
      </c>
    </row>
    <row r="30" spans="1:10" ht="17.25" customHeight="1">
      <c r="A30" s="18" t="s">
        <v>97</v>
      </c>
      <c r="B30" s="19" t="s">
        <v>96</v>
      </c>
      <c r="C30" s="27">
        <v>48220</v>
      </c>
      <c r="D30" s="27">
        <v>48220</v>
      </c>
      <c r="E30" s="27">
        <f t="shared" si="0"/>
        <v>0</v>
      </c>
      <c r="F30" s="27">
        <v>50034.3</v>
      </c>
      <c r="G30" s="27">
        <f t="shared" si="1"/>
        <v>1814.300000000003</v>
      </c>
      <c r="H30" s="27">
        <f>F30/D30*100</f>
        <v>103.76254666113647</v>
      </c>
      <c r="I30" s="27">
        <v>98985</v>
      </c>
      <c r="J30" s="27"/>
    </row>
    <row r="31" spans="1:10" ht="26.25">
      <c r="A31" s="18" t="s">
        <v>98</v>
      </c>
      <c r="B31" s="19" t="s">
        <v>99</v>
      </c>
      <c r="C31" s="27">
        <v>0</v>
      </c>
      <c r="D31" s="27">
        <v>0</v>
      </c>
      <c r="E31" s="27">
        <f t="shared" si="0"/>
        <v>0</v>
      </c>
      <c r="F31" s="27">
        <v>1.9</v>
      </c>
      <c r="G31" s="27">
        <f t="shared" si="1"/>
        <v>1.9</v>
      </c>
      <c r="H31" s="27"/>
      <c r="I31" s="27">
        <v>1.9</v>
      </c>
      <c r="J31" s="27"/>
    </row>
    <row r="32" spans="1:10" s="23" customFormat="1" ht="12.75">
      <c r="A32" s="11" t="s">
        <v>100</v>
      </c>
      <c r="B32" s="12" t="s">
        <v>101</v>
      </c>
      <c r="C32" s="13">
        <f>C33+C34</f>
        <v>6</v>
      </c>
      <c r="D32" s="13">
        <f>D33+D34</f>
        <v>6</v>
      </c>
      <c r="E32" s="13">
        <f t="shared" si="0"/>
        <v>0</v>
      </c>
      <c r="F32" s="13">
        <f>F33+F34</f>
        <v>5.3</v>
      </c>
      <c r="G32" s="13">
        <f t="shared" si="1"/>
        <v>-0.7000000000000002</v>
      </c>
      <c r="H32" s="13">
        <f aca="true" t="shared" si="3" ref="H32:H75">F32/D32*100</f>
        <v>88.33333333333333</v>
      </c>
      <c r="I32" s="13">
        <f>I33+I34</f>
        <v>6</v>
      </c>
      <c r="J32" s="13">
        <f>J33+J34</f>
        <v>0</v>
      </c>
    </row>
    <row r="33" spans="1:10" s="28" customFormat="1" ht="12.75">
      <c r="A33" s="18" t="s">
        <v>102</v>
      </c>
      <c r="B33" s="19" t="s">
        <v>101</v>
      </c>
      <c r="C33" s="20">
        <v>6</v>
      </c>
      <c r="D33" s="20">
        <v>6</v>
      </c>
      <c r="E33" s="20">
        <f t="shared" si="0"/>
        <v>0</v>
      </c>
      <c r="F33" s="20">
        <v>5.3</v>
      </c>
      <c r="G33" s="20">
        <f t="shared" si="1"/>
        <v>-0.7000000000000002</v>
      </c>
      <c r="H33" s="20">
        <f t="shared" si="3"/>
        <v>88.33333333333333</v>
      </c>
      <c r="I33" s="20">
        <v>6</v>
      </c>
      <c r="J33" s="20">
        <v>0</v>
      </c>
    </row>
    <row r="34" spans="1:10" ht="12.75" hidden="1">
      <c r="A34" s="18" t="s">
        <v>103</v>
      </c>
      <c r="B34" s="19" t="s">
        <v>104</v>
      </c>
      <c r="C34" s="29">
        <v>0</v>
      </c>
      <c r="D34" s="29">
        <v>0</v>
      </c>
      <c r="E34" s="29">
        <f t="shared" si="0"/>
        <v>0</v>
      </c>
      <c r="F34" s="29">
        <v>0</v>
      </c>
      <c r="G34" s="29">
        <f t="shared" si="1"/>
        <v>0</v>
      </c>
      <c r="H34" s="29" t="e">
        <f t="shared" si="3"/>
        <v>#DIV/0!</v>
      </c>
      <c r="I34" s="29">
        <v>0</v>
      </c>
      <c r="J34" s="29">
        <v>0</v>
      </c>
    </row>
    <row r="35" spans="1:10" s="23" customFormat="1" ht="12.75">
      <c r="A35" s="11" t="s">
        <v>105</v>
      </c>
      <c r="B35" s="12" t="s">
        <v>106</v>
      </c>
      <c r="C35" s="13">
        <f>C36</f>
        <v>1070</v>
      </c>
      <c r="D35" s="13">
        <f>D36</f>
        <v>1070</v>
      </c>
      <c r="E35" s="13">
        <f t="shared" si="0"/>
        <v>0</v>
      </c>
      <c r="F35" s="13">
        <f>F36</f>
        <v>1145.8</v>
      </c>
      <c r="G35" s="13">
        <f t="shared" si="1"/>
        <v>75.79999999999995</v>
      </c>
      <c r="H35" s="13">
        <f t="shared" si="3"/>
        <v>107.0841121495327</v>
      </c>
      <c r="I35" s="13">
        <f>I36</f>
        <v>2500</v>
      </c>
      <c r="J35" s="13">
        <f>J36</f>
        <v>0</v>
      </c>
    </row>
    <row r="36" spans="1:10" s="28" customFormat="1" ht="26.25">
      <c r="A36" s="18" t="s">
        <v>107</v>
      </c>
      <c r="B36" s="19" t="s">
        <v>108</v>
      </c>
      <c r="C36" s="20">
        <v>1070</v>
      </c>
      <c r="D36" s="20">
        <v>1070</v>
      </c>
      <c r="E36" s="20">
        <f t="shared" si="0"/>
        <v>0</v>
      </c>
      <c r="F36" s="20">
        <v>1145.8</v>
      </c>
      <c r="G36" s="20">
        <f t="shared" si="1"/>
        <v>75.79999999999995</v>
      </c>
      <c r="H36" s="20">
        <f t="shared" si="3"/>
        <v>107.0841121495327</v>
      </c>
      <c r="I36" s="20">
        <v>2500</v>
      </c>
      <c r="J36" s="20"/>
    </row>
    <row r="37" spans="1:10" s="30" customFormat="1" ht="12.75">
      <c r="A37" s="11" t="s">
        <v>109</v>
      </c>
      <c r="B37" s="16" t="s">
        <v>110</v>
      </c>
      <c r="C37" s="13">
        <f>C38+C46+C43+C40</f>
        <v>230702</v>
      </c>
      <c r="D37" s="13">
        <f>D38+D46+D43+D40</f>
        <v>124021.6</v>
      </c>
      <c r="E37" s="13">
        <f t="shared" si="0"/>
        <v>-106680.4</v>
      </c>
      <c r="F37" s="13">
        <f>F38+F46+F43+F40</f>
        <v>118981.2</v>
      </c>
      <c r="G37" s="13">
        <f t="shared" si="1"/>
        <v>-5040.400000000009</v>
      </c>
      <c r="H37" s="13">
        <f t="shared" si="3"/>
        <v>95.93586923568151</v>
      </c>
      <c r="I37" s="13">
        <f>I38+I46+I43+I40</f>
        <v>392624.9</v>
      </c>
      <c r="J37" s="13">
        <f>J38+J46+J43+J40</f>
        <v>0</v>
      </c>
    </row>
    <row r="38" spans="1:10" s="23" customFormat="1" ht="12.75">
      <c r="A38" s="11" t="s">
        <v>111</v>
      </c>
      <c r="B38" s="12" t="s">
        <v>112</v>
      </c>
      <c r="C38" s="13">
        <f>C39</f>
        <v>2020</v>
      </c>
      <c r="D38" s="13">
        <f>D39</f>
        <v>2020</v>
      </c>
      <c r="E38" s="13">
        <f t="shared" si="0"/>
        <v>0</v>
      </c>
      <c r="F38" s="13">
        <f>F39</f>
        <v>1974.4</v>
      </c>
      <c r="G38" s="13">
        <f t="shared" si="1"/>
        <v>-45.59999999999991</v>
      </c>
      <c r="H38" s="13">
        <f t="shared" si="3"/>
        <v>97.74257425742576</v>
      </c>
      <c r="I38" s="13">
        <f>I39</f>
        <v>20410</v>
      </c>
      <c r="J38" s="13">
        <f>J39</f>
        <v>0</v>
      </c>
    </row>
    <row r="39" spans="1:10" ht="26.25">
      <c r="A39" s="18" t="s">
        <v>113</v>
      </c>
      <c r="B39" s="19" t="s">
        <v>114</v>
      </c>
      <c r="C39" s="20">
        <v>2020</v>
      </c>
      <c r="D39" s="20">
        <v>2020</v>
      </c>
      <c r="E39" s="20">
        <f t="shared" si="0"/>
        <v>0</v>
      </c>
      <c r="F39" s="20">
        <v>1974.4</v>
      </c>
      <c r="G39" s="20">
        <f t="shared" si="1"/>
        <v>-45.59999999999991</v>
      </c>
      <c r="H39" s="20">
        <f t="shared" si="3"/>
        <v>97.74257425742576</v>
      </c>
      <c r="I39" s="20">
        <v>20410</v>
      </c>
      <c r="J39" s="20"/>
    </row>
    <row r="40" spans="1:10" ht="12.75" hidden="1">
      <c r="A40" s="31" t="s">
        <v>115</v>
      </c>
      <c r="B40" s="32" t="s">
        <v>116</v>
      </c>
      <c r="C40" s="33">
        <f>C41+C42</f>
        <v>0</v>
      </c>
      <c r="D40" s="33">
        <f>D41+D42</f>
        <v>0</v>
      </c>
      <c r="E40" s="33">
        <f t="shared" si="0"/>
        <v>0</v>
      </c>
      <c r="F40" s="33">
        <f>F41+F42</f>
        <v>0</v>
      </c>
      <c r="G40" s="33">
        <f t="shared" si="1"/>
        <v>0</v>
      </c>
      <c r="H40" s="33" t="e">
        <f t="shared" si="3"/>
        <v>#DIV/0!</v>
      </c>
      <c r="I40" s="33">
        <f>I41+I42</f>
        <v>0</v>
      </c>
      <c r="J40" s="33">
        <f>J41+J42</f>
        <v>0</v>
      </c>
    </row>
    <row r="41" spans="1:10" ht="26.25" hidden="1">
      <c r="A41" s="18" t="s">
        <v>117</v>
      </c>
      <c r="B41" s="19" t="s">
        <v>118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f t="shared" si="1"/>
        <v>0</v>
      </c>
      <c r="H41" s="20" t="e">
        <f t="shared" si="3"/>
        <v>#DIV/0!</v>
      </c>
      <c r="I41" s="20">
        <v>0</v>
      </c>
      <c r="J41" s="20">
        <v>0</v>
      </c>
    </row>
    <row r="42" spans="1:10" ht="26.25" hidden="1">
      <c r="A42" s="18" t="s">
        <v>119</v>
      </c>
      <c r="B42" s="19" t="s">
        <v>120</v>
      </c>
      <c r="C42" s="20"/>
      <c r="D42" s="20"/>
      <c r="E42" s="20">
        <f t="shared" si="0"/>
        <v>0</v>
      </c>
      <c r="F42" s="20"/>
      <c r="G42" s="20">
        <f t="shared" si="1"/>
        <v>0</v>
      </c>
      <c r="H42" s="20" t="e">
        <f t="shared" si="3"/>
        <v>#DIV/0!</v>
      </c>
      <c r="I42" s="20"/>
      <c r="J42" s="20"/>
    </row>
    <row r="43" spans="1:10" s="23" customFormat="1" ht="12.75">
      <c r="A43" s="34" t="s">
        <v>121</v>
      </c>
      <c r="B43" s="35" t="s">
        <v>122</v>
      </c>
      <c r="C43" s="36">
        <f>C44+C45</f>
        <v>32275</v>
      </c>
      <c r="D43" s="36">
        <f>D44+D45</f>
        <v>24675</v>
      </c>
      <c r="E43" s="36">
        <f t="shared" si="0"/>
        <v>-7600</v>
      </c>
      <c r="F43" s="36">
        <f>F44+F45</f>
        <v>24865.2</v>
      </c>
      <c r="G43" s="36">
        <f t="shared" si="1"/>
        <v>190.20000000000073</v>
      </c>
      <c r="H43" s="36">
        <f t="shared" si="3"/>
        <v>100.770820668693</v>
      </c>
      <c r="I43" s="36">
        <f>I44+I45</f>
        <v>116935</v>
      </c>
      <c r="J43" s="36">
        <f>J44+J45</f>
        <v>0</v>
      </c>
    </row>
    <row r="44" spans="1:10" ht="12.75">
      <c r="A44" s="18" t="s">
        <v>123</v>
      </c>
      <c r="B44" s="19" t="s">
        <v>124</v>
      </c>
      <c r="C44" s="20">
        <v>13450</v>
      </c>
      <c r="D44" s="20">
        <v>13450</v>
      </c>
      <c r="E44" s="20">
        <f t="shared" si="0"/>
        <v>0</v>
      </c>
      <c r="F44" s="20">
        <v>14942.5</v>
      </c>
      <c r="G44" s="20">
        <f t="shared" si="1"/>
        <v>1492.5</v>
      </c>
      <c r="H44" s="20">
        <f t="shared" si="3"/>
        <v>111.09665427509294</v>
      </c>
      <c r="I44" s="20">
        <v>24900</v>
      </c>
      <c r="J44" s="20"/>
    </row>
    <row r="45" spans="1:10" ht="12.75">
      <c r="A45" s="18" t="s">
        <v>125</v>
      </c>
      <c r="B45" s="19" t="s">
        <v>126</v>
      </c>
      <c r="C45" s="27">
        <v>18825</v>
      </c>
      <c r="D45" s="27">
        <v>11225</v>
      </c>
      <c r="E45" s="27">
        <f t="shared" si="0"/>
        <v>-7600</v>
      </c>
      <c r="F45" s="27">
        <v>9922.7</v>
      </c>
      <c r="G45" s="27">
        <f t="shared" si="1"/>
        <v>-1302.2999999999993</v>
      </c>
      <c r="H45" s="27">
        <f t="shared" si="3"/>
        <v>88.39821826280624</v>
      </c>
      <c r="I45" s="27">
        <v>92035</v>
      </c>
      <c r="J45" s="27"/>
    </row>
    <row r="46" spans="1:10" s="23" customFormat="1" ht="12.75">
      <c r="A46" s="34" t="s">
        <v>127</v>
      </c>
      <c r="B46" s="35" t="s">
        <v>128</v>
      </c>
      <c r="C46" s="13">
        <f>C47+C49</f>
        <v>196407</v>
      </c>
      <c r="D46" s="13">
        <f>D47+D49</f>
        <v>97326.6</v>
      </c>
      <c r="E46" s="13">
        <f t="shared" si="0"/>
        <v>-99080.4</v>
      </c>
      <c r="F46" s="13">
        <f>F47+F49</f>
        <v>92141.6</v>
      </c>
      <c r="G46" s="13">
        <f t="shared" si="1"/>
        <v>-5185</v>
      </c>
      <c r="H46" s="13">
        <f t="shared" si="3"/>
        <v>94.67257666455008</v>
      </c>
      <c r="I46" s="13">
        <f>I47+I49</f>
        <v>255279.9</v>
      </c>
      <c r="J46" s="13">
        <f>J47+J49</f>
        <v>0</v>
      </c>
    </row>
    <row r="47" spans="1:10" s="30" customFormat="1" ht="12.75">
      <c r="A47" s="37" t="s">
        <v>129</v>
      </c>
      <c r="B47" s="38" t="s">
        <v>130</v>
      </c>
      <c r="C47" s="29">
        <f>C48</f>
        <v>188517</v>
      </c>
      <c r="D47" s="29">
        <f>D48</f>
        <v>89436.6</v>
      </c>
      <c r="E47" s="29">
        <f t="shared" si="0"/>
        <v>-99080.4</v>
      </c>
      <c r="F47" s="29">
        <f>F48</f>
        <v>83865.3</v>
      </c>
      <c r="G47" s="29">
        <f t="shared" si="1"/>
        <v>-5571.300000000003</v>
      </c>
      <c r="H47" s="29">
        <f t="shared" si="3"/>
        <v>93.77067106754953</v>
      </c>
      <c r="I47" s="29">
        <f>I48</f>
        <v>234629.9</v>
      </c>
      <c r="J47" s="29">
        <f>J48</f>
        <v>0</v>
      </c>
    </row>
    <row r="48" spans="1:10" ht="26.25">
      <c r="A48" s="18" t="s">
        <v>131</v>
      </c>
      <c r="B48" s="39" t="s">
        <v>132</v>
      </c>
      <c r="C48" s="20">
        <v>188517</v>
      </c>
      <c r="D48" s="20">
        <v>89436.6</v>
      </c>
      <c r="E48" s="20">
        <f t="shared" si="0"/>
        <v>-99080.4</v>
      </c>
      <c r="F48" s="20">
        <v>83865.3</v>
      </c>
      <c r="G48" s="20">
        <f t="shared" si="1"/>
        <v>-5571.300000000003</v>
      </c>
      <c r="H48" s="20">
        <f t="shared" si="3"/>
        <v>93.77067106754953</v>
      </c>
      <c r="I48" s="20">
        <v>234629.9</v>
      </c>
      <c r="J48" s="20"/>
    </row>
    <row r="49" spans="1:10" s="30" customFormat="1" ht="12.75">
      <c r="A49" s="37" t="s">
        <v>133</v>
      </c>
      <c r="B49" s="38" t="s">
        <v>134</v>
      </c>
      <c r="C49" s="29">
        <f>C50</f>
        <v>7890</v>
      </c>
      <c r="D49" s="29">
        <f>D50</f>
        <v>7890</v>
      </c>
      <c r="E49" s="29">
        <f t="shared" si="0"/>
        <v>0</v>
      </c>
      <c r="F49" s="29">
        <f>F50</f>
        <v>8276.3</v>
      </c>
      <c r="G49" s="29">
        <f t="shared" si="1"/>
        <v>386.2999999999993</v>
      </c>
      <c r="H49" s="29">
        <f t="shared" si="3"/>
        <v>104.89607097591886</v>
      </c>
      <c r="I49" s="29">
        <f>I50</f>
        <v>20650</v>
      </c>
      <c r="J49" s="29">
        <f>J50</f>
        <v>0</v>
      </c>
    </row>
    <row r="50" spans="1:10" ht="26.25">
      <c r="A50" s="18" t="s">
        <v>135</v>
      </c>
      <c r="B50" s="39" t="s">
        <v>136</v>
      </c>
      <c r="C50" s="20">
        <v>7890</v>
      </c>
      <c r="D50" s="20">
        <v>7890</v>
      </c>
      <c r="E50" s="20">
        <f t="shared" si="0"/>
        <v>0</v>
      </c>
      <c r="F50" s="20">
        <v>8276.3</v>
      </c>
      <c r="G50" s="20">
        <f t="shared" si="1"/>
        <v>386.2999999999993</v>
      </c>
      <c r="H50" s="20">
        <f t="shared" si="3"/>
        <v>104.89607097591886</v>
      </c>
      <c r="I50" s="20">
        <v>20650</v>
      </c>
      <c r="J50" s="20"/>
    </row>
    <row r="51" spans="1:10" ht="12.75">
      <c r="A51" s="11" t="s">
        <v>137</v>
      </c>
      <c r="B51" s="16" t="s">
        <v>138</v>
      </c>
      <c r="C51" s="13">
        <f>C52+C54</f>
        <v>6584</v>
      </c>
      <c r="D51" s="13">
        <f>D52+D54</f>
        <v>8142</v>
      </c>
      <c r="E51" s="13">
        <f t="shared" si="0"/>
        <v>1558</v>
      </c>
      <c r="F51" s="13">
        <f>F52+F54</f>
        <v>8259.800000000001</v>
      </c>
      <c r="G51" s="13">
        <f t="shared" si="1"/>
        <v>117.80000000000109</v>
      </c>
      <c r="H51" s="13">
        <f t="shared" si="3"/>
        <v>101.44681896339966</v>
      </c>
      <c r="I51" s="13">
        <f>I52+I54</f>
        <v>18001.6</v>
      </c>
      <c r="J51" s="13">
        <f>J52+J54</f>
        <v>0</v>
      </c>
    </row>
    <row r="52" spans="1:10" s="23" customFormat="1" ht="27" customHeight="1">
      <c r="A52" s="11" t="s">
        <v>139</v>
      </c>
      <c r="B52" s="16" t="s">
        <v>140</v>
      </c>
      <c r="C52" s="36">
        <f>C53</f>
        <v>6490</v>
      </c>
      <c r="D52" s="36">
        <f>D53</f>
        <v>8010</v>
      </c>
      <c r="E52" s="36">
        <f t="shared" si="0"/>
        <v>1520</v>
      </c>
      <c r="F52" s="36">
        <f>F53</f>
        <v>8110.6</v>
      </c>
      <c r="G52" s="36">
        <f t="shared" si="1"/>
        <v>100.60000000000036</v>
      </c>
      <c r="H52" s="36">
        <f t="shared" si="3"/>
        <v>101.25593008739075</v>
      </c>
      <c r="I52" s="36">
        <f>I53</f>
        <v>17700</v>
      </c>
      <c r="J52" s="36">
        <f>J53</f>
        <v>0</v>
      </c>
    </row>
    <row r="53" spans="1:10" ht="26.25">
      <c r="A53" s="18" t="s">
        <v>141</v>
      </c>
      <c r="B53" s="19" t="s">
        <v>142</v>
      </c>
      <c r="C53" s="20">
        <v>6490</v>
      </c>
      <c r="D53" s="20">
        <v>8010</v>
      </c>
      <c r="E53" s="20">
        <f t="shared" si="0"/>
        <v>1520</v>
      </c>
      <c r="F53" s="20">
        <v>8110.6</v>
      </c>
      <c r="G53" s="20">
        <f t="shared" si="1"/>
        <v>100.60000000000036</v>
      </c>
      <c r="H53" s="20">
        <f t="shared" si="3"/>
        <v>101.25593008739075</v>
      </c>
      <c r="I53" s="20">
        <v>17700</v>
      </c>
      <c r="J53" s="20"/>
    </row>
    <row r="54" spans="1:10" s="23" customFormat="1" ht="28.5" customHeight="1">
      <c r="A54" s="11" t="s">
        <v>143</v>
      </c>
      <c r="B54" s="12" t="s">
        <v>144</v>
      </c>
      <c r="C54" s="13">
        <f>C57+C58+C59+C56+C55</f>
        <v>94</v>
      </c>
      <c r="D54" s="13">
        <f>D57+D58+D59+D56+D55</f>
        <v>132</v>
      </c>
      <c r="E54" s="13">
        <f t="shared" si="0"/>
        <v>38</v>
      </c>
      <c r="F54" s="13">
        <f>F57+F58+F59+F56+F55</f>
        <v>149.2</v>
      </c>
      <c r="G54" s="13">
        <f t="shared" si="1"/>
        <v>17.19999999999999</v>
      </c>
      <c r="H54" s="13">
        <f t="shared" si="3"/>
        <v>113.03030303030302</v>
      </c>
      <c r="I54" s="13">
        <f>I57+I58+I59+I56+I55</f>
        <v>301.6</v>
      </c>
      <c r="J54" s="13">
        <f>J57+J58+J59+J56+J55</f>
        <v>0</v>
      </c>
    </row>
    <row r="55" spans="1:10" ht="52.5" customHeight="1" hidden="1">
      <c r="A55" s="18" t="s">
        <v>145</v>
      </c>
      <c r="B55" s="19" t="s">
        <v>146</v>
      </c>
      <c r="C55" s="29"/>
      <c r="D55" s="29"/>
      <c r="E55" s="29">
        <f t="shared" si="0"/>
        <v>0</v>
      </c>
      <c r="F55" s="29"/>
      <c r="G55" s="29">
        <f t="shared" si="1"/>
        <v>0</v>
      </c>
      <c r="H55" s="29" t="e">
        <f t="shared" si="3"/>
        <v>#DIV/0!</v>
      </c>
      <c r="I55" s="29"/>
      <c r="J55" s="29"/>
    </row>
    <row r="56" spans="1:10" ht="52.5" hidden="1">
      <c r="A56" s="18" t="s">
        <v>147</v>
      </c>
      <c r="B56" s="19" t="s">
        <v>309</v>
      </c>
      <c r="C56" s="29">
        <v>0</v>
      </c>
      <c r="D56" s="29">
        <v>0</v>
      </c>
      <c r="E56" s="29">
        <f t="shared" si="0"/>
        <v>0</v>
      </c>
      <c r="F56" s="29">
        <v>0</v>
      </c>
      <c r="G56" s="29">
        <f t="shared" si="1"/>
        <v>0</v>
      </c>
      <c r="H56" s="29" t="e">
        <f t="shared" si="3"/>
        <v>#DIV/0!</v>
      </c>
      <c r="I56" s="29">
        <v>0</v>
      </c>
      <c r="J56" s="29">
        <v>0</v>
      </c>
    </row>
    <row r="57" spans="1:10" ht="40.5" customHeight="1" hidden="1">
      <c r="A57" s="18" t="s">
        <v>148</v>
      </c>
      <c r="B57" s="19" t="s">
        <v>149</v>
      </c>
      <c r="C57" s="20">
        <v>0</v>
      </c>
      <c r="D57" s="20">
        <v>0</v>
      </c>
      <c r="E57" s="20">
        <f t="shared" si="0"/>
        <v>0</v>
      </c>
      <c r="F57" s="20">
        <v>0</v>
      </c>
      <c r="G57" s="20">
        <f t="shared" si="1"/>
        <v>0</v>
      </c>
      <c r="H57" s="20" t="e">
        <f t="shared" si="3"/>
        <v>#DIV/0!</v>
      </c>
      <c r="I57" s="20">
        <v>0</v>
      </c>
      <c r="J57" s="20">
        <v>0</v>
      </c>
    </row>
    <row r="58" spans="1:10" ht="17.25" customHeight="1">
      <c r="A58" s="18" t="s">
        <v>150</v>
      </c>
      <c r="B58" s="19" t="s">
        <v>151</v>
      </c>
      <c r="C58" s="20">
        <v>30</v>
      </c>
      <c r="D58" s="20">
        <v>20</v>
      </c>
      <c r="E58" s="20">
        <f t="shared" si="0"/>
        <v>-10</v>
      </c>
      <c r="F58" s="20">
        <v>75</v>
      </c>
      <c r="G58" s="20">
        <f t="shared" si="1"/>
        <v>55</v>
      </c>
      <c r="H58" s="20">
        <f t="shared" si="3"/>
        <v>375</v>
      </c>
      <c r="I58" s="20">
        <v>100</v>
      </c>
      <c r="J58" s="20"/>
    </row>
    <row r="59" spans="1:10" s="30" customFormat="1" ht="42.75" customHeight="1">
      <c r="A59" s="37" t="s">
        <v>152</v>
      </c>
      <c r="B59" s="38" t="s">
        <v>153</v>
      </c>
      <c r="C59" s="29">
        <f>C60</f>
        <v>64</v>
      </c>
      <c r="D59" s="29">
        <f>D60</f>
        <v>112</v>
      </c>
      <c r="E59" s="29">
        <f t="shared" si="0"/>
        <v>48</v>
      </c>
      <c r="F59" s="29">
        <f>F60</f>
        <v>74.2</v>
      </c>
      <c r="G59" s="29">
        <f t="shared" si="1"/>
        <v>-37.8</v>
      </c>
      <c r="H59" s="29">
        <f t="shared" si="3"/>
        <v>66.25</v>
      </c>
      <c r="I59" s="29">
        <f>I60</f>
        <v>201.6</v>
      </c>
      <c r="J59" s="29">
        <f>J60</f>
        <v>0</v>
      </c>
    </row>
    <row r="60" spans="1:10" ht="55.5" customHeight="1">
      <c r="A60" s="18" t="s">
        <v>154</v>
      </c>
      <c r="B60" s="19" t="s">
        <v>310</v>
      </c>
      <c r="C60" s="20">
        <v>64</v>
      </c>
      <c r="D60" s="20">
        <v>112</v>
      </c>
      <c r="E60" s="20">
        <f t="shared" si="0"/>
        <v>48</v>
      </c>
      <c r="F60" s="20">
        <v>74.2</v>
      </c>
      <c r="G60" s="20">
        <f t="shared" si="1"/>
        <v>-37.8</v>
      </c>
      <c r="H60" s="20">
        <f t="shared" si="3"/>
        <v>66.25</v>
      </c>
      <c r="I60" s="20">
        <v>201.6</v>
      </c>
      <c r="J60" s="20"/>
    </row>
    <row r="61" spans="1:10" ht="30" customHeight="1" hidden="1">
      <c r="A61" s="11" t="s">
        <v>155</v>
      </c>
      <c r="B61" s="16" t="s">
        <v>156</v>
      </c>
      <c r="C61" s="13">
        <f>C62+C64+C68</f>
        <v>0</v>
      </c>
      <c r="D61" s="13">
        <f>D62+D64+D68</f>
        <v>0</v>
      </c>
      <c r="E61" s="13">
        <f t="shared" si="0"/>
        <v>0</v>
      </c>
      <c r="F61" s="13">
        <f>F62+F64+F68</f>
        <v>0</v>
      </c>
      <c r="G61" s="13">
        <f t="shared" si="1"/>
        <v>0</v>
      </c>
      <c r="H61" s="13" t="e">
        <f t="shared" si="3"/>
        <v>#DIV/0!</v>
      </c>
      <c r="I61" s="13">
        <f>I62+I64+I68</f>
        <v>0</v>
      </c>
      <c r="J61" s="13">
        <f>J62+J64+J68</f>
        <v>0</v>
      </c>
    </row>
    <row r="62" spans="1:10" s="28" customFormat="1" ht="30" customHeight="1" hidden="1">
      <c r="A62" s="31" t="s">
        <v>157</v>
      </c>
      <c r="B62" s="32" t="s">
        <v>158</v>
      </c>
      <c r="C62" s="33"/>
      <c r="D62" s="33"/>
      <c r="E62" s="33">
        <f t="shared" si="0"/>
        <v>0</v>
      </c>
      <c r="F62" s="33"/>
      <c r="G62" s="33">
        <f t="shared" si="1"/>
        <v>0</v>
      </c>
      <c r="H62" s="33" t="e">
        <f t="shared" si="3"/>
        <v>#DIV/0!</v>
      </c>
      <c r="I62" s="33"/>
      <c r="J62" s="33"/>
    </row>
    <row r="63" spans="1:10" ht="26.25" hidden="1">
      <c r="A63" s="31" t="s">
        <v>159</v>
      </c>
      <c r="B63" s="39" t="s">
        <v>160</v>
      </c>
      <c r="C63" s="33"/>
      <c r="D63" s="33"/>
      <c r="E63" s="33">
        <f t="shared" si="0"/>
        <v>0</v>
      </c>
      <c r="F63" s="33"/>
      <c r="G63" s="33">
        <f t="shared" si="1"/>
        <v>0</v>
      </c>
      <c r="H63" s="33" t="e">
        <f t="shared" si="3"/>
        <v>#DIV/0!</v>
      </c>
      <c r="I63" s="33"/>
      <c r="J63" s="33"/>
    </row>
    <row r="64" spans="1:10" ht="18" customHeight="1" hidden="1">
      <c r="A64" s="37" t="s">
        <v>161</v>
      </c>
      <c r="B64" s="38" t="s">
        <v>162</v>
      </c>
      <c r="C64" s="29">
        <f>C65+C66</f>
        <v>0</v>
      </c>
      <c r="D64" s="29">
        <f>D65+D66</f>
        <v>0</v>
      </c>
      <c r="E64" s="29">
        <f t="shared" si="0"/>
        <v>0</v>
      </c>
      <c r="F64" s="29">
        <f>F65+F66</f>
        <v>0</v>
      </c>
      <c r="G64" s="29">
        <f t="shared" si="1"/>
        <v>0</v>
      </c>
      <c r="H64" s="29" t="e">
        <f t="shared" si="3"/>
        <v>#DIV/0!</v>
      </c>
      <c r="I64" s="29">
        <f>I65+I66</f>
        <v>0</v>
      </c>
      <c r="J64" s="29">
        <f>J65+J66</f>
        <v>0</v>
      </c>
    </row>
    <row r="65" spans="1:10" ht="16.5" customHeight="1" hidden="1">
      <c r="A65" s="18" t="s">
        <v>163</v>
      </c>
      <c r="B65" s="19" t="s">
        <v>164</v>
      </c>
      <c r="C65" s="20"/>
      <c r="D65" s="20"/>
      <c r="E65" s="20">
        <f t="shared" si="0"/>
        <v>0</v>
      </c>
      <c r="F65" s="20"/>
      <c r="G65" s="20">
        <f t="shared" si="1"/>
        <v>0</v>
      </c>
      <c r="H65" s="20" t="e">
        <f t="shared" si="3"/>
        <v>#DIV/0!</v>
      </c>
      <c r="I65" s="20"/>
      <c r="J65" s="20"/>
    </row>
    <row r="66" spans="1:10" ht="16.5" customHeight="1" hidden="1">
      <c r="A66" s="18" t="s">
        <v>165</v>
      </c>
      <c r="B66" s="19" t="s">
        <v>166</v>
      </c>
      <c r="C66" s="20">
        <f>C67</f>
        <v>0</v>
      </c>
      <c r="D66" s="20">
        <f>D67</f>
        <v>0</v>
      </c>
      <c r="E66" s="20">
        <f t="shared" si="0"/>
        <v>0</v>
      </c>
      <c r="F66" s="20">
        <f>F67</f>
        <v>0</v>
      </c>
      <c r="G66" s="20">
        <f t="shared" si="1"/>
        <v>0</v>
      </c>
      <c r="H66" s="20" t="e">
        <f t="shared" si="3"/>
        <v>#DIV/0!</v>
      </c>
      <c r="I66" s="20">
        <f>I67</f>
        <v>0</v>
      </c>
      <c r="J66" s="20">
        <f>J67</f>
        <v>0</v>
      </c>
    </row>
    <row r="67" spans="1:10" ht="27.75" customHeight="1" hidden="1">
      <c r="A67" s="18" t="s">
        <v>167</v>
      </c>
      <c r="B67" s="19" t="s">
        <v>168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f t="shared" si="1"/>
        <v>0</v>
      </c>
      <c r="H67" s="20" t="e">
        <f t="shared" si="3"/>
        <v>#DIV/0!</v>
      </c>
      <c r="I67" s="20">
        <v>0</v>
      </c>
      <c r="J67" s="20">
        <v>0</v>
      </c>
    </row>
    <row r="68" spans="1:10" ht="12.75" hidden="1">
      <c r="A68" s="37" t="s">
        <v>169</v>
      </c>
      <c r="B68" s="38" t="s">
        <v>170</v>
      </c>
      <c r="C68" s="29">
        <f>C69+C71+C73</f>
        <v>0</v>
      </c>
      <c r="D68" s="29">
        <f>D69+D71+D73</f>
        <v>0</v>
      </c>
      <c r="E68" s="29">
        <f t="shared" si="0"/>
        <v>0</v>
      </c>
      <c r="F68" s="29">
        <f>F69+F71+F73</f>
        <v>0</v>
      </c>
      <c r="G68" s="29">
        <f t="shared" si="1"/>
        <v>0</v>
      </c>
      <c r="H68" s="29" t="e">
        <f t="shared" si="3"/>
        <v>#DIV/0!</v>
      </c>
      <c r="I68" s="29">
        <f>I69+I71+I73</f>
        <v>0</v>
      </c>
      <c r="J68" s="29">
        <f>J69+J71+J73</f>
        <v>0</v>
      </c>
    </row>
    <row r="69" spans="1:10" ht="12.75" hidden="1">
      <c r="A69" s="18" t="s">
        <v>171</v>
      </c>
      <c r="B69" s="19" t="s">
        <v>172</v>
      </c>
      <c r="C69" s="20">
        <f>C70</f>
        <v>0</v>
      </c>
      <c r="D69" s="20">
        <f>D70</f>
        <v>0</v>
      </c>
      <c r="E69" s="20">
        <f t="shared" si="0"/>
        <v>0</v>
      </c>
      <c r="F69" s="20">
        <f>F70</f>
        <v>0</v>
      </c>
      <c r="G69" s="20">
        <f t="shared" si="1"/>
        <v>0</v>
      </c>
      <c r="H69" s="20" t="e">
        <f t="shared" si="3"/>
        <v>#DIV/0!</v>
      </c>
      <c r="I69" s="20">
        <f>I70</f>
        <v>0</v>
      </c>
      <c r="J69" s="20">
        <f>J70</f>
        <v>0</v>
      </c>
    </row>
    <row r="70" spans="1:10" ht="12.75" hidden="1">
      <c r="A70" s="18" t="s">
        <v>173</v>
      </c>
      <c r="B70" s="19" t="s">
        <v>174</v>
      </c>
      <c r="C70" s="20">
        <v>0</v>
      </c>
      <c r="D70" s="20">
        <v>0</v>
      </c>
      <c r="E70" s="20">
        <f t="shared" si="0"/>
        <v>0</v>
      </c>
      <c r="F70" s="20">
        <v>0</v>
      </c>
      <c r="G70" s="20">
        <f t="shared" si="1"/>
        <v>0</v>
      </c>
      <c r="H70" s="20" t="e">
        <f t="shared" si="3"/>
        <v>#DIV/0!</v>
      </c>
      <c r="I70" s="20">
        <v>0</v>
      </c>
      <c r="J70" s="20">
        <v>0</v>
      </c>
    </row>
    <row r="71" spans="1:10" ht="26.25" hidden="1">
      <c r="A71" s="18" t="s">
        <v>175</v>
      </c>
      <c r="B71" s="19" t="s">
        <v>176</v>
      </c>
      <c r="C71" s="20">
        <f>C72</f>
        <v>0</v>
      </c>
      <c r="D71" s="20">
        <f>D72</f>
        <v>0</v>
      </c>
      <c r="E71" s="20">
        <f t="shared" si="0"/>
        <v>0</v>
      </c>
      <c r="F71" s="20">
        <f>F72</f>
        <v>0</v>
      </c>
      <c r="G71" s="20">
        <f t="shared" si="1"/>
        <v>0</v>
      </c>
      <c r="H71" s="20" t="e">
        <f t="shared" si="3"/>
        <v>#DIV/0!</v>
      </c>
      <c r="I71" s="20">
        <f>I72</f>
        <v>0</v>
      </c>
      <c r="J71" s="20">
        <f>J72</f>
        <v>0</v>
      </c>
    </row>
    <row r="72" spans="1:10" ht="39" hidden="1">
      <c r="A72" s="18" t="s">
        <v>177</v>
      </c>
      <c r="B72" s="19" t="s">
        <v>178</v>
      </c>
      <c r="C72" s="20">
        <v>0</v>
      </c>
      <c r="D72" s="20">
        <v>0</v>
      </c>
      <c r="E72" s="20">
        <f t="shared" si="0"/>
        <v>0</v>
      </c>
      <c r="F72" s="20">
        <v>0</v>
      </c>
      <c r="G72" s="20">
        <f t="shared" si="1"/>
        <v>0</v>
      </c>
      <c r="H72" s="20" t="e">
        <f t="shared" si="3"/>
        <v>#DIV/0!</v>
      </c>
      <c r="I72" s="20">
        <v>0</v>
      </c>
      <c r="J72" s="20">
        <v>0</v>
      </c>
    </row>
    <row r="73" spans="1:10" ht="14.25" customHeight="1" hidden="1">
      <c r="A73" s="18" t="s">
        <v>179</v>
      </c>
      <c r="B73" s="19" t="s">
        <v>180</v>
      </c>
      <c r="C73" s="20">
        <f>C74</f>
        <v>0</v>
      </c>
      <c r="D73" s="20">
        <f>D74</f>
        <v>0</v>
      </c>
      <c r="E73" s="20">
        <f t="shared" si="0"/>
        <v>0</v>
      </c>
      <c r="F73" s="20">
        <f>F74</f>
        <v>0</v>
      </c>
      <c r="G73" s="20">
        <f t="shared" si="1"/>
        <v>0</v>
      </c>
      <c r="H73" s="20" t="e">
        <f t="shared" si="3"/>
        <v>#DIV/0!</v>
      </c>
      <c r="I73" s="20">
        <f>I74</f>
        <v>0</v>
      </c>
      <c r="J73" s="20">
        <f>J74</f>
        <v>0</v>
      </c>
    </row>
    <row r="74" spans="1:10" ht="23.25" customHeight="1" hidden="1">
      <c r="A74" s="18" t="s">
        <v>181</v>
      </c>
      <c r="B74" s="19" t="s">
        <v>182</v>
      </c>
      <c r="C74" s="20">
        <v>0</v>
      </c>
      <c r="D74" s="20">
        <v>0</v>
      </c>
      <c r="E74" s="20">
        <f t="shared" si="0"/>
        <v>0</v>
      </c>
      <c r="F74" s="20">
        <v>0</v>
      </c>
      <c r="G74" s="20">
        <f t="shared" si="1"/>
        <v>0</v>
      </c>
      <c r="H74" s="20" t="e">
        <f t="shared" si="3"/>
        <v>#DIV/0!</v>
      </c>
      <c r="I74" s="20">
        <v>0</v>
      </c>
      <c r="J74" s="20">
        <v>0</v>
      </c>
    </row>
    <row r="75" spans="1:10" ht="26.25">
      <c r="A75" s="11" t="s">
        <v>183</v>
      </c>
      <c r="B75" s="16" t="s">
        <v>184</v>
      </c>
      <c r="C75" s="13">
        <f>C78+C80+C89+C92+C94+C76</f>
        <v>120021.50000000001</v>
      </c>
      <c r="D75" s="13">
        <f>D78+D80+D89+D92+D94+D76</f>
        <v>120193.40000000001</v>
      </c>
      <c r="E75" s="13">
        <f t="shared" si="0"/>
        <v>171.89999999999418</v>
      </c>
      <c r="F75" s="13">
        <f>F78+F80+F89+F92+F94+F76</f>
        <v>120795.20000000001</v>
      </c>
      <c r="G75" s="13">
        <f t="shared" si="1"/>
        <v>601.8000000000029</v>
      </c>
      <c r="H75" s="13">
        <f t="shared" si="3"/>
        <v>100.50069304970157</v>
      </c>
      <c r="I75" s="13">
        <f>I78+I80+I89+I92+I94+I76</f>
        <v>265962.60000000003</v>
      </c>
      <c r="J75" s="13">
        <f>J78+J80+J89+J92+J94+J76</f>
        <v>0</v>
      </c>
    </row>
    <row r="76" spans="1:10" ht="40.5" customHeight="1">
      <c r="A76" s="21" t="s">
        <v>185</v>
      </c>
      <c r="B76" s="22" t="s">
        <v>186</v>
      </c>
      <c r="C76" s="13">
        <f>C77</f>
        <v>0</v>
      </c>
      <c r="D76" s="13">
        <f>D77</f>
        <v>0</v>
      </c>
      <c r="E76" s="13">
        <f t="shared" si="0"/>
        <v>0</v>
      </c>
      <c r="F76" s="13">
        <f>F77</f>
        <v>0</v>
      </c>
      <c r="G76" s="13">
        <f t="shared" si="1"/>
        <v>0</v>
      </c>
      <c r="H76" s="13"/>
      <c r="I76" s="13">
        <f>I77</f>
        <v>444</v>
      </c>
      <c r="J76" s="13">
        <f>J77</f>
        <v>0</v>
      </c>
    </row>
    <row r="77" spans="1:10" s="28" customFormat="1" ht="30.75" customHeight="1">
      <c r="A77" s="25" t="s">
        <v>187</v>
      </c>
      <c r="B77" s="40" t="s">
        <v>188</v>
      </c>
      <c r="C77" s="20">
        <v>0</v>
      </c>
      <c r="D77" s="20">
        <v>0</v>
      </c>
      <c r="E77" s="20">
        <f t="shared" si="0"/>
        <v>0</v>
      </c>
      <c r="F77" s="20">
        <v>0</v>
      </c>
      <c r="G77" s="20">
        <f t="shared" si="1"/>
        <v>0</v>
      </c>
      <c r="H77" s="20"/>
      <c r="I77" s="20">
        <v>444</v>
      </c>
      <c r="J77" s="20"/>
    </row>
    <row r="78" spans="1:10" ht="12.75" hidden="1">
      <c r="A78" s="11" t="s">
        <v>189</v>
      </c>
      <c r="B78" s="12" t="s">
        <v>190</v>
      </c>
      <c r="C78" s="13">
        <f>C79</f>
        <v>0</v>
      </c>
      <c r="D78" s="13">
        <f>D79</f>
        <v>0</v>
      </c>
      <c r="E78" s="13">
        <f t="shared" si="0"/>
        <v>0</v>
      </c>
      <c r="F78" s="13">
        <f>F79</f>
        <v>0</v>
      </c>
      <c r="G78" s="13">
        <f t="shared" si="1"/>
        <v>0</v>
      </c>
      <c r="H78" s="13" t="e">
        <f aca="true" t="shared" si="4" ref="H78:H88">F78/D78*100</f>
        <v>#DIV/0!</v>
      </c>
      <c r="I78" s="13">
        <f>I79</f>
        <v>0</v>
      </c>
      <c r="J78" s="13">
        <f>J79</f>
        <v>0</v>
      </c>
    </row>
    <row r="79" spans="1:10" ht="26.25" hidden="1">
      <c r="A79" s="18" t="s">
        <v>191</v>
      </c>
      <c r="B79" s="19" t="s">
        <v>192</v>
      </c>
      <c r="C79" s="20"/>
      <c r="D79" s="20"/>
      <c r="E79" s="20">
        <f aca="true" t="shared" si="5" ref="E79:E142">D79-C79</f>
        <v>0</v>
      </c>
      <c r="F79" s="20"/>
      <c r="G79" s="20">
        <f aca="true" t="shared" si="6" ref="G79:G142">F79-D79</f>
        <v>0</v>
      </c>
      <c r="H79" s="20" t="e">
        <f t="shared" si="4"/>
        <v>#DIV/0!</v>
      </c>
      <c r="I79" s="20"/>
      <c r="J79" s="20"/>
    </row>
    <row r="80" spans="1:10" ht="54.75" customHeight="1">
      <c r="A80" s="11" t="s">
        <v>193</v>
      </c>
      <c r="B80" s="12" t="s">
        <v>311</v>
      </c>
      <c r="C80" s="13">
        <f>C81+C83+C85+C87</f>
        <v>112360.20000000001</v>
      </c>
      <c r="D80" s="13">
        <f>D81+D83+D85+D87</f>
        <v>112360.20000000001</v>
      </c>
      <c r="E80" s="13">
        <f t="shared" si="5"/>
        <v>0</v>
      </c>
      <c r="F80" s="13">
        <f>F81+F83+F85+F87</f>
        <v>115038.70000000001</v>
      </c>
      <c r="G80" s="13">
        <f t="shared" si="6"/>
        <v>2678.5</v>
      </c>
      <c r="H80" s="13">
        <f t="shared" si="4"/>
        <v>102.38385122133995</v>
      </c>
      <c r="I80" s="13">
        <f>I81+I83+I85+I87</f>
        <v>238917.6</v>
      </c>
      <c r="J80" s="13">
        <f>J81+J83+J85+J87</f>
        <v>0</v>
      </c>
    </row>
    <row r="81" spans="1:10" ht="40.5" customHeight="1">
      <c r="A81" s="37" t="s">
        <v>194</v>
      </c>
      <c r="B81" s="38" t="s">
        <v>195</v>
      </c>
      <c r="C81" s="29">
        <f>C82</f>
        <v>81000</v>
      </c>
      <c r="D81" s="29">
        <f>D82</f>
        <v>81000</v>
      </c>
      <c r="E81" s="29">
        <f t="shared" si="5"/>
        <v>0</v>
      </c>
      <c r="F81" s="29">
        <f>F82</f>
        <v>85913</v>
      </c>
      <c r="G81" s="29">
        <f t="shared" si="6"/>
        <v>4913</v>
      </c>
      <c r="H81" s="29">
        <f t="shared" si="4"/>
        <v>106.06543209876543</v>
      </c>
      <c r="I81" s="29">
        <f>I82</f>
        <v>177269</v>
      </c>
      <c r="J81" s="29">
        <f>J82</f>
        <v>0</v>
      </c>
    </row>
    <row r="82" spans="1:10" ht="52.5">
      <c r="A82" s="18" t="s">
        <v>196</v>
      </c>
      <c r="B82" s="19" t="s">
        <v>312</v>
      </c>
      <c r="C82" s="27">
        <v>81000</v>
      </c>
      <c r="D82" s="27">
        <v>81000</v>
      </c>
      <c r="E82" s="27">
        <f t="shared" si="5"/>
        <v>0</v>
      </c>
      <c r="F82" s="27">
        <v>85913</v>
      </c>
      <c r="G82" s="27">
        <f t="shared" si="6"/>
        <v>4913</v>
      </c>
      <c r="H82" s="27">
        <f t="shared" si="4"/>
        <v>106.06543209876543</v>
      </c>
      <c r="I82" s="27">
        <v>177269</v>
      </c>
      <c r="J82" s="27"/>
    </row>
    <row r="83" spans="1:10" ht="53.25" customHeight="1">
      <c r="A83" s="31" t="s">
        <v>197</v>
      </c>
      <c r="B83" s="32" t="s">
        <v>313</v>
      </c>
      <c r="C83" s="29">
        <f>C84</f>
        <v>5544</v>
      </c>
      <c r="D83" s="29">
        <f>D84</f>
        <v>5544</v>
      </c>
      <c r="E83" s="29">
        <f t="shared" si="5"/>
        <v>0</v>
      </c>
      <c r="F83" s="29">
        <f>F84</f>
        <v>5956.8</v>
      </c>
      <c r="G83" s="29">
        <f t="shared" si="6"/>
        <v>412.8000000000002</v>
      </c>
      <c r="H83" s="29">
        <f t="shared" si="4"/>
        <v>107.44588744588745</v>
      </c>
      <c r="I83" s="29">
        <f>I84</f>
        <v>11088</v>
      </c>
      <c r="J83" s="29">
        <f>J84</f>
        <v>0</v>
      </c>
    </row>
    <row r="84" spans="1:10" ht="41.25" customHeight="1">
      <c r="A84" s="18" t="s">
        <v>198</v>
      </c>
      <c r="B84" s="19" t="s">
        <v>199</v>
      </c>
      <c r="C84" s="20">
        <v>5544</v>
      </c>
      <c r="D84" s="20">
        <v>5544</v>
      </c>
      <c r="E84" s="20">
        <f t="shared" si="5"/>
        <v>0</v>
      </c>
      <c r="F84" s="20">
        <v>5956.8</v>
      </c>
      <c r="G84" s="20">
        <f t="shared" si="6"/>
        <v>412.8000000000002</v>
      </c>
      <c r="H84" s="20">
        <f t="shared" si="4"/>
        <v>107.44588744588745</v>
      </c>
      <c r="I84" s="20">
        <v>11088</v>
      </c>
      <c r="J84" s="20"/>
    </row>
    <row r="85" spans="1:10" ht="52.5">
      <c r="A85" s="37" t="s">
        <v>200</v>
      </c>
      <c r="B85" s="38" t="s">
        <v>314</v>
      </c>
      <c r="C85" s="29">
        <f>C86</f>
        <v>990.6</v>
      </c>
      <c r="D85" s="29">
        <f>D86</f>
        <v>990.6</v>
      </c>
      <c r="E85" s="29">
        <f t="shared" si="5"/>
        <v>0</v>
      </c>
      <c r="F85" s="29">
        <f>F86</f>
        <v>494.5</v>
      </c>
      <c r="G85" s="29">
        <f t="shared" si="6"/>
        <v>-496.1</v>
      </c>
      <c r="H85" s="29">
        <f t="shared" si="4"/>
        <v>49.919240864122756</v>
      </c>
      <c r="I85" s="29">
        <f>I86</f>
        <v>2085.6</v>
      </c>
      <c r="J85" s="29">
        <f>J86</f>
        <v>0</v>
      </c>
    </row>
    <row r="86" spans="1:10" ht="39">
      <c r="A86" s="18" t="s">
        <v>201</v>
      </c>
      <c r="B86" s="19" t="s">
        <v>202</v>
      </c>
      <c r="C86" s="20">
        <v>990.6</v>
      </c>
      <c r="D86" s="20">
        <v>990.6</v>
      </c>
      <c r="E86" s="20">
        <f t="shared" si="5"/>
        <v>0</v>
      </c>
      <c r="F86" s="20">
        <v>494.5</v>
      </c>
      <c r="G86" s="20">
        <f t="shared" si="6"/>
        <v>-496.1</v>
      </c>
      <c r="H86" s="20">
        <f t="shared" si="4"/>
        <v>49.919240864122756</v>
      </c>
      <c r="I86" s="20">
        <v>2085.6</v>
      </c>
      <c r="J86" s="20"/>
    </row>
    <row r="87" spans="1:10" ht="26.25">
      <c r="A87" s="37" t="s">
        <v>203</v>
      </c>
      <c r="B87" s="38" t="s">
        <v>204</v>
      </c>
      <c r="C87" s="20">
        <f>C88</f>
        <v>24825.6</v>
      </c>
      <c r="D87" s="20">
        <f>D88</f>
        <v>24825.6</v>
      </c>
      <c r="E87" s="20">
        <f t="shared" si="5"/>
        <v>0</v>
      </c>
      <c r="F87" s="20">
        <f>F88</f>
        <v>22674.4</v>
      </c>
      <c r="G87" s="20">
        <f t="shared" si="6"/>
        <v>-2151.199999999997</v>
      </c>
      <c r="H87" s="20">
        <f t="shared" si="4"/>
        <v>91.33475122454242</v>
      </c>
      <c r="I87" s="20">
        <f>I88</f>
        <v>48475</v>
      </c>
      <c r="J87" s="20"/>
    </row>
    <row r="88" spans="1:10" ht="26.25">
      <c r="A88" s="18" t="s">
        <v>205</v>
      </c>
      <c r="B88" s="19" t="s">
        <v>206</v>
      </c>
      <c r="C88" s="20">
        <v>24825.6</v>
      </c>
      <c r="D88" s="20">
        <v>24825.6</v>
      </c>
      <c r="E88" s="20">
        <f t="shared" si="5"/>
        <v>0</v>
      </c>
      <c r="F88" s="20">
        <v>22674.4</v>
      </c>
      <c r="G88" s="20">
        <f t="shared" si="6"/>
        <v>-2151.199999999997</v>
      </c>
      <c r="H88" s="20">
        <f t="shared" si="4"/>
        <v>91.33475122454242</v>
      </c>
      <c r="I88" s="20">
        <v>48475</v>
      </c>
      <c r="J88" s="20"/>
    </row>
    <row r="89" spans="1:10" ht="16.5" customHeight="1">
      <c r="A89" s="41" t="s">
        <v>207</v>
      </c>
      <c r="B89" s="12" t="s">
        <v>208</v>
      </c>
      <c r="C89" s="13">
        <f>C90</f>
        <v>0</v>
      </c>
      <c r="D89" s="13">
        <f>D90</f>
        <v>0</v>
      </c>
      <c r="E89" s="13">
        <f t="shared" si="5"/>
        <v>0</v>
      </c>
      <c r="F89" s="13">
        <f>F90</f>
        <v>0</v>
      </c>
      <c r="G89" s="13">
        <f t="shared" si="6"/>
        <v>0</v>
      </c>
      <c r="H89" s="13"/>
      <c r="I89" s="13">
        <f>I90</f>
        <v>11365.2</v>
      </c>
      <c r="J89" s="13">
        <f>J90</f>
        <v>0</v>
      </c>
    </row>
    <row r="90" spans="1:10" ht="30" customHeight="1">
      <c r="A90" s="42" t="s">
        <v>209</v>
      </c>
      <c r="B90" s="38" t="s">
        <v>210</v>
      </c>
      <c r="C90" s="29">
        <f>C91</f>
        <v>0</v>
      </c>
      <c r="D90" s="29">
        <f>D91</f>
        <v>0</v>
      </c>
      <c r="E90" s="29">
        <f t="shared" si="5"/>
        <v>0</v>
      </c>
      <c r="F90" s="29">
        <f>F91</f>
        <v>0</v>
      </c>
      <c r="G90" s="29">
        <f t="shared" si="6"/>
        <v>0</v>
      </c>
      <c r="H90" s="29"/>
      <c r="I90" s="29">
        <f>I91</f>
        <v>11365.2</v>
      </c>
      <c r="J90" s="29">
        <f>J91</f>
        <v>0</v>
      </c>
    </row>
    <row r="91" spans="1:10" ht="39">
      <c r="A91" s="43" t="s">
        <v>211</v>
      </c>
      <c r="B91" s="19" t="s">
        <v>212</v>
      </c>
      <c r="C91" s="20">
        <v>0</v>
      </c>
      <c r="D91" s="20">
        <v>0</v>
      </c>
      <c r="E91" s="20">
        <f t="shared" si="5"/>
        <v>0</v>
      </c>
      <c r="F91" s="20">
        <v>0</v>
      </c>
      <c r="G91" s="20">
        <f t="shared" si="6"/>
        <v>0</v>
      </c>
      <c r="H91" s="20"/>
      <c r="I91" s="20">
        <v>11365.2</v>
      </c>
      <c r="J91" s="20"/>
    </row>
    <row r="92" spans="1:10" ht="52.5" hidden="1">
      <c r="A92" s="41" t="s">
        <v>213</v>
      </c>
      <c r="B92" s="35" t="s">
        <v>315</v>
      </c>
      <c r="C92" s="20">
        <f>C93</f>
        <v>0</v>
      </c>
      <c r="D92" s="20">
        <f>D93</f>
        <v>0</v>
      </c>
      <c r="E92" s="20">
        <f t="shared" si="5"/>
        <v>0</v>
      </c>
      <c r="F92" s="20">
        <f>F93</f>
        <v>0</v>
      </c>
      <c r="G92" s="20">
        <f t="shared" si="6"/>
        <v>0</v>
      </c>
      <c r="H92" s="20" t="e">
        <f aca="true" t="shared" si="7" ref="H92:H117">F92/D92*100</f>
        <v>#DIV/0!</v>
      </c>
      <c r="I92" s="20">
        <f>I93</f>
        <v>0</v>
      </c>
      <c r="J92" s="20">
        <f>J93</f>
        <v>0</v>
      </c>
    </row>
    <row r="93" spans="1:10" ht="54" customHeight="1" hidden="1">
      <c r="A93" s="44" t="s">
        <v>214</v>
      </c>
      <c r="B93" s="19" t="s">
        <v>316</v>
      </c>
      <c r="C93" s="20">
        <v>0</v>
      </c>
      <c r="D93" s="20">
        <v>0</v>
      </c>
      <c r="E93" s="20">
        <f t="shared" si="5"/>
        <v>0</v>
      </c>
      <c r="F93" s="20">
        <v>0</v>
      </c>
      <c r="G93" s="20">
        <f t="shared" si="6"/>
        <v>0</v>
      </c>
      <c r="H93" s="20" t="e">
        <f t="shared" si="7"/>
        <v>#DIV/0!</v>
      </c>
      <c r="I93" s="20">
        <v>0</v>
      </c>
      <c r="J93" s="20">
        <v>0</v>
      </c>
    </row>
    <row r="94" spans="1:10" ht="52.5">
      <c r="A94" s="11" t="s">
        <v>215</v>
      </c>
      <c r="B94" s="35" t="s">
        <v>317</v>
      </c>
      <c r="C94" s="13">
        <f>C97+C95</f>
        <v>7661.3</v>
      </c>
      <c r="D94" s="13">
        <f>D97+D95</f>
        <v>7833.2</v>
      </c>
      <c r="E94" s="13">
        <f t="shared" si="5"/>
        <v>171.89999999999964</v>
      </c>
      <c r="F94" s="13">
        <f>F97+F95</f>
        <v>5756.5</v>
      </c>
      <c r="G94" s="13">
        <f t="shared" si="6"/>
        <v>-2076.7</v>
      </c>
      <c r="H94" s="13">
        <f t="shared" si="7"/>
        <v>73.48848491038146</v>
      </c>
      <c r="I94" s="13">
        <f>I97+I95</f>
        <v>15235.8</v>
      </c>
      <c r="J94" s="13">
        <f>J97+J95</f>
        <v>0</v>
      </c>
    </row>
    <row r="95" spans="1:10" ht="26.25">
      <c r="A95" s="37" t="s">
        <v>216</v>
      </c>
      <c r="B95" s="32" t="s">
        <v>217</v>
      </c>
      <c r="C95" s="29">
        <f>C96</f>
        <v>94.8</v>
      </c>
      <c r="D95" s="29">
        <f>D96</f>
        <v>266.7</v>
      </c>
      <c r="E95" s="29">
        <f t="shared" si="5"/>
        <v>171.89999999999998</v>
      </c>
      <c r="F95" s="29">
        <f>F96</f>
        <v>438.5</v>
      </c>
      <c r="G95" s="29">
        <f t="shared" si="6"/>
        <v>171.8</v>
      </c>
      <c r="H95" s="29">
        <f t="shared" si="7"/>
        <v>164.41694788151483</v>
      </c>
      <c r="I95" s="29">
        <f>I96</f>
        <v>456.8</v>
      </c>
      <c r="J95" s="29">
        <f>J96</f>
        <v>0</v>
      </c>
    </row>
    <row r="96" spans="1:10" ht="26.25">
      <c r="A96" s="18" t="s">
        <v>218</v>
      </c>
      <c r="B96" s="39" t="s">
        <v>219</v>
      </c>
      <c r="C96" s="20">
        <v>94.8</v>
      </c>
      <c r="D96" s="20">
        <v>266.7</v>
      </c>
      <c r="E96" s="20">
        <f t="shared" si="5"/>
        <v>171.89999999999998</v>
      </c>
      <c r="F96" s="20">
        <v>438.5</v>
      </c>
      <c r="G96" s="20">
        <f t="shared" si="6"/>
        <v>171.8</v>
      </c>
      <c r="H96" s="20">
        <f t="shared" si="7"/>
        <v>164.41694788151483</v>
      </c>
      <c r="I96" s="20">
        <v>456.8</v>
      </c>
      <c r="J96" s="20"/>
    </row>
    <row r="97" spans="1:10" ht="52.5" customHeight="1">
      <c r="A97" s="45" t="s">
        <v>220</v>
      </c>
      <c r="B97" s="32" t="s">
        <v>318</v>
      </c>
      <c r="C97" s="33">
        <f>C98</f>
        <v>7566.5</v>
      </c>
      <c r="D97" s="33">
        <f>D98</f>
        <v>7566.5</v>
      </c>
      <c r="E97" s="33">
        <f t="shared" si="5"/>
        <v>0</v>
      </c>
      <c r="F97" s="33">
        <f>F98</f>
        <v>5318</v>
      </c>
      <c r="G97" s="33">
        <f t="shared" si="6"/>
        <v>-2248.5</v>
      </c>
      <c r="H97" s="33">
        <f t="shared" si="7"/>
        <v>70.28348642040574</v>
      </c>
      <c r="I97" s="33">
        <f>I98</f>
        <v>14779</v>
      </c>
      <c r="J97" s="33">
        <f>J98</f>
        <v>0</v>
      </c>
    </row>
    <row r="98" spans="1:10" ht="41.25" customHeight="1">
      <c r="A98" s="46" t="s">
        <v>221</v>
      </c>
      <c r="B98" s="47" t="s">
        <v>222</v>
      </c>
      <c r="C98" s="27">
        <v>7566.5</v>
      </c>
      <c r="D98" s="27">
        <v>7566.5</v>
      </c>
      <c r="E98" s="27">
        <f t="shared" si="5"/>
        <v>0</v>
      </c>
      <c r="F98" s="27">
        <v>5318</v>
      </c>
      <c r="G98" s="27">
        <f t="shared" si="6"/>
        <v>-2248.5</v>
      </c>
      <c r="H98" s="27">
        <f t="shared" si="7"/>
        <v>70.28348642040574</v>
      </c>
      <c r="I98" s="27">
        <v>14779</v>
      </c>
      <c r="J98" s="27"/>
    </row>
    <row r="99" spans="1:10" ht="12.75">
      <c r="A99" s="11" t="s">
        <v>223</v>
      </c>
      <c r="B99" s="16" t="s">
        <v>224</v>
      </c>
      <c r="C99" s="13">
        <f>C100+C107</f>
        <v>12072.6</v>
      </c>
      <c r="D99" s="13">
        <f>D100+D107</f>
        <v>12074.1</v>
      </c>
      <c r="E99" s="13">
        <f t="shared" si="5"/>
        <v>1.5</v>
      </c>
      <c r="F99" s="13">
        <f>F100+F107</f>
        <v>10558.7</v>
      </c>
      <c r="G99" s="13">
        <f t="shared" si="6"/>
        <v>-1515.3999999999996</v>
      </c>
      <c r="H99" s="13">
        <f t="shared" si="7"/>
        <v>87.44916805393363</v>
      </c>
      <c r="I99" s="13">
        <f>I100+I107</f>
        <v>21877.799999999996</v>
      </c>
      <c r="J99" s="13">
        <f>J100+J107</f>
        <v>0</v>
      </c>
    </row>
    <row r="100" spans="1:10" s="23" customFormat="1" ht="12.75">
      <c r="A100" s="48" t="s">
        <v>225</v>
      </c>
      <c r="B100" s="49" t="s">
        <v>226</v>
      </c>
      <c r="C100" s="13">
        <f>C101+C102+C103+C104+C105+C106</f>
        <v>12071.1</v>
      </c>
      <c r="D100" s="13">
        <f>D101+D102+D103+D104+D105+D106</f>
        <v>12071.1</v>
      </c>
      <c r="E100" s="13">
        <f t="shared" si="5"/>
        <v>0</v>
      </c>
      <c r="F100" s="13">
        <f>F101+F102+F103+F104+F105+F106</f>
        <v>10555.800000000001</v>
      </c>
      <c r="G100" s="13">
        <f t="shared" si="6"/>
        <v>-1515.2999999999993</v>
      </c>
      <c r="H100" s="13">
        <f t="shared" si="7"/>
        <v>87.44687725228025</v>
      </c>
      <c r="I100" s="13">
        <f>I101+I102+I103+I104+I105+I106</f>
        <v>21871.799999999996</v>
      </c>
      <c r="J100" s="13">
        <f>J101+J102+J103+J104+J105+J106</f>
        <v>0</v>
      </c>
    </row>
    <row r="101" spans="1:10" ht="17.25" customHeight="1">
      <c r="A101" s="46" t="s">
        <v>227</v>
      </c>
      <c r="B101" s="47" t="s">
        <v>228</v>
      </c>
      <c r="C101" s="27">
        <v>518.8</v>
      </c>
      <c r="D101" s="27">
        <v>518.8</v>
      </c>
      <c r="E101" s="27">
        <f t="shared" si="5"/>
        <v>0</v>
      </c>
      <c r="F101" s="27">
        <v>530.7</v>
      </c>
      <c r="G101" s="27">
        <f t="shared" si="6"/>
        <v>11.900000000000091</v>
      </c>
      <c r="H101" s="27">
        <f t="shared" si="7"/>
        <v>102.29375481881266</v>
      </c>
      <c r="I101" s="27">
        <v>965.8</v>
      </c>
      <c r="J101" s="27"/>
    </row>
    <row r="102" spans="1:10" ht="15.75" customHeight="1">
      <c r="A102" s="46" t="s">
        <v>229</v>
      </c>
      <c r="B102" s="47" t="s">
        <v>230</v>
      </c>
      <c r="C102" s="27">
        <v>54.6</v>
      </c>
      <c r="D102" s="27">
        <v>54.6</v>
      </c>
      <c r="E102" s="27">
        <f t="shared" si="5"/>
        <v>0</v>
      </c>
      <c r="F102" s="27">
        <v>58.9</v>
      </c>
      <c r="G102" s="27">
        <f t="shared" si="6"/>
        <v>4.299999999999997</v>
      </c>
      <c r="H102" s="27">
        <f t="shared" si="7"/>
        <v>107.87545787545787</v>
      </c>
      <c r="I102" s="27">
        <v>114.6</v>
      </c>
      <c r="J102" s="27"/>
    </row>
    <row r="103" spans="1:10" ht="12.75">
      <c r="A103" s="46" t="s">
        <v>231</v>
      </c>
      <c r="B103" s="47" t="s">
        <v>232</v>
      </c>
      <c r="C103" s="27">
        <v>4675.7</v>
      </c>
      <c r="D103" s="27">
        <v>4675.7</v>
      </c>
      <c r="E103" s="27">
        <f t="shared" si="5"/>
        <v>0</v>
      </c>
      <c r="F103" s="27">
        <v>3776.8</v>
      </c>
      <c r="G103" s="27">
        <f t="shared" si="6"/>
        <v>-898.8999999999996</v>
      </c>
      <c r="H103" s="27">
        <f t="shared" si="7"/>
        <v>80.77507111234682</v>
      </c>
      <c r="I103" s="27">
        <v>7886</v>
      </c>
      <c r="J103" s="27"/>
    </row>
    <row r="104" spans="1:10" ht="12.75">
      <c r="A104" s="46" t="s">
        <v>233</v>
      </c>
      <c r="B104" s="47" t="s">
        <v>234</v>
      </c>
      <c r="C104" s="27">
        <v>6819.8</v>
      </c>
      <c r="D104" s="27">
        <v>6819.8</v>
      </c>
      <c r="E104" s="27">
        <f t="shared" si="5"/>
        <v>0</v>
      </c>
      <c r="F104" s="27">
        <v>6187.2</v>
      </c>
      <c r="G104" s="27">
        <f t="shared" si="6"/>
        <v>-632.6000000000004</v>
      </c>
      <c r="H104" s="27">
        <f t="shared" si="7"/>
        <v>90.72406815449133</v>
      </c>
      <c r="I104" s="27">
        <v>12900.8</v>
      </c>
      <c r="J104" s="27"/>
    </row>
    <row r="105" spans="1:10" ht="15.75" customHeight="1" hidden="1">
      <c r="A105" s="46" t="s">
        <v>235</v>
      </c>
      <c r="B105" s="47" t="s">
        <v>236</v>
      </c>
      <c r="C105" s="27"/>
      <c r="D105" s="27"/>
      <c r="E105" s="27">
        <f t="shared" si="5"/>
        <v>0</v>
      </c>
      <c r="F105" s="27"/>
      <c r="G105" s="27">
        <f t="shared" si="6"/>
        <v>0</v>
      </c>
      <c r="H105" s="27" t="e">
        <f t="shared" si="7"/>
        <v>#DIV/0!</v>
      </c>
      <c r="I105" s="27"/>
      <c r="J105" s="27"/>
    </row>
    <row r="106" spans="1:10" ht="27" customHeight="1">
      <c r="A106" s="46" t="s">
        <v>237</v>
      </c>
      <c r="B106" s="47" t="s">
        <v>238</v>
      </c>
      <c r="C106" s="27">
        <v>2.2</v>
      </c>
      <c r="D106" s="27">
        <v>2.2</v>
      </c>
      <c r="E106" s="27">
        <f t="shared" si="5"/>
        <v>0</v>
      </c>
      <c r="F106" s="27">
        <v>2.2</v>
      </c>
      <c r="G106" s="27">
        <f t="shared" si="6"/>
        <v>0</v>
      </c>
      <c r="H106" s="27">
        <f t="shared" si="7"/>
        <v>100</v>
      </c>
      <c r="I106" s="27">
        <v>4.6</v>
      </c>
      <c r="J106" s="27"/>
    </row>
    <row r="107" spans="1:10" s="23" customFormat="1" ht="12.75">
      <c r="A107" s="11" t="s">
        <v>239</v>
      </c>
      <c r="B107" s="12" t="s">
        <v>240</v>
      </c>
      <c r="C107" s="13">
        <f>C108</f>
        <v>1.5</v>
      </c>
      <c r="D107" s="13">
        <f>D108</f>
        <v>3</v>
      </c>
      <c r="E107" s="13">
        <f t="shared" si="5"/>
        <v>1.5</v>
      </c>
      <c r="F107" s="13">
        <f>F108</f>
        <v>2.9</v>
      </c>
      <c r="G107" s="13">
        <f t="shared" si="6"/>
        <v>-0.10000000000000009</v>
      </c>
      <c r="H107" s="13">
        <f t="shared" si="7"/>
        <v>96.66666666666667</v>
      </c>
      <c r="I107" s="13">
        <f>I108</f>
        <v>6</v>
      </c>
      <c r="J107" s="13">
        <f>J108</f>
        <v>0</v>
      </c>
    </row>
    <row r="108" spans="1:10" s="30" customFormat="1" ht="15.75" customHeight="1">
      <c r="A108" s="18" t="s">
        <v>241</v>
      </c>
      <c r="B108" s="19" t="s">
        <v>242</v>
      </c>
      <c r="C108" s="20">
        <v>1.5</v>
      </c>
      <c r="D108" s="20">
        <v>3</v>
      </c>
      <c r="E108" s="20">
        <f t="shared" si="5"/>
        <v>1.5</v>
      </c>
      <c r="F108" s="20">
        <v>2.9</v>
      </c>
      <c r="G108" s="20">
        <f t="shared" si="6"/>
        <v>-0.10000000000000009</v>
      </c>
      <c r="H108" s="20">
        <f t="shared" si="7"/>
        <v>96.66666666666667</v>
      </c>
      <c r="I108" s="20">
        <v>6</v>
      </c>
      <c r="J108" s="20"/>
    </row>
    <row r="109" spans="1:10" s="30" customFormat="1" ht="26.25">
      <c r="A109" s="11" t="s">
        <v>243</v>
      </c>
      <c r="B109" s="12" t="s">
        <v>244</v>
      </c>
      <c r="C109" s="13">
        <f>C110+C112</f>
        <v>6059.5</v>
      </c>
      <c r="D109" s="13">
        <f>D110+D112</f>
        <v>11624.199999999999</v>
      </c>
      <c r="E109" s="13">
        <f t="shared" si="5"/>
        <v>5564.699999999999</v>
      </c>
      <c r="F109" s="13">
        <f>F110+F112</f>
        <v>12407.7</v>
      </c>
      <c r="G109" s="13">
        <f t="shared" si="6"/>
        <v>783.5000000000018</v>
      </c>
      <c r="H109" s="13">
        <f t="shared" si="7"/>
        <v>106.7402487913147</v>
      </c>
      <c r="I109" s="13">
        <f>I110+I112</f>
        <v>39242.8</v>
      </c>
      <c r="J109" s="13">
        <f>J110+J112</f>
        <v>0</v>
      </c>
    </row>
    <row r="110" spans="1:10" s="23" customFormat="1" ht="12.75">
      <c r="A110" s="34" t="s">
        <v>245</v>
      </c>
      <c r="B110" s="35" t="s">
        <v>246</v>
      </c>
      <c r="C110" s="13">
        <f>C111</f>
        <v>5876.9</v>
      </c>
      <c r="D110" s="13">
        <f>D111</f>
        <v>10140.8</v>
      </c>
      <c r="E110" s="13">
        <f t="shared" si="5"/>
        <v>4263.9</v>
      </c>
      <c r="F110" s="13">
        <f>F111</f>
        <v>10681</v>
      </c>
      <c r="G110" s="13">
        <f t="shared" si="6"/>
        <v>540.2000000000007</v>
      </c>
      <c r="H110" s="13">
        <f t="shared" si="7"/>
        <v>105.32699589775956</v>
      </c>
      <c r="I110" s="13">
        <f>I111</f>
        <v>29068.7</v>
      </c>
      <c r="J110" s="13">
        <f>J111</f>
        <v>0</v>
      </c>
    </row>
    <row r="111" spans="1:10" ht="26.25">
      <c r="A111" s="18" t="s">
        <v>247</v>
      </c>
      <c r="B111" s="19" t="s">
        <v>248</v>
      </c>
      <c r="C111" s="20">
        <v>5876.9</v>
      </c>
      <c r="D111" s="20">
        <v>10140.8</v>
      </c>
      <c r="E111" s="20">
        <f t="shared" si="5"/>
        <v>4263.9</v>
      </c>
      <c r="F111" s="20">
        <v>10681</v>
      </c>
      <c r="G111" s="20">
        <f t="shared" si="6"/>
        <v>540.2000000000007</v>
      </c>
      <c r="H111" s="20">
        <f t="shared" si="7"/>
        <v>105.32699589775956</v>
      </c>
      <c r="I111" s="20">
        <v>29068.7</v>
      </c>
      <c r="J111" s="20"/>
    </row>
    <row r="112" spans="1:10" s="23" customFormat="1" ht="12.75">
      <c r="A112" s="34" t="s">
        <v>249</v>
      </c>
      <c r="B112" s="35" t="s">
        <v>250</v>
      </c>
      <c r="C112" s="13">
        <f>C113+C115</f>
        <v>182.6</v>
      </c>
      <c r="D112" s="13">
        <f>D113+D115</f>
        <v>1483.3999999999999</v>
      </c>
      <c r="E112" s="13">
        <f t="shared" si="5"/>
        <v>1300.8</v>
      </c>
      <c r="F112" s="13">
        <f>F113+F115</f>
        <v>1726.7</v>
      </c>
      <c r="G112" s="13">
        <f t="shared" si="6"/>
        <v>243.30000000000018</v>
      </c>
      <c r="H112" s="13">
        <f t="shared" si="7"/>
        <v>116.4015100444924</v>
      </c>
      <c r="I112" s="13">
        <f>I113+I115</f>
        <v>10174.1</v>
      </c>
      <c r="J112" s="13">
        <f>J113+J115</f>
        <v>0</v>
      </c>
    </row>
    <row r="113" spans="1:10" s="30" customFormat="1" ht="26.25">
      <c r="A113" s="37" t="s">
        <v>251</v>
      </c>
      <c r="B113" s="38" t="s">
        <v>252</v>
      </c>
      <c r="C113" s="29">
        <f>C114</f>
        <v>182.6</v>
      </c>
      <c r="D113" s="29">
        <f>D114</f>
        <v>182.6</v>
      </c>
      <c r="E113" s="29">
        <f t="shared" si="5"/>
        <v>0</v>
      </c>
      <c r="F113" s="29">
        <f>F114</f>
        <v>278</v>
      </c>
      <c r="G113" s="29">
        <f t="shared" si="6"/>
        <v>95.4</v>
      </c>
      <c r="H113" s="29">
        <f t="shared" si="7"/>
        <v>152.24534501642935</v>
      </c>
      <c r="I113" s="29">
        <f>I114</f>
        <v>564.4</v>
      </c>
      <c r="J113" s="29">
        <f>J114</f>
        <v>0</v>
      </c>
    </row>
    <row r="114" spans="1:10" ht="26.25">
      <c r="A114" s="18" t="s">
        <v>253</v>
      </c>
      <c r="B114" s="19" t="s">
        <v>254</v>
      </c>
      <c r="C114" s="20">
        <v>182.6</v>
      </c>
      <c r="D114" s="20">
        <v>182.6</v>
      </c>
      <c r="E114" s="20">
        <f t="shared" si="5"/>
        <v>0</v>
      </c>
      <c r="F114" s="20">
        <v>278</v>
      </c>
      <c r="G114" s="20">
        <f t="shared" si="6"/>
        <v>95.4</v>
      </c>
      <c r="H114" s="20">
        <f t="shared" si="7"/>
        <v>152.24534501642935</v>
      </c>
      <c r="I114" s="20">
        <v>564.4</v>
      </c>
      <c r="J114" s="20"/>
    </row>
    <row r="115" spans="1:10" s="30" customFormat="1" ht="15" customHeight="1">
      <c r="A115" s="37" t="s">
        <v>255</v>
      </c>
      <c r="B115" s="38" t="s">
        <v>256</v>
      </c>
      <c r="C115" s="29">
        <f>C116</f>
        <v>0</v>
      </c>
      <c r="D115" s="29">
        <f>D116</f>
        <v>1300.8</v>
      </c>
      <c r="E115" s="29">
        <f t="shared" si="5"/>
        <v>1300.8</v>
      </c>
      <c r="F115" s="29">
        <f>F116</f>
        <v>1448.7</v>
      </c>
      <c r="G115" s="29">
        <f t="shared" si="6"/>
        <v>147.9000000000001</v>
      </c>
      <c r="H115" s="29">
        <f t="shared" si="7"/>
        <v>111.36992619926201</v>
      </c>
      <c r="I115" s="29">
        <f>I116</f>
        <v>9609.7</v>
      </c>
      <c r="J115" s="29">
        <f>J116</f>
        <v>0</v>
      </c>
    </row>
    <row r="116" spans="1:10" ht="18.75" customHeight="1">
      <c r="A116" s="18" t="s">
        <v>257</v>
      </c>
      <c r="B116" s="19" t="s">
        <v>258</v>
      </c>
      <c r="C116" s="20">
        <v>0</v>
      </c>
      <c r="D116" s="20">
        <v>1300.8</v>
      </c>
      <c r="E116" s="20">
        <f t="shared" si="5"/>
        <v>1300.8</v>
      </c>
      <c r="F116" s="20">
        <v>1448.7</v>
      </c>
      <c r="G116" s="20">
        <f t="shared" si="6"/>
        <v>147.9000000000001</v>
      </c>
      <c r="H116" s="20">
        <f t="shared" si="7"/>
        <v>111.36992619926201</v>
      </c>
      <c r="I116" s="20">
        <v>9609.7</v>
      </c>
      <c r="J116" s="20"/>
    </row>
    <row r="117" spans="1:10" ht="18" customHeight="1">
      <c r="A117" s="11" t="s">
        <v>259</v>
      </c>
      <c r="B117" s="16" t="s">
        <v>260</v>
      </c>
      <c r="C117" s="13">
        <f>C118+C120+C126</f>
        <v>24355.3</v>
      </c>
      <c r="D117" s="13">
        <f>D118+D120+D126</f>
        <v>28594.6</v>
      </c>
      <c r="E117" s="13">
        <f t="shared" si="5"/>
        <v>4239.299999999999</v>
      </c>
      <c r="F117" s="13">
        <f>F118+F120+F126</f>
        <v>28350.199999999997</v>
      </c>
      <c r="G117" s="13">
        <f t="shared" si="6"/>
        <v>-244.40000000000146</v>
      </c>
      <c r="H117" s="13">
        <f t="shared" si="7"/>
        <v>99.14529316724136</v>
      </c>
      <c r="I117" s="13">
        <f>I118+I120+I126</f>
        <v>71913.2</v>
      </c>
      <c r="J117" s="13">
        <f>J118+J120+J126</f>
        <v>0</v>
      </c>
    </row>
    <row r="118" spans="1:10" s="23" customFormat="1" ht="12.75">
      <c r="A118" s="15" t="s">
        <v>261</v>
      </c>
      <c r="B118" s="16" t="s">
        <v>262</v>
      </c>
      <c r="C118" s="13">
        <f>C119</f>
        <v>0</v>
      </c>
      <c r="D118" s="13">
        <f>D119</f>
        <v>0</v>
      </c>
      <c r="E118" s="13">
        <f t="shared" si="5"/>
        <v>0</v>
      </c>
      <c r="F118" s="13">
        <f>F119</f>
        <v>0</v>
      </c>
      <c r="G118" s="13">
        <f t="shared" si="6"/>
        <v>0</v>
      </c>
      <c r="H118" s="13"/>
      <c r="I118" s="13">
        <f>I119</f>
        <v>200</v>
      </c>
      <c r="J118" s="13">
        <f>J119</f>
        <v>0</v>
      </c>
    </row>
    <row r="119" spans="1:10" ht="17.25" customHeight="1">
      <c r="A119" s="44" t="s">
        <v>263</v>
      </c>
      <c r="B119" s="50" t="s">
        <v>264</v>
      </c>
      <c r="C119" s="20">
        <v>0</v>
      </c>
      <c r="D119" s="20">
        <v>0</v>
      </c>
      <c r="E119" s="20">
        <f t="shared" si="5"/>
        <v>0</v>
      </c>
      <c r="F119" s="20">
        <v>0</v>
      </c>
      <c r="G119" s="20">
        <f t="shared" si="6"/>
        <v>0</v>
      </c>
      <c r="H119" s="20"/>
      <c r="I119" s="20">
        <v>200</v>
      </c>
      <c r="J119" s="20"/>
    </row>
    <row r="120" spans="1:10" s="23" customFormat="1" ht="52.5">
      <c r="A120" s="15" t="s">
        <v>265</v>
      </c>
      <c r="B120" s="16" t="s">
        <v>319</v>
      </c>
      <c r="C120" s="13">
        <f>C121+C124</f>
        <v>21288.1</v>
      </c>
      <c r="D120" s="13">
        <f>D121+D124</f>
        <v>25527.399999999998</v>
      </c>
      <c r="E120" s="13">
        <f t="shared" si="5"/>
        <v>4239.299999999999</v>
      </c>
      <c r="F120" s="13">
        <f>F121+F124</f>
        <v>23932.399999999998</v>
      </c>
      <c r="G120" s="13">
        <f t="shared" si="6"/>
        <v>-1595</v>
      </c>
      <c r="H120" s="13">
        <f>F120/D120*100</f>
        <v>93.7518117787162</v>
      </c>
      <c r="I120" s="13">
        <f>I121+I124</f>
        <v>65579.2</v>
      </c>
      <c r="J120" s="13">
        <f>J121+J124</f>
        <v>0</v>
      </c>
    </row>
    <row r="121" spans="1:10" s="30" customFormat="1" ht="52.5">
      <c r="A121" s="51" t="s">
        <v>266</v>
      </c>
      <c r="B121" s="52" t="s">
        <v>320</v>
      </c>
      <c r="C121" s="29">
        <f>C123+C122</f>
        <v>21288.1</v>
      </c>
      <c r="D121" s="29">
        <f>D123+D122</f>
        <v>25484.3</v>
      </c>
      <c r="E121" s="29">
        <f t="shared" si="5"/>
        <v>4196.200000000001</v>
      </c>
      <c r="F121" s="29">
        <f>F123+F122</f>
        <v>23932.199999999997</v>
      </c>
      <c r="G121" s="29">
        <f t="shared" si="6"/>
        <v>-1552.1000000000022</v>
      </c>
      <c r="H121" s="29">
        <f>F121/D121*100</f>
        <v>93.90958354751749</v>
      </c>
      <c r="I121" s="29">
        <f>I123+I122</f>
        <v>65579</v>
      </c>
      <c r="J121" s="29">
        <f>J123+J122</f>
        <v>0</v>
      </c>
    </row>
    <row r="122" spans="1:10" ht="52.5">
      <c r="A122" s="44" t="s">
        <v>267</v>
      </c>
      <c r="B122" s="50" t="s">
        <v>321</v>
      </c>
      <c r="C122" s="20">
        <v>0</v>
      </c>
      <c r="D122" s="20">
        <v>0</v>
      </c>
      <c r="E122" s="20">
        <f t="shared" si="5"/>
        <v>0</v>
      </c>
      <c r="F122" s="20">
        <v>43.1</v>
      </c>
      <c r="G122" s="20">
        <f t="shared" si="6"/>
        <v>43.1</v>
      </c>
      <c r="H122" s="20"/>
      <c r="I122" s="20">
        <v>43.1</v>
      </c>
      <c r="J122" s="20"/>
    </row>
    <row r="123" spans="1:10" ht="54.75" customHeight="1">
      <c r="A123" s="44" t="s">
        <v>268</v>
      </c>
      <c r="B123" s="50" t="s">
        <v>322</v>
      </c>
      <c r="C123" s="20">
        <v>21288.1</v>
      </c>
      <c r="D123" s="20">
        <v>25484.3</v>
      </c>
      <c r="E123" s="20">
        <f t="shared" si="5"/>
        <v>4196.200000000001</v>
      </c>
      <c r="F123" s="20">
        <v>23889.1</v>
      </c>
      <c r="G123" s="20">
        <f t="shared" si="6"/>
        <v>-1595.2000000000007</v>
      </c>
      <c r="H123" s="20">
        <f aca="true" t="shared" si="8" ref="H123:H138">F123/D123*100</f>
        <v>93.74045981251201</v>
      </c>
      <c r="I123" s="20">
        <v>65535.9</v>
      </c>
      <c r="J123" s="20"/>
    </row>
    <row r="124" spans="1:10" s="30" customFormat="1" ht="52.5">
      <c r="A124" s="51" t="s">
        <v>269</v>
      </c>
      <c r="B124" s="52" t="s">
        <v>323</v>
      </c>
      <c r="C124" s="29">
        <f>C125</f>
        <v>0</v>
      </c>
      <c r="D124" s="29">
        <f>D125</f>
        <v>43.1</v>
      </c>
      <c r="E124" s="29">
        <f t="shared" si="5"/>
        <v>43.1</v>
      </c>
      <c r="F124" s="29">
        <f>F125</f>
        <v>0.2</v>
      </c>
      <c r="G124" s="29">
        <f t="shared" si="6"/>
        <v>-42.9</v>
      </c>
      <c r="H124" s="29">
        <f t="shared" si="8"/>
        <v>0.46403712296983757</v>
      </c>
      <c r="I124" s="29">
        <f>I125</f>
        <v>0.2</v>
      </c>
      <c r="J124" s="29">
        <f>J125</f>
        <v>0</v>
      </c>
    </row>
    <row r="125" spans="1:10" ht="53.25" customHeight="1">
      <c r="A125" s="44" t="s">
        <v>270</v>
      </c>
      <c r="B125" s="50" t="s">
        <v>324</v>
      </c>
      <c r="C125" s="20">
        <v>0</v>
      </c>
      <c r="D125" s="20">
        <v>43.1</v>
      </c>
      <c r="E125" s="20">
        <f t="shared" si="5"/>
        <v>43.1</v>
      </c>
      <c r="F125" s="20">
        <v>0.2</v>
      </c>
      <c r="G125" s="20">
        <f t="shared" si="6"/>
        <v>-42.9</v>
      </c>
      <c r="H125" s="20">
        <f t="shared" si="8"/>
        <v>0.46403712296983757</v>
      </c>
      <c r="I125" s="20">
        <v>0.2</v>
      </c>
      <c r="J125" s="20"/>
    </row>
    <row r="126" spans="1:10" s="23" customFormat="1" ht="27.75" customHeight="1">
      <c r="A126" s="53" t="s">
        <v>271</v>
      </c>
      <c r="B126" s="54" t="s">
        <v>272</v>
      </c>
      <c r="C126" s="36">
        <f>C127</f>
        <v>3067.2</v>
      </c>
      <c r="D126" s="36">
        <f>D127</f>
        <v>3067.2</v>
      </c>
      <c r="E126" s="36">
        <f t="shared" si="5"/>
        <v>0</v>
      </c>
      <c r="F126" s="36">
        <f>F127</f>
        <v>4417.8</v>
      </c>
      <c r="G126" s="36">
        <f t="shared" si="6"/>
        <v>1350.6000000000004</v>
      </c>
      <c r="H126" s="36">
        <f t="shared" si="8"/>
        <v>144.03364632237873</v>
      </c>
      <c r="I126" s="36">
        <f>I127</f>
        <v>6134</v>
      </c>
      <c r="J126" s="36">
        <f>J127</f>
        <v>0</v>
      </c>
    </row>
    <row r="127" spans="1:10" s="30" customFormat="1" ht="26.25">
      <c r="A127" s="45" t="s">
        <v>273</v>
      </c>
      <c r="B127" s="55" t="s">
        <v>274</v>
      </c>
      <c r="C127" s="29">
        <f>C128</f>
        <v>3067.2</v>
      </c>
      <c r="D127" s="29">
        <f>D128</f>
        <v>3067.2</v>
      </c>
      <c r="E127" s="29">
        <f t="shared" si="5"/>
        <v>0</v>
      </c>
      <c r="F127" s="29">
        <f>F128</f>
        <v>4417.8</v>
      </c>
      <c r="G127" s="29">
        <f t="shared" si="6"/>
        <v>1350.6000000000004</v>
      </c>
      <c r="H127" s="29">
        <f t="shared" si="8"/>
        <v>144.03364632237873</v>
      </c>
      <c r="I127" s="29">
        <f>I128</f>
        <v>6134</v>
      </c>
      <c r="J127" s="29">
        <f>J128</f>
        <v>0</v>
      </c>
    </row>
    <row r="128" spans="1:10" ht="26.25">
      <c r="A128" s="56" t="s">
        <v>275</v>
      </c>
      <c r="B128" s="50" t="s">
        <v>276</v>
      </c>
      <c r="C128" s="20">
        <v>3067.2</v>
      </c>
      <c r="D128" s="20">
        <v>3067.2</v>
      </c>
      <c r="E128" s="20">
        <f t="shared" si="5"/>
        <v>0</v>
      </c>
      <c r="F128" s="20">
        <v>4417.8</v>
      </c>
      <c r="G128" s="20">
        <f t="shared" si="6"/>
        <v>1350.6000000000004</v>
      </c>
      <c r="H128" s="20">
        <f t="shared" si="8"/>
        <v>144.03364632237873</v>
      </c>
      <c r="I128" s="20">
        <v>6134</v>
      </c>
      <c r="J128" s="20"/>
    </row>
    <row r="129" spans="1:10" ht="12.75">
      <c r="A129" s="11" t="s">
        <v>277</v>
      </c>
      <c r="B129" s="16" t="s">
        <v>278</v>
      </c>
      <c r="C129" s="13">
        <f>C130</f>
        <v>100</v>
      </c>
      <c r="D129" s="13">
        <f>D130</f>
        <v>878.3</v>
      </c>
      <c r="E129" s="13">
        <f t="shared" si="5"/>
        <v>778.3</v>
      </c>
      <c r="F129" s="13">
        <f>F130</f>
        <v>2452.2</v>
      </c>
      <c r="G129" s="13">
        <f t="shared" si="6"/>
        <v>1573.8999999999999</v>
      </c>
      <c r="H129" s="13">
        <f t="shared" si="8"/>
        <v>279.19845155413867</v>
      </c>
      <c r="I129" s="13">
        <f>I130</f>
        <v>4628.9</v>
      </c>
      <c r="J129" s="13">
        <f>J130</f>
        <v>0</v>
      </c>
    </row>
    <row r="130" spans="1:10" s="23" customFormat="1" ht="30" customHeight="1">
      <c r="A130" s="15" t="s">
        <v>279</v>
      </c>
      <c r="B130" s="16" t="s">
        <v>280</v>
      </c>
      <c r="C130" s="13">
        <f>C131</f>
        <v>100</v>
      </c>
      <c r="D130" s="13">
        <f>D131</f>
        <v>878.3</v>
      </c>
      <c r="E130" s="13">
        <f t="shared" si="5"/>
        <v>778.3</v>
      </c>
      <c r="F130" s="13">
        <f>F131</f>
        <v>2452.2</v>
      </c>
      <c r="G130" s="13">
        <f t="shared" si="6"/>
        <v>1573.8999999999999</v>
      </c>
      <c r="H130" s="13">
        <f t="shared" si="8"/>
        <v>279.19845155413867</v>
      </c>
      <c r="I130" s="13">
        <f>I131</f>
        <v>4628.9</v>
      </c>
      <c r="J130" s="13">
        <f>J131</f>
        <v>0</v>
      </c>
    </row>
    <row r="131" spans="1:10" ht="28.5" customHeight="1">
      <c r="A131" s="44" t="s">
        <v>281</v>
      </c>
      <c r="B131" s="40" t="s">
        <v>282</v>
      </c>
      <c r="C131" s="20">
        <v>100</v>
      </c>
      <c r="D131" s="20">
        <v>878.3</v>
      </c>
      <c r="E131" s="20">
        <f t="shared" si="5"/>
        <v>778.3</v>
      </c>
      <c r="F131" s="20">
        <v>2452.2</v>
      </c>
      <c r="G131" s="20">
        <f t="shared" si="6"/>
        <v>1573.8999999999999</v>
      </c>
      <c r="H131" s="20">
        <f t="shared" si="8"/>
        <v>279.19845155413867</v>
      </c>
      <c r="I131" s="20">
        <v>4628.9</v>
      </c>
      <c r="J131" s="20"/>
    </row>
    <row r="132" spans="1:10" ht="18.75" customHeight="1">
      <c r="A132" s="11" t="s">
        <v>283</v>
      </c>
      <c r="B132" s="16" t="s">
        <v>284</v>
      </c>
      <c r="C132" s="13">
        <f>C133+C136+C137+C141+C144+C153+C154+C155+C167+C159+C161+C162+C139+C163+C165</f>
        <v>3792.5</v>
      </c>
      <c r="D132" s="13">
        <f>D133+D136+D137+D141+D144+D153+D154+D155+D167+D159+D161+D162+D139+D163+D165</f>
        <v>11315.7</v>
      </c>
      <c r="E132" s="13">
        <f t="shared" si="5"/>
        <v>7523.200000000001</v>
      </c>
      <c r="F132" s="13">
        <f>F133+F136+F137+F141+F144+F153+F154+F155+F167+F159+F161+F162+F139+F163+F165</f>
        <v>12615.099999999999</v>
      </c>
      <c r="G132" s="13">
        <f t="shared" si="6"/>
        <v>1299.3999999999978</v>
      </c>
      <c r="H132" s="13">
        <f t="shared" si="8"/>
        <v>111.48316056452536</v>
      </c>
      <c r="I132" s="13">
        <f>I133+I136+I137+I141+I144+I153+I154+I155+I167+I159+I161+I162+I139+I163+I165</f>
        <v>16715.7</v>
      </c>
      <c r="J132" s="13">
        <f>J133+J136+J137+J141+J144+J153+J154+J155+J167+J159+J161+J162+J139+J163+J165</f>
        <v>0</v>
      </c>
    </row>
    <row r="133" spans="1:10" s="23" customFormat="1" ht="17.25" customHeight="1">
      <c r="A133" s="34" t="s">
        <v>285</v>
      </c>
      <c r="B133" s="54" t="s">
        <v>286</v>
      </c>
      <c r="C133" s="36">
        <f>C134+C135</f>
        <v>181</v>
      </c>
      <c r="D133" s="36">
        <f>D134+D135</f>
        <v>181</v>
      </c>
      <c r="E133" s="36">
        <f t="shared" si="5"/>
        <v>0</v>
      </c>
      <c r="F133" s="36">
        <f>F134+F135</f>
        <v>113.10000000000001</v>
      </c>
      <c r="G133" s="36">
        <f t="shared" si="6"/>
        <v>-67.89999999999999</v>
      </c>
      <c r="H133" s="36">
        <f t="shared" si="8"/>
        <v>62.486187845303874</v>
      </c>
      <c r="I133" s="36">
        <f>I134+I135</f>
        <v>375</v>
      </c>
      <c r="J133" s="36">
        <f>J134+J135</f>
        <v>0</v>
      </c>
    </row>
    <row r="134" spans="1:10" ht="40.5" customHeight="1">
      <c r="A134" s="57" t="s">
        <v>287</v>
      </c>
      <c r="B134" s="50" t="s">
        <v>325</v>
      </c>
      <c r="C134" s="27">
        <v>170</v>
      </c>
      <c r="D134" s="27">
        <v>170</v>
      </c>
      <c r="E134" s="27">
        <f t="shared" si="5"/>
        <v>0</v>
      </c>
      <c r="F134" s="27">
        <v>105.9</v>
      </c>
      <c r="G134" s="27">
        <f t="shared" si="6"/>
        <v>-64.1</v>
      </c>
      <c r="H134" s="27">
        <f t="shared" si="8"/>
        <v>62.29411764705882</v>
      </c>
      <c r="I134" s="27">
        <v>350</v>
      </c>
      <c r="J134" s="27"/>
    </row>
    <row r="135" spans="1:10" ht="41.25" customHeight="1">
      <c r="A135" s="57" t="s">
        <v>288</v>
      </c>
      <c r="B135" s="50" t="s">
        <v>289</v>
      </c>
      <c r="C135" s="27">
        <v>11</v>
      </c>
      <c r="D135" s="27">
        <v>11</v>
      </c>
      <c r="E135" s="27">
        <f t="shared" si="5"/>
        <v>0</v>
      </c>
      <c r="F135" s="27">
        <v>7.2</v>
      </c>
      <c r="G135" s="27">
        <f t="shared" si="6"/>
        <v>-3.8</v>
      </c>
      <c r="H135" s="27">
        <f t="shared" si="8"/>
        <v>65.45454545454545</v>
      </c>
      <c r="I135" s="27">
        <v>25</v>
      </c>
      <c r="J135" s="27"/>
    </row>
    <row r="136" spans="1:10" s="23" customFormat="1" ht="39.75" customHeight="1">
      <c r="A136" s="34" t="s">
        <v>290</v>
      </c>
      <c r="B136" s="54" t="s">
        <v>291</v>
      </c>
      <c r="C136" s="36">
        <v>70</v>
      </c>
      <c r="D136" s="36">
        <v>70</v>
      </c>
      <c r="E136" s="36">
        <f t="shared" si="5"/>
        <v>0</v>
      </c>
      <c r="F136" s="36">
        <v>332</v>
      </c>
      <c r="G136" s="36">
        <f t="shared" si="6"/>
        <v>262</v>
      </c>
      <c r="H136" s="36">
        <f t="shared" si="8"/>
        <v>474.2857142857143</v>
      </c>
      <c r="I136" s="36">
        <v>400</v>
      </c>
      <c r="J136" s="36"/>
    </row>
    <row r="137" spans="1:10" s="23" customFormat="1" ht="39">
      <c r="A137" s="34" t="s">
        <v>292</v>
      </c>
      <c r="B137" s="54" t="s">
        <v>293</v>
      </c>
      <c r="C137" s="36">
        <f>C138</f>
        <v>35</v>
      </c>
      <c r="D137" s="36">
        <f>D138</f>
        <v>35</v>
      </c>
      <c r="E137" s="36">
        <f t="shared" si="5"/>
        <v>0</v>
      </c>
      <c r="F137" s="36">
        <f>F138</f>
        <v>0</v>
      </c>
      <c r="G137" s="36">
        <f t="shared" si="6"/>
        <v>-35</v>
      </c>
      <c r="H137" s="36">
        <f t="shared" si="8"/>
        <v>0</v>
      </c>
      <c r="I137" s="36">
        <f>I138</f>
        <v>70</v>
      </c>
      <c r="J137" s="36">
        <f>J138</f>
        <v>0</v>
      </c>
    </row>
    <row r="138" spans="1:10" s="28" customFormat="1" ht="28.5" customHeight="1">
      <c r="A138" s="57" t="s">
        <v>294</v>
      </c>
      <c r="B138" s="58" t="s">
        <v>295</v>
      </c>
      <c r="C138" s="27">
        <v>35</v>
      </c>
      <c r="D138" s="27">
        <v>35</v>
      </c>
      <c r="E138" s="27">
        <f t="shared" si="5"/>
        <v>0</v>
      </c>
      <c r="F138" s="27">
        <v>0</v>
      </c>
      <c r="G138" s="27">
        <f t="shared" si="6"/>
        <v>-35</v>
      </c>
      <c r="H138" s="27">
        <f t="shared" si="8"/>
        <v>0</v>
      </c>
      <c r="I138" s="27">
        <v>70</v>
      </c>
      <c r="J138" s="27"/>
    </row>
    <row r="139" spans="1:10" s="23" customFormat="1" ht="26.25">
      <c r="A139" s="34" t="s">
        <v>296</v>
      </c>
      <c r="B139" s="54" t="s">
        <v>297</v>
      </c>
      <c r="C139" s="36">
        <f>C140</f>
        <v>0</v>
      </c>
      <c r="D139" s="36">
        <f>D140</f>
        <v>0</v>
      </c>
      <c r="E139" s="36">
        <f t="shared" si="5"/>
        <v>0</v>
      </c>
      <c r="F139" s="36">
        <f>F140</f>
        <v>1.5</v>
      </c>
      <c r="G139" s="36">
        <f t="shared" si="6"/>
        <v>1.5</v>
      </c>
      <c r="H139" s="36"/>
      <c r="I139" s="36">
        <f>I140</f>
        <v>1.5</v>
      </c>
      <c r="J139" s="36">
        <f>J140</f>
        <v>0</v>
      </c>
    </row>
    <row r="140" spans="1:10" ht="39">
      <c r="A140" s="57" t="s">
        <v>298</v>
      </c>
      <c r="B140" s="58" t="s">
        <v>299</v>
      </c>
      <c r="C140" s="27">
        <v>0</v>
      </c>
      <c r="D140" s="27">
        <v>0</v>
      </c>
      <c r="E140" s="27">
        <f t="shared" si="5"/>
        <v>0</v>
      </c>
      <c r="F140" s="27">
        <v>1.5</v>
      </c>
      <c r="G140" s="27">
        <f t="shared" si="6"/>
        <v>1.5</v>
      </c>
      <c r="H140" s="27"/>
      <c r="I140" s="27">
        <v>1.5</v>
      </c>
      <c r="J140" s="27"/>
    </row>
    <row r="141" spans="1:10" ht="12.75" hidden="1">
      <c r="A141" s="31" t="s">
        <v>300</v>
      </c>
      <c r="B141" s="55" t="s">
        <v>301</v>
      </c>
      <c r="C141" s="27">
        <f>C142</f>
        <v>0</v>
      </c>
      <c r="D141" s="27">
        <f>D142</f>
        <v>0</v>
      </c>
      <c r="E141" s="27">
        <f t="shared" si="5"/>
        <v>0</v>
      </c>
      <c r="F141" s="27">
        <f>F142</f>
        <v>0</v>
      </c>
      <c r="G141" s="27">
        <f t="shared" si="6"/>
        <v>0</v>
      </c>
      <c r="H141" s="27" t="e">
        <f>F141/D141*100</f>
        <v>#DIV/0!</v>
      </c>
      <c r="I141" s="27">
        <f>I142</f>
        <v>0</v>
      </c>
      <c r="J141" s="27">
        <f>J142</f>
        <v>0</v>
      </c>
    </row>
    <row r="142" spans="1:10" ht="39" hidden="1">
      <c r="A142" s="57" t="s">
        <v>302</v>
      </c>
      <c r="B142" s="58" t="s">
        <v>303</v>
      </c>
      <c r="C142" s="27"/>
      <c r="D142" s="27"/>
      <c r="E142" s="27">
        <f t="shared" si="5"/>
        <v>0</v>
      </c>
      <c r="F142" s="27"/>
      <c r="G142" s="27">
        <f t="shared" si="6"/>
        <v>0</v>
      </c>
      <c r="H142" s="27" t="e">
        <f>F142/D142*100</f>
        <v>#DIV/0!</v>
      </c>
      <c r="I142" s="27"/>
      <c r="J142" s="27"/>
    </row>
    <row r="143" spans="1:10" ht="39" hidden="1">
      <c r="A143" s="57" t="s">
        <v>304</v>
      </c>
      <c r="B143" s="58" t="s">
        <v>342</v>
      </c>
      <c r="C143" s="27"/>
      <c r="D143" s="27"/>
      <c r="E143" s="27">
        <f aca="true" t="shared" si="9" ref="E143:E206">D143-C143</f>
        <v>0</v>
      </c>
      <c r="F143" s="27"/>
      <c r="G143" s="27">
        <f aca="true" t="shared" si="10" ref="G143:G206">F143-D143</f>
        <v>0</v>
      </c>
      <c r="H143" s="27" t="e">
        <f>F143/D143*100</f>
        <v>#DIV/0!</v>
      </c>
      <c r="I143" s="27"/>
      <c r="J143" s="27"/>
    </row>
    <row r="144" spans="1:10" s="23" customFormat="1" ht="53.25" customHeight="1">
      <c r="A144" s="34" t="s">
        <v>343</v>
      </c>
      <c r="B144" s="54" t="s">
        <v>326</v>
      </c>
      <c r="C144" s="36">
        <f>C145+C146+C148+C149+C151+C147</f>
        <v>67.5</v>
      </c>
      <c r="D144" s="36">
        <f>D145+D146+D148+D149+D151+D147</f>
        <v>67.5</v>
      </c>
      <c r="E144" s="36">
        <f t="shared" si="9"/>
        <v>0</v>
      </c>
      <c r="F144" s="36">
        <f>F145+F146+F148+F149+F151+F147</f>
        <v>17.9</v>
      </c>
      <c r="G144" s="36">
        <f t="shared" si="10"/>
        <v>-49.6</v>
      </c>
      <c r="H144" s="36">
        <f>F144/D144*100</f>
        <v>26.51851851851852</v>
      </c>
      <c r="I144" s="36">
        <f>I145+I146+I148+I149+I151+I147</f>
        <v>101.6</v>
      </c>
      <c r="J144" s="36">
        <f>J145+J146+J148+J149+J151+J147</f>
        <v>0</v>
      </c>
    </row>
    <row r="145" spans="1:10" ht="12.75" hidden="1">
      <c r="A145" s="57" t="s">
        <v>344</v>
      </c>
      <c r="B145" s="58" t="s">
        <v>345</v>
      </c>
      <c r="C145" s="27"/>
      <c r="D145" s="27"/>
      <c r="E145" s="27">
        <f t="shared" si="9"/>
        <v>0</v>
      </c>
      <c r="F145" s="27"/>
      <c r="G145" s="27">
        <f t="shared" si="10"/>
        <v>0</v>
      </c>
      <c r="H145" s="27" t="e">
        <f>F145/D145*100</f>
        <v>#DIV/0!</v>
      </c>
      <c r="I145" s="27"/>
      <c r="J145" s="27"/>
    </row>
    <row r="146" spans="1:10" s="30" customFormat="1" ht="26.25">
      <c r="A146" s="57" t="s">
        <v>346</v>
      </c>
      <c r="B146" s="58" t="s">
        <v>347</v>
      </c>
      <c r="C146" s="27">
        <v>0</v>
      </c>
      <c r="D146" s="27">
        <v>0</v>
      </c>
      <c r="E146" s="27">
        <f t="shared" si="9"/>
        <v>0</v>
      </c>
      <c r="F146" s="27">
        <v>2</v>
      </c>
      <c r="G146" s="27">
        <f t="shared" si="10"/>
        <v>2</v>
      </c>
      <c r="H146" s="27"/>
      <c r="I146" s="27">
        <v>2</v>
      </c>
      <c r="J146" s="27"/>
    </row>
    <row r="147" spans="1:10" ht="26.25">
      <c r="A147" s="57" t="s">
        <v>348</v>
      </c>
      <c r="B147" s="58" t="s">
        <v>349</v>
      </c>
      <c r="C147" s="27">
        <v>0</v>
      </c>
      <c r="D147" s="27">
        <v>0</v>
      </c>
      <c r="E147" s="27">
        <f t="shared" si="9"/>
        <v>0</v>
      </c>
      <c r="F147" s="27">
        <v>1</v>
      </c>
      <c r="G147" s="27">
        <f t="shared" si="10"/>
        <v>1</v>
      </c>
      <c r="H147" s="27"/>
      <c r="I147" s="27">
        <v>1</v>
      </c>
      <c r="J147" s="27"/>
    </row>
    <row r="148" spans="1:10" ht="16.5" customHeight="1">
      <c r="A148" s="57" t="s">
        <v>350</v>
      </c>
      <c r="B148" s="58" t="s">
        <v>351</v>
      </c>
      <c r="C148" s="27">
        <v>67.5</v>
      </c>
      <c r="D148" s="27">
        <v>67.5</v>
      </c>
      <c r="E148" s="27">
        <f t="shared" si="9"/>
        <v>0</v>
      </c>
      <c r="F148" s="27">
        <v>14.9</v>
      </c>
      <c r="G148" s="27">
        <f t="shared" si="10"/>
        <v>-52.6</v>
      </c>
      <c r="H148" s="27">
        <f aca="true" t="shared" si="11" ref="H148:H169">F148/D148*100</f>
        <v>22.074074074074073</v>
      </c>
      <c r="I148" s="27">
        <v>98.6</v>
      </c>
      <c r="J148" s="27"/>
    </row>
    <row r="149" spans="1:10" ht="12.75" hidden="1">
      <c r="A149" s="57" t="s">
        <v>352</v>
      </c>
      <c r="B149" s="58" t="s">
        <v>353</v>
      </c>
      <c r="C149" s="27">
        <f>C150</f>
        <v>0</v>
      </c>
      <c r="D149" s="27">
        <f>D150</f>
        <v>0</v>
      </c>
      <c r="E149" s="27">
        <f t="shared" si="9"/>
        <v>0</v>
      </c>
      <c r="F149" s="27">
        <f>F150</f>
        <v>0</v>
      </c>
      <c r="G149" s="27">
        <f t="shared" si="10"/>
        <v>0</v>
      </c>
      <c r="H149" s="27" t="e">
        <f t="shared" si="11"/>
        <v>#DIV/0!</v>
      </c>
      <c r="I149" s="27">
        <f>I150</f>
        <v>0</v>
      </c>
      <c r="J149" s="27">
        <f>J150</f>
        <v>0</v>
      </c>
    </row>
    <row r="150" spans="1:10" ht="26.25" hidden="1">
      <c r="A150" s="57" t="s">
        <v>354</v>
      </c>
      <c r="B150" s="58" t="s">
        <v>355</v>
      </c>
      <c r="C150" s="27"/>
      <c r="D150" s="27"/>
      <c r="E150" s="27">
        <f t="shared" si="9"/>
        <v>0</v>
      </c>
      <c r="F150" s="27"/>
      <c r="G150" s="27">
        <f t="shared" si="10"/>
        <v>0</v>
      </c>
      <c r="H150" s="27" t="e">
        <f t="shared" si="11"/>
        <v>#DIV/0!</v>
      </c>
      <c r="I150" s="27"/>
      <c r="J150" s="27"/>
    </row>
    <row r="151" spans="1:10" ht="12.75" hidden="1">
      <c r="A151" s="57" t="s">
        <v>356</v>
      </c>
      <c r="B151" s="58" t="s">
        <v>357</v>
      </c>
      <c r="C151" s="27">
        <f>C152</f>
        <v>0</v>
      </c>
      <c r="D151" s="27">
        <f>D152</f>
        <v>0</v>
      </c>
      <c r="E151" s="27">
        <f t="shared" si="9"/>
        <v>0</v>
      </c>
      <c r="F151" s="27">
        <f>F152</f>
        <v>0</v>
      </c>
      <c r="G151" s="27">
        <f t="shared" si="10"/>
        <v>0</v>
      </c>
      <c r="H151" s="27" t="e">
        <f t="shared" si="11"/>
        <v>#DIV/0!</v>
      </c>
      <c r="I151" s="27">
        <f>I152</f>
        <v>0</v>
      </c>
      <c r="J151" s="27">
        <f>J152</f>
        <v>0</v>
      </c>
    </row>
    <row r="152" spans="1:10" ht="26.25" customHeight="1" hidden="1">
      <c r="A152" s="57" t="s">
        <v>358</v>
      </c>
      <c r="B152" s="58" t="s">
        <v>359</v>
      </c>
      <c r="C152" s="27"/>
      <c r="D152" s="27"/>
      <c r="E152" s="27">
        <f t="shared" si="9"/>
        <v>0</v>
      </c>
      <c r="F152" s="27"/>
      <c r="G152" s="27">
        <f t="shared" si="10"/>
        <v>0</v>
      </c>
      <c r="H152" s="27" t="e">
        <f t="shared" si="11"/>
        <v>#DIV/0!</v>
      </c>
      <c r="I152" s="27"/>
      <c r="J152" s="27"/>
    </row>
    <row r="153" spans="1:10" ht="26.25" hidden="1">
      <c r="A153" s="31" t="s">
        <v>360</v>
      </c>
      <c r="B153" s="55" t="s">
        <v>361</v>
      </c>
      <c r="C153" s="33"/>
      <c r="D153" s="33"/>
      <c r="E153" s="33">
        <f t="shared" si="9"/>
        <v>0</v>
      </c>
      <c r="F153" s="33"/>
      <c r="G153" s="33">
        <f t="shared" si="10"/>
        <v>0</v>
      </c>
      <c r="H153" s="33" t="e">
        <f t="shared" si="11"/>
        <v>#DIV/0!</v>
      </c>
      <c r="I153" s="33"/>
      <c r="J153" s="33"/>
    </row>
    <row r="154" spans="1:10" s="23" customFormat="1" ht="39">
      <c r="A154" s="34" t="s">
        <v>362</v>
      </c>
      <c r="B154" s="54" t="s">
        <v>363</v>
      </c>
      <c r="C154" s="36">
        <v>42</v>
      </c>
      <c r="D154" s="36">
        <v>42</v>
      </c>
      <c r="E154" s="36">
        <f t="shared" si="9"/>
        <v>0</v>
      </c>
      <c r="F154" s="36">
        <v>73</v>
      </c>
      <c r="G154" s="36">
        <f t="shared" si="10"/>
        <v>31</v>
      </c>
      <c r="H154" s="36">
        <f t="shared" si="11"/>
        <v>173.80952380952382</v>
      </c>
      <c r="I154" s="36">
        <v>90</v>
      </c>
      <c r="J154" s="36">
        <v>0</v>
      </c>
    </row>
    <row r="155" spans="1:10" s="23" customFormat="1" ht="16.5" customHeight="1">
      <c r="A155" s="34" t="s">
        <v>364</v>
      </c>
      <c r="B155" s="54" t="s">
        <v>365</v>
      </c>
      <c r="C155" s="36">
        <f>C158</f>
        <v>4</v>
      </c>
      <c r="D155" s="36">
        <f>D158</f>
        <v>4</v>
      </c>
      <c r="E155" s="36">
        <f t="shared" si="9"/>
        <v>0</v>
      </c>
      <c r="F155" s="36">
        <f>F158</f>
        <v>173.3</v>
      </c>
      <c r="G155" s="36">
        <f t="shared" si="10"/>
        <v>169.3</v>
      </c>
      <c r="H155" s="36">
        <f t="shared" si="11"/>
        <v>4332.5</v>
      </c>
      <c r="I155" s="36">
        <f>I158</f>
        <v>173.3</v>
      </c>
      <c r="J155" s="36">
        <f>J158</f>
        <v>0</v>
      </c>
    </row>
    <row r="156" spans="1:10" s="28" customFormat="1" ht="30.75" customHeight="1" hidden="1">
      <c r="A156" s="57" t="s">
        <v>366</v>
      </c>
      <c r="B156" s="58" t="s">
        <v>367</v>
      </c>
      <c r="C156" s="27">
        <f>C157</f>
        <v>0</v>
      </c>
      <c r="D156" s="27">
        <f>D157</f>
        <v>0</v>
      </c>
      <c r="E156" s="27">
        <f t="shared" si="9"/>
        <v>0</v>
      </c>
      <c r="F156" s="27">
        <f>F157</f>
        <v>0</v>
      </c>
      <c r="G156" s="27">
        <f t="shared" si="10"/>
        <v>0</v>
      </c>
      <c r="H156" s="27" t="e">
        <f t="shared" si="11"/>
        <v>#DIV/0!</v>
      </c>
      <c r="I156" s="27">
        <f>I157</f>
        <v>0</v>
      </c>
      <c r="J156" s="27">
        <f>J157</f>
        <v>0</v>
      </c>
    </row>
    <row r="157" spans="1:10" s="28" customFormat="1" ht="39" hidden="1">
      <c r="A157" s="57" t="s">
        <v>368</v>
      </c>
      <c r="B157" s="58" t="s">
        <v>369</v>
      </c>
      <c r="C157" s="27"/>
      <c r="D157" s="27"/>
      <c r="E157" s="27">
        <f t="shared" si="9"/>
        <v>0</v>
      </c>
      <c r="F157" s="27"/>
      <c r="G157" s="27">
        <f t="shared" si="10"/>
        <v>0</v>
      </c>
      <c r="H157" s="27" t="e">
        <f t="shared" si="11"/>
        <v>#DIV/0!</v>
      </c>
      <c r="I157" s="27"/>
      <c r="J157" s="27"/>
    </row>
    <row r="158" spans="1:10" s="28" customFormat="1" ht="18" customHeight="1">
      <c r="A158" s="57" t="s">
        <v>370</v>
      </c>
      <c r="B158" s="58" t="s">
        <v>371</v>
      </c>
      <c r="C158" s="27">
        <v>4</v>
      </c>
      <c r="D158" s="27">
        <v>4</v>
      </c>
      <c r="E158" s="27">
        <f t="shared" si="9"/>
        <v>0</v>
      </c>
      <c r="F158" s="27">
        <v>173.3</v>
      </c>
      <c r="G158" s="27">
        <f t="shared" si="10"/>
        <v>169.3</v>
      </c>
      <c r="H158" s="27">
        <f t="shared" si="11"/>
        <v>4332.5</v>
      </c>
      <c r="I158" s="27">
        <v>173.3</v>
      </c>
      <c r="J158" s="27"/>
    </row>
    <row r="159" spans="1:10" s="23" customFormat="1" ht="28.5" customHeight="1">
      <c r="A159" s="34" t="s">
        <v>372</v>
      </c>
      <c r="B159" s="54" t="s">
        <v>373</v>
      </c>
      <c r="C159" s="36">
        <f>C160</f>
        <v>0</v>
      </c>
      <c r="D159" s="36">
        <f>D160</f>
        <v>468</v>
      </c>
      <c r="E159" s="36">
        <f t="shared" si="9"/>
        <v>468</v>
      </c>
      <c r="F159" s="36">
        <f>F160</f>
        <v>2320.5</v>
      </c>
      <c r="G159" s="36">
        <f t="shared" si="10"/>
        <v>1852.5</v>
      </c>
      <c r="H159" s="36">
        <f t="shared" si="11"/>
        <v>495.8333333333333</v>
      </c>
      <c r="I159" s="36">
        <f>I160</f>
        <v>2320.5</v>
      </c>
      <c r="J159" s="36">
        <f>J160</f>
        <v>0</v>
      </c>
    </row>
    <row r="160" spans="1:10" ht="39">
      <c r="A160" s="57" t="s">
        <v>374</v>
      </c>
      <c r="B160" s="58" t="s">
        <v>375</v>
      </c>
      <c r="C160" s="27">
        <v>0</v>
      </c>
      <c r="D160" s="27">
        <v>468</v>
      </c>
      <c r="E160" s="27">
        <f t="shared" si="9"/>
        <v>468</v>
      </c>
      <c r="F160" s="27">
        <v>2320.5</v>
      </c>
      <c r="G160" s="27">
        <f t="shared" si="10"/>
        <v>1852.5</v>
      </c>
      <c r="H160" s="27">
        <f t="shared" si="11"/>
        <v>495.8333333333333</v>
      </c>
      <c r="I160" s="27">
        <v>2320.5</v>
      </c>
      <c r="J160" s="27"/>
    </row>
    <row r="161" spans="1:10" s="23" customFormat="1" ht="42" customHeight="1">
      <c r="A161" s="34" t="s">
        <v>376</v>
      </c>
      <c r="B161" s="54" t="s">
        <v>377</v>
      </c>
      <c r="C161" s="36">
        <v>6</v>
      </c>
      <c r="D161" s="36">
        <v>6</v>
      </c>
      <c r="E161" s="36">
        <f t="shared" si="9"/>
        <v>0</v>
      </c>
      <c r="F161" s="36">
        <v>118.8</v>
      </c>
      <c r="G161" s="36">
        <f t="shared" si="10"/>
        <v>112.8</v>
      </c>
      <c r="H161" s="36">
        <f t="shared" si="11"/>
        <v>1980</v>
      </c>
      <c r="I161" s="36">
        <v>122</v>
      </c>
      <c r="J161" s="36"/>
    </row>
    <row r="162" spans="1:10" s="23" customFormat="1" ht="30.75" customHeight="1">
      <c r="A162" s="34" t="s">
        <v>378</v>
      </c>
      <c r="B162" s="54" t="s">
        <v>379</v>
      </c>
      <c r="C162" s="36">
        <v>1596</v>
      </c>
      <c r="D162" s="36">
        <v>1596</v>
      </c>
      <c r="E162" s="36">
        <f t="shared" si="9"/>
        <v>0</v>
      </c>
      <c r="F162" s="36">
        <v>525</v>
      </c>
      <c r="G162" s="36">
        <f t="shared" si="10"/>
        <v>-1071</v>
      </c>
      <c r="H162" s="36">
        <f t="shared" si="11"/>
        <v>32.89473684210527</v>
      </c>
      <c r="I162" s="36">
        <v>2526.6</v>
      </c>
      <c r="J162" s="36"/>
    </row>
    <row r="163" spans="1:10" s="23" customFormat="1" ht="51" customHeight="1">
      <c r="A163" s="34" t="s">
        <v>380</v>
      </c>
      <c r="B163" s="54" t="s">
        <v>327</v>
      </c>
      <c r="C163" s="36">
        <f>C164</f>
        <v>0</v>
      </c>
      <c r="D163" s="36">
        <f>D164</f>
        <v>283.1</v>
      </c>
      <c r="E163" s="36">
        <f t="shared" si="9"/>
        <v>283.1</v>
      </c>
      <c r="F163" s="36">
        <f>F164</f>
        <v>283.1</v>
      </c>
      <c r="G163" s="36">
        <f t="shared" si="10"/>
        <v>0</v>
      </c>
      <c r="H163" s="36">
        <f t="shared" si="11"/>
        <v>100</v>
      </c>
      <c r="I163" s="36">
        <f>I164</f>
        <v>283.1</v>
      </c>
      <c r="J163" s="36">
        <f>J164</f>
        <v>0</v>
      </c>
    </row>
    <row r="164" spans="1:10" s="28" customFormat="1" ht="54.75" customHeight="1">
      <c r="A164" s="57" t="s">
        <v>381</v>
      </c>
      <c r="B164" s="58" t="s">
        <v>328</v>
      </c>
      <c r="C164" s="27">
        <v>0</v>
      </c>
      <c r="D164" s="27">
        <v>283.1</v>
      </c>
      <c r="E164" s="27">
        <f t="shared" si="9"/>
        <v>283.1</v>
      </c>
      <c r="F164" s="27">
        <v>283.1</v>
      </c>
      <c r="G164" s="27">
        <f t="shared" si="10"/>
        <v>0</v>
      </c>
      <c r="H164" s="27">
        <f t="shared" si="11"/>
        <v>100</v>
      </c>
      <c r="I164" s="27">
        <v>283.1</v>
      </c>
      <c r="J164" s="27"/>
    </row>
    <row r="165" spans="1:10" s="23" customFormat="1" ht="26.25">
      <c r="A165" s="34" t="s">
        <v>382</v>
      </c>
      <c r="B165" s="54" t="s">
        <v>383</v>
      </c>
      <c r="C165" s="36">
        <f>C166</f>
        <v>0</v>
      </c>
      <c r="D165" s="36">
        <f>D166</f>
        <v>125</v>
      </c>
      <c r="E165" s="36">
        <f t="shared" si="9"/>
        <v>125</v>
      </c>
      <c r="F165" s="36">
        <f>F166</f>
        <v>158</v>
      </c>
      <c r="G165" s="36">
        <f t="shared" si="10"/>
        <v>33</v>
      </c>
      <c r="H165" s="36">
        <f t="shared" si="11"/>
        <v>126.4</v>
      </c>
      <c r="I165" s="36">
        <f>I166</f>
        <v>306</v>
      </c>
      <c r="J165" s="36">
        <f>J166</f>
        <v>0</v>
      </c>
    </row>
    <row r="166" spans="1:10" s="28" customFormat="1" ht="26.25">
      <c r="A166" s="57" t="s">
        <v>384</v>
      </c>
      <c r="B166" s="58" t="s">
        <v>385</v>
      </c>
      <c r="C166" s="27">
        <v>0</v>
      </c>
      <c r="D166" s="27">
        <v>125</v>
      </c>
      <c r="E166" s="27">
        <f t="shared" si="9"/>
        <v>125</v>
      </c>
      <c r="F166" s="27">
        <v>158</v>
      </c>
      <c r="G166" s="27">
        <f t="shared" si="10"/>
        <v>33</v>
      </c>
      <c r="H166" s="27">
        <f t="shared" si="11"/>
        <v>126.4</v>
      </c>
      <c r="I166" s="27">
        <v>306</v>
      </c>
      <c r="J166" s="27"/>
    </row>
    <row r="167" spans="1:10" s="23" customFormat="1" ht="17.25" customHeight="1">
      <c r="A167" s="34" t="s">
        <v>386</v>
      </c>
      <c r="B167" s="54" t="s">
        <v>387</v>
      </c>
      <c r="C167" s="36">
        <f>C168</f>
        <v>1791</v>
      </c>
      <c r="D167" s="36">
        <f>D168</f>
        <v>8438.1</v>
      </c>
      <c r="E167" s="36">
        <f t="shared" si="9"/>
        <v>6647.1</v>
      </c>
      <c r="F167" s="36">
        <f>F168</f>
        <v>8498.9</v>
      </c>
      <c r="G167" s="36">
        <f t="shared" si="10"/>
        <v>60.79999999999927</v>
      </c>
      <c r="H167" s="36">
        <f t="shared" si="11"/>
        <v>100.7205413540963</v>
      </c>
      <c r="I167" s="36">
        <f>I168</f>
        <v>9946.1</v>
      </c>
      <c r="J167" s="36">
        <f>J168</f>
        <v>0</v>
      </c>
    </row>
    <row r="168" spans="1:10" ht="26.25">
      <c r="A168" s="57" t="s">
        <v>388</v>
      </c>
      <c r="B168" s="58" t="s">
        <v>389</v>
      </c>
      <c r="C168" s="27">
        <v>1791</v>
      </c>
      <c r="D168" s="27">
        <v>8438.1</v>
      </c>
      <c r="E168" s="27">
        <f t="shared" si="9"/>
        <v>6647.1</v>
      </c>
      <c r="F168" s="27">
        <v>8498.9</v>
      </c>
      <c r="G168" s="27">
        <f t="shared" si="10"/>
        <v>60.79999999999927</v>
      </c>
      <c r="H168" s="27">
        <f t="shared" si="11"/>
        <v>100.7205413540963</v>
      </c>
      <c r="I168" s="27">
        <v>9946.1</v>
      </c>
      <c r="J168" s="27"/>
    </row>
    <row r="169" spans="1:10" ht="15" customHeight="1">
      <c r="A169" s="11" t="s">
        <v>390</v>
      </c>
      <c r="B169" s="12" t="s">
        <v>391</v>
      </c>
      <c r="C169" s="13">
        <f>C170+C172</f>
        <v>10</v>
      </c>
      <c r="D169" s="13">
        <f>D170+D172</f>
        <v>10</v>
      </c>
      <c r="E169" s="13">
        <f t="shared" si="9"/>
        <v>0</v>
      </c>
      <c r="F169" s="13">
        <f>F170+F172</f>
        <v>161.89999999999998</v>
      </c>
      <c r="G169" s="13">
        <f t="shared" si="10"/>
        <v>151.89999999999998</v>
      </c>
      <c r="H169" s="13">
        <f t="shared" si="11"/>
        <v>1618.9999999999998</v>
      </c>
      <c r="I169" s="13">
        <f>I170+I172</f>
        <v>244.1</v>
      </c>
      <c r="J169" s="13">
        <f>J170+J172</f>
        <v>0</v>
      </c>
    </row>
    <row r="170" spans="1:10" s="23" customFormat="1" ht="16.5" customHeight="1">
      <c r="A170" s="11" t="s">
        <v>392</v>
      </c>
      <c r="B170" s="12" t="s">
        <v>393</v>
      </c>
      <c r="C170" s="13">
        <f>C171</f>
        <v>0</v>
      </c>
      <c r="D170" s="13">
        <f>D171</f>
        <v>0</v>
      </c>
      <c r="E170" s="13">
        <f t="shared" si="9"/>
        <v>0</v>
      </c>
      <c r="F170" s="13">
        <f>F171</f>
        <v>-2.8</v>
      </c>
      <c r="G170" s="13">
        <f t="shared" si="10"/>
        <v>-2.8</v>
      </c>
      <c r="H170" s="13"/>
      <c r="I170" s="13">
        <f>I171</f>
        <v>0</v>
      </c>
      <c r="J170" s="13">
        <f>J171</f>
        <v>0</v>
      </c>
    </row>
    <row r="171" spans="1:10" ht="12.75">
      <c r="A171" s="18" t="s">
        <v>394</v>
      </c>
      <c r="B171" s="19" t="s">
        <v>395</v>
      </c>
      <c r="C171" s="20">
        <v>0</v>
      </c>
      <c r="D171" s="20">
        <v>0</v>
      </c>
      <c r="E171" s="20">
        <f t="shared" si="9"/>
        <v>0</v>
      </c>
      <c r="F171" s="20">
        <v>-2.8</v>
      </c>
      <c r="G171" s="20">
        <f t="shared" si="10"/>
        <v>-2.8</v>
      </c>
      <c r="H171" s="20"/>
      <c r="I171" s="20">
        <v>0</v>
      </c>
      <c r="J171" s="20"/>
    </row>
    <row r="172" spans="1:10" s="23" customFormat="1" ht="14.25" customHeight="1">
      <c r="A172" s="11" t="s">
        <v>396</v>
      </c>
      <c r="B172" s="12" t="s">
        <v>397</v>
      </c>
      <c r="C172" s="13">
        <f>C173</f>
        <v>10</v>
      </c>
      <c r="D172" s="13">
        <f>D173</f>
        <v>10</v>
      </c>
      <c r="E172" s="13">
        <f t="shared" si="9"/>
        <v>0</v>
      </c>
      <c r="F172" s="13">
        <f>F173</f>
        <v>164.7</v>
      </c>
      <c r="G172" s="13">
        <f t="shared" si="10"/>
        <v>154.7</v>
      </c>
      <c r="H172" s="13">
        <f aca="true" t="shared" si="12" ref="H172:H185">F172/D172*100</f>
        <v>1647</v>
      </c>
      <c r="I172" s="13">
        <f>I173</f>
        <v>244.1</v>
      </c>
      <c r="J172" s="13">
        <f>J173</f>
        <v>0</v>
      </c>
    </row>
    <row r="173" spans="1:10" ht="12.75">
      <c r="A173" s="18" t="s">
        <v>398</v>
      </c>
      <c r="B173" s="19" t="s">
        <v>399</v>
      </c>
      <c r="C173" s="20">
        <v>10</v>
      </c>
      <c r="D173" s="20">
        <v>10</v>
      </c>
      <c r="E173" s="20">
        <f t="shared" si="9"/>
        <v>0</v>
      </c>
      <c r="F173" s="20">
        <v>164.7</v>
      </c>
      <c r="G173" s="20">
        <f t="shared" si="10"/>
        <v>154.7</v>
      </c>
      <c r="H173" s="20">
        <f t="shared" si="12"/>
        <v>1647</v>
      </c>
      <c r="I173" s="20">
        <v>244.1</v>
      </c>
      <c r="J173" s="20"/>
    </row>
    <row r="174" spans="1:10" ht="12.75">
      <c r="A174" s="11" t="s">
        <v>400</v>
      </c>
      <c r="B174" s="16" t="s">
        <v>401</v>
      </c>
      <c r="C174" s="13">
        <f>C175+C256+C266+C260</f>
        <v>905304.7999999999</v>
      </c>
      <c r="D174" s="13">
        <f>D175+D256+D266+D260</f>
        <v>876026.2000000001</v>
      </c>
      <c r="E174" s="13">
        <f t="shared" si="9"/>
        <v>-29278.59999999986</v>
      </c>
      <c r="F174" s="13">
        <f>F175+F256+F266+F260</f>
        <v>867012.7000000002</v>
      </c>
      <c r="G174" s="13">
        <f t="shared" si="10"/>
        <v>-9013.499999999884</v>
      </c>
      <c r="H174" s="13">
        <f t="shared" si="12"/>
        <v>98.97109241709894</v>
      </c>
      <c r="I174" s="13">
        <f>I175+I256+I266+I260</f>
        <v>5007808.3</v>
      </c>
      <c r="J174" s="13">
        <f>J175+J256+J266+J260</f>
        <v>0</v>
      </c>
    </row>
    <row r="175" spans="1:10" ht="15.75" customHeight="1">
      <c r="A175" s="41" t="s">
        <v>402</v>
      </c>
      <c r="B175" s="12" t="s">
        <v>403</v>
      </c>
      <c r="C175" s="13">
        <f>C176+C181+C205+C242</f>
        <v>905304.7999999999</v>
      </c>
      <c r="D175" s="13">
        <f>D176+D181+D205+D242</f>
        <v>895010.3</v>
      </c>
      <c r="E175" s="13">
        <f t="shared" si="9"/>
        <v>-10294.499999999884</v>
      </c>
      <c r="F175" s="13">
        <f>F176+F181+F205+F242</f>
        <v>885988.3000000002</v>
      </c>
      <c r="G175" s="13">
        <f t="shared" si="10"/>
        <v>-9021.999999999884</v>
      </c>
      <c r="H175" s="13">
        <f t="shared" si="12"/>
        <v>98.99196690809035</v>
      </c>
      <c r="I175" s="13">
        <f>I176+I181+I205+I242</f>
        <v>5026517.5</v>
      </c>
      <c r="J175" s="13">
        <f>J176+J181+J205+J242</f>
        <v>0</v>
      </c>
    </row>
    <row r="176" spans="1:10" s="23" customFormat="1" ht="16.5" customHeight="1">
      <c r="A176" s="15" t="s">
        <v>404</v>
      </c>
      <c r="B176" s="16" t="s">
        <v>405</v>
      </c>
      <c r="C176" s="13">
        <f>C177+C179</f>
        <v>42663</v>
      </c>
      <c r="D176" s="13">
        <f>D177+D179</f>
        <v>35268.1</v>
      </c>
      <c r="E176" s="13">
        <f t="shared" si="9"/>
        <v>-7394.9000000000015</v>
      </c>
      <c r="F176" s="13">
        <f>F177+F179</f>
        <v>27529.1</v>
      </c>
      <c r="G176" s="13">
        <f t="shared" si="10"/>
        <v>-7739</v>
      </c>
      <c r="H176" s="13">
        <f t="shared" si="12"/>
        <v>78.05665743263742</v>
      </c>
      <c r="I176" s="13">
        <f>I177+I179</f>
        <v>45837.5</v>
      </c>
      <c r="J176" s="13">
        <f>J177+J179</f>
        <v>0</v>
      </c>
    </row>
    <row r="177" spans="1:10" s="30" customFormat="1" ht="15.75" customHeight="1">
      <c r="A177" s="37" t="s">
        <v>406</v>
      </c>
      <c r="B177" s="38" t="s">
        <v>407</v>
      </c>
      <c r="C177" s="29">
        <f>C178</f>
        <v>18810</v>
      </c>
      <c r="D177" s="29">
        <f>D178</f>
        <v>15549.5</v>
      </c>
      <c r="E177" s="29">
        <f t="shared" si="9"/>
        <v>-3260.5</v>
      </c>
      <c r="F177" s="29">
        <f>F178</f>
        <v>15549.5</v>
      </c>
      <c r="G177" s="29">
        <f t="shared" si="10"/>
        <v>0</v>
      </c>
      <c r="H177" s="29">
        <f t="shared" si="12"/>
        <v>100</v>
      </c>
      <c r="I177" s="29">
        <f>I178</f>
        <v>33857.9</v>
      </c>
      <c r="J177" s="29">
        <f>J178</f>
        <v>0</v>
      </c>
    </row>
    <row r="178" spans="1:12" ht="12.75">
      <c r="A178" s="18" t="s">
        <v>408</v>
      </c>
      <c r="B178" s="19" t="s">
        <v>409</v>
      </c>
      <c r="C178" s="20">
        <v>18810</v>
      </c>
      <c r="D178" s="20">
        <v>15549.5</v>
      </c>
      <c r="E178" s="20">
        <f t="shared" si="9"/>
        <v>-3260.5</v>
      </c>
      <c r="F178" s="20">
        <v>15549.5</v>
      </c>
      <c r="G178" s="20">
        <f t="shared" si="10"/>
        <v>0</v>
      </c>
      <c r="H178" s="20">
        <f t="shared" si="12"/>
        <v>100</v>
      </c>
      <c r="I178" s="20">
        <v>33857.9</v>
      </c>
      <c r="J178" s="20"/>
      <c r="L178" s="59"/>
    </row>
    <row r="179" spans="1:10" s="30" customFormat="1" ht="12.75">
      <c r="A179" s="51" t="s">
        <v>410</v>
      </c>
      <c r="B179" s="38" t="s">
        <v>411</v>
      </c>
      <c r="C179" s="29">
        <f>C180</f>
        <v>23853</v>
      </c>
      <c r="D179" s="29">
        <f>D180</f>
        <v>19718.6</v>
      </c>
      <c r="E179" s="29">
        <f t="shared" si="9"/>
        <v>-4134.4000000000015</v>
      </c>
      <c r="F179" s="29">
        <f>F180</f>
        <v>11979.6</v>
      </c>
      <c r="G179" s="29">
        <f t="shared" si="10"/>
        <v>-7738.999999999998</v>
      </c>
      <c r="H179" s="29">
        <f t="shared" si="12"/>
        <v>60.752791780349526</v>
      </c>
      <c r="I179" s="29">
        <f>I180</f>
        <v>11979.6</v>
      </c>
      <c r="J179" s="29">
        <f>J180</f>
        <v>0</v>
      </c>
    </row>
    <row r="180" spans="1:10" ht="12.75">
      <c r="A180" s="44" t="s">
        <v>412</v>
      </c>
      <c r="B180" s="19" t="s">
        <v>413</v>
      </c>
      <c r="C180" s="20">
        <v>23853</v>
      </c>
      <c r="D180" s="20">
        <v>19718.6</v>
      </c>
      <c r="E180" s="20">
        <f t="shared" si="9"/>
        <v>-4134.4000000000015</v>
      </c>
      <c r="F180" s="20">
        <v>11979.6</v>
      </c>
      <c r="G180" s="20">
        <f t="shared" si="10"/>
        <v>-7738.999999999998</v>
      </c>
      <c r="H180" s="20">
        <f t="shared" si="12"/>
        <v>60.752791780349526</v>
      </c>
      <c r="I180" s="20">
        <v>11979.6</v>
      </c>
      <c r="J180" s="20"/>
    </row>
    <row r="181" spans="1:10" s="23" customFormat="1" ht="26.25">
      <c r="A181" s="15" t="s">
        <v>414</v>
      </c>
      <c r="B181" s="16" t="s">
        <v>415</v>
      </c>
      <c r="C181" s="13">
        <f>C182+C203+C186+C188+C193+C184+C199+C190+C197+C201</f>
        <v>0</v>
      </c>
      <c r="D181" s="13">
        <f>D182+D203+D186+D188+D193+D184+D199+D190+D197+D201</f>
        <v>15644.5</v>
      </c>
      <c r="E181" s="13">
        <f t="shared" si="9"/>
        <v>15644.5</v>
      </c>
      <c r="F181" s="13">
        <f>F182+F203+F186+F188+F193+F184+F199+F190+F197+F201</f>
        <v>14594</v>
      </c>
      <c r="G181" s="13">
        <f t="shared" si="10"/>
        <v>-1050.5</v>
      </c>
      <c r="H181" s="13">
        <f t="shared" si="12"/>
        <v>93.28518009524115</v>
      </c>
      <c r="I181" s="13">
        <f>I182+I203+I186+I188+I193+I184+I199+I190+I197+I201</f>
        <v>118970.70000000001</v>
      </c>
      <c r="J181" s="13">
        <f>J182+J203+J186+J188+J193+J184+J199+J190+J197+J201</f>
        <v>0</v>
      </c>
    </row>
    <row r="182" spans="1:10" s="30" customFormat="1" ht="26.25">
      <c r="A182" s="45" t="s">
        <v>416</v>
      </c>
      <c r="B182" s="38" t="s">
        <v>417</v>
      </c>
      <c r="C182" s="33">
        <f>C183</f>
        <v>0</v>
      </c>
      <c r="D182" s="33">
        <f>D183</f>
        <v>3989</v>
      </c>
      <c r="E182" s="33">
        <f t="shared" si="9"/>
        <v>3989</v>
      </c>
      <c r="F182" s="33">
        <f>F183</f>
        <v>3989</v>
      </c>
      <c r="G182" s="33">
        <f t="shared" si="10"/>
        <v>0</v>
      </c>
      <c r="H182" s="33">
        <f t="shared" si="12"/>
        <v>100</v>
      </c>
      <c r="I182" s="33">
        <f>I183</f>
        <v>3989</v>
      </c>
      <c r="J182" s="33">
        <f>J183</f>
        <v>0</v>
      </c>
    </row>
    <row r="183" spans="1:10" ht="27" customHeight="1">
      <c r="A183" s="56" t="s">
        <v>418</v>
      </c>
      <c r="B183" s="19" t="s">
        <v>419</v>
      </c>
      <c r="C183" s="27">
        <v>0</v>
      </c>
      <c r="D183" s="27">
        <v>3989</v>
      </c>
      <c r="E183" s="27">
        <f t="shared" si="9"/>
        <v>3989</v>
      </c>
      <c r="F183" s="27">
        <v>3989</v>
      </c>
      <c r="G183" s="27">
        <f t="shared" si="10"/>
        <v>0</v>
      </c>
      <c r="H183" s="27">
        <f t="shared" si="12"/>
        <v>100</v>
      </c>
      <c r="I183" s="27">
        <v>3989</v>
      </c>
      <c r="J183" s="27"/>
    </row>
    <row r="184" spans="1:10" s="30" customFormat="1" ht="17.25" customHeight="1">
      <c r="A184" s="45" t="s">
        <v>420</v>
      </c>
      <c r="B184" s="55" t="s">
        <v>421</v>
      </c>
      <c r="C184" s="33">
        <f>C185</f>
        <v>0</v>
      </c>
      <c r="D184" s="33">
        <f>D185</f>
        <v>1783.8</v>
      </c>
      <c r="E184" s="33">
        <f t="shared" si="9"/>
        <v>1783.8</v>
      </c>
      <c r="F184" s="33">
        <f>F185</f>
        <v>1783.8</v>
      </c>
      <c r="G184" s="33">
        <f t="shared" si="10"/>
        <v>0</v>
      </c>
      <c r="H184" s="33">
        <f t="shared" si="12"/>
        <v>100</v>
      </c>
      <c r="I184" s="33">
        <f>I185</f>
        <v>10804.5</v>
      </c>
      <c r="J184" s="33">
        <f>J185</f>
        <v>0</v>
      </c>
    </row>
    <row r="185" spans="1:10" ht="18" customHeight="1">
      <c r="A185" s="56" t="s">
        <v>422</v>
      </c>
      <c r="B185" s="58" t="s">
        <v>423</v>
      </c>
      <c r="C185" s="27"/>
      <c r="D185" s="27">
        <v>1783.8</v>
      </c>
      <c r="E185" s="27">
        <f t="shared" si="9"/>
        <v>1783.8</v>
      </c>
      <c r="F185" s="27">
        <v>1783.8</v>
      </c>
      <c r="G185" s="27">
        <f t="shared" si="10"/>
        <v>0</v>
      </c>
      <c r="H185" s="27">
        <f t="shared" si="12"/>
        <v>100</v>
      </c>
      <c r="I185" s="27">
        <v>10804.5</v>
      </c>
      <c r="J185" s="27"/>
    </row>
    <row r="186" spans="1:10" s="30" customFormat="1" ht="39">
      <c r="A186" s="45" t="s">
        <v>424</v>
      </c>
      <c r="B186" s="55" t="s">
        <v>425</v>
      </c>
      <c r="C186" s="33">
        <f>C187</f>
        <v>0</v>
      </c>
      <c r="D186" s="33">
        <f>D187</f>
        <v>0</v>
      </c>
      <c r="E186" s="33">
        <f t="shared" si="9"/>
        <v>0</v>
      </c>
      <c r="F186" s="33">
        <f>F187</f>
        <v>0</v>
      </c>
      <c r="G186" s="33">
        <f t="shared" si="10"/>
        <v>0</v>
      </c>
      <c r="H186" s="33"/>
      <c r="I186" s="33">
        <f>I187</f>
        <v>57435.4</v>
      </c>
      <c r="J186" s="33">
        <f>J187</f>
        <v>0</v>
      </c>
    </row>
    <row r="187" spans="1:10" ht="26.25">
      <c r="A187" s="56" t="s">
        <v>426</v>
      </c>
      <c r="B187" s="58" t="s">
        <v>427</v>
      </c>
      <c r="C187" s="27">
        <v>0</v>
      </c>
      <c r="D187" s="27">
        <v>0</v>
      </c>
      <c r="E187" s="27">
        <f t="shared" si="9"/>
        <v>0</v>
      </c>
      <c r="F187" s="27">
        <v>0</v>
      </c>
      <c r="G187" s="27">
        <f t="shared" si="10"/>
        <v>0</v>
      </c>
      <c r="H187" s="27"/>
      <c r="I187" s="27">
        <v>57435.4</v>
      </c>
      <c r="J187" s="27"/>
    </row>
    <row r="188" spans="1:10" ht="26.25" hidden="1">
      <c r="A188" s="56" t="s">
        <v>428</v>
      </c>
      <c r="B188" s="58" t="s">
        <v>429</v>
      </c>
      <c r="C188" s="27">
        <f>C189</f>
        <v>0</v>
      </c>
      <c r="D188" s="27">
        <f>D189</f>
        <v>0</v>
      </c>
      <c r="E188" s="27">
        <f t="shared" si="9"/>
        <v>0</v>
      </c>
      <c r="F188" s="27">
        <f>F189</f>
        <v>0</v>
      </c>
      <c r="G188" s="27">
        <f t="shared" si="10"/>
        <v>0</v>
      </c>
      <c r="H188" s="27" t="e">
        <f aca="true" t="shared" si="13" ref="H188:H231">F188/D188*100</f>
        <v>#DIV/0!</v>
      </c>
      <c r="I188" s="27">
        <f>I189</f>
        <v>0</v>
      </c>
      <c r="J188" s="27">
        <f>J189</f>
        <v>0</v>
      </c>
    </row>
    <row r="189" spans="1:10" ht="39" hidden="1">
      <c r="A189" s="56" t="s">
        <v>430</v>
      </c>
      <c r="B189" s="58" t="s">
        <v>431</v>
      </c>
      <c r="C189" s="27"/>
      <c r="D189" s="27"/>
      <c r="E189" s="27">
        <f t="shared" si="9"/>
        <v>0</v>
      </c>
      <c r="F189" s="27"/>
      <c r="G189" s="27">
        <f t="shared" si="10"/>
        <v>0</v>
      </c>
      <c r="H189" s="27" t="e">
        <f t="shared" si="13"/>
        <v>#DIV/0!</v>
      </c>
      <c r="I189" s="27"/>
      <c r="J189" s="27"/>
    </row>
    <row r="190" spans="1:10" ht="55.5" customHeight="1" hidden="1">
      <c r="A190" s="56" t="s">
        <v>432</v>
      </c>
      <c r="B190" s="58" t="s">
        <v>329</v>
      </c>
      <c r="C190" s="27">
        <f>C191</f>
        <v>0</v>
      </c>
      <c r="D190" s="27">
        <f>D191</f>
        <v>0</v>
      </c>
      <c r="E190" s="27">
        <f t="shared" si="9"/>
        <v>0</v>
      </c>
      <c r="F190" s="27">
        <f>F191</f>
        <v>0</v>
      </c>
      <c r="G190" s="27">
        <f t="shared" si="10"/>
        <v>0</v>
      </c>
      <c r="H190" s="27" t="e">
        <f t="shared" si="13"/>
        <v>#DIV/0!</v>
      </c>
      <c r="I190" s="27">
        <f>I191</f>
        <v>0</v>
      </c>
      <c r="J190" s="27">
        <f>J191</f>
        <v>0</v>
      </c>
    </row>
    <row r="191" spans="1:10" ht="53.25" customHeight="1" hidden="1">
      <c r="A191" s="56" t="s">
        <v>433</v>
      </c>
      <c r="B191" s="58" t="s">
        <v>330</v>
      </c>
      <c r="C191" s="27">
        <f>C192</f>
        <v>0</v>
      </c>
      <c r="D191" s="27">
        <f>D192</f>
        <v>0</v>
      </c>
      <c r="E191" s="27">
        <f t="shared" si="9"/>
        <v>0</v>
      </c>
      <c r="F191" s="27">
        <f>F192</f>
        <v>0</v>
      </c>
      <c r="G191" s="27">
        <f t="shared" si="10"/>
        <v>0</v>
      </c>
      <c r="H191" s="27" t="e">
        <f t="shared" si="13"/>
        <v>#DIV/0!</v>
      </c>
      <c r="I191" s="27">
        <f>I192</f>
        <v>0</v>
      </c>
      <c r="J191" s="27">
        <f>J192</f>
        <v>0</v>
      </c>
    </row>
    <row r="192" spans="1:10" ht="41.25" customHeight="1" hidden="1">
      <c r="A192" s="56" t="s">
        <v>434</v>
      </c>
      <c r="B192" s="58" t="s">
        <v>435</v>
      </c>
      <c r="C192" s="27"/>
      <c r="D192" s="27"/>
      <c r="E192" s="27">
        <f t="shared" si="9"/>
        <v>0</v>
      </c>
      <c r="F192" s="27"/>
      <c r="G192" s="27">
        <f t="shared" si="10"/>
        <v>0</v>
      </c>
      <c r="H192" s="27" t="e">
        <f t="shared" si="13"/>
        <v>#DIV/0!</v>
      </c>
      <c r="I192" s="27"/>
      <c r="J192" s="27"/>
    </row>
    <row r="193" spans="1:10" ht="39" hidden="1">
      <c r="A193" s="56" t="s">
        <v>436</v>
      </c>
      <c r="B193" s="58" t="s">
        <v>437</v>
      </c>
      <c r="C193" s="27">
        <f>C194+C196</f>
        <v>0</v>
      </c>
      <c r="D193" s="27">
        <f>D194+D196</f>
        <v>0</v>
      </c>
      <c r="E193" s="27">
        <f t="shared" si="9"/>
        <v>0</v>
      </c>
      <c r="F193" s="27">
        <f>F194+F196</f>
        <v>0</v>
      </c>
      <c r="G193" s="27">
        <f t="shared" si="10"/>
        <v>0</v>
      </c>
      <c r="H193" s="27" t="e">
        <f t="shared" si="13"/>
        <v>#DIV/0!</v>
      </c>
      <c r="I193" s="27">
        <f>I194+I196</f>
        <v>0</v>
      </c>
      <c r="J193" s="27">
        <f>J194+J196</f>
        <v>0</v>
      </c>
    </row>
    <row r="194" spans="1:10" ht="39" hidden="1">
      <c r="A194" s="56" t="s">
        <v>438</v>
      </c>
      <c r="B194" s="58" t="s">
        <v>439</v>
      </c>
      <c r="C194" s="27">
        <f>C195</f>
        <v>0</v>
      </c>
      <c r="D194" s="27">
        <f>D195</f>
        <v>0</v>
      </c>
      <c r="E194" s="27">
        <f t="shared" si="9"/>
        <v>0</v>
      </c>
      <c r="F194" s="27">
        <f>F195</f>
        <v>0</v>
      </c>
      <c r="G194" s="27">
        <f t="shared" si="10"/>
        <v>0</v>
      </c>
      <c r="H194" s="27" t="e">
        <f t="shared" si="13"/>
        <v>#DIV/0!</v>
      </c>
      <c r="I194" s="27">
        <f>I195</f>
        <v>0</v>
      </c>
      <c r="J194" s="27">
        <f>J195</f>
        <v>0</v>
      </c>
    </row>
    <row r="195" spans="1:10" ht="26.25" hidden="1">
      <c r="A195" s="56" t="s">
        <v>440</v>
      </c>
      <c r="B195" s="58" t="s">
        <v>441</v>
      </c>
      <c r="C195" s="27"/>
      <c r="D195" s="27"/>
      <c r="E195" s="27">
        <f t="shared" si="9"/>
        <v>0</v>
      </c>
      <c r="F195" s="27"/>
      <c r="G195" s="27">
        <f t="shared" si="10"/>
        <v>0</v>
      </c>
      <c r="H195" s="27" t="e">
        <f t="shared" si="13"/>
        <v>#DIV/0!</v>
      </c>
      <c r="I195" s="27"/>
      <c r="J195" s="27"/>
    </row>
    <row r="196" spans="1:10" ht="26.25" hidden="1">
      <c r="A196" s="56" t="s">
        <v>442</v>
      </c>
      <c r="B196" s="58" t="s">
        <v>443</v>
      </c>
      <c r="C196" s="27"/>
      <c r="D196" s="27"/>
      <c r="E196" s="27">
        <f t="shared" si="9"/>
        <v>0</v>
      </c>
      <c r="F196" s="27"/>
      <c r="G196" s="27">
        <f t="shared" si="10"/>
        <v>0</v>
      </c>
      <c r="H196" s="27" t="e">
        <f t="shared" si="13"/>
        <v>#DIV/0!</v>
      </c>
      <c r="I196" s="27"/>
      <c r="J196" s="27"/>
    </row>
    <row r="197" spans="1:10" ht="26.25" hidden="1">
      <c r="A197" s="56" t="s">
        <v>444</v>
      </c>
      <c r="B197" s="58" t="s">
        <v>445</v>
      </c>
      <c r="C197" s="27">
        <f>C198</f>
        <v>0</v>
      </c>
      <c r="D197" s="27">
        <f>D198</f>
        <v>0</v>
      </c>
      <c r="E197" s="27">
        <f t="shared" si="9"/>
        <v>0</v>
      </c>
      <c r="F197" s="27">
        <f>F198</f>
        <v>0</v>
      </c>
      <c r="G197" s="27">
        <f t="shared" si="10"/>
        <v>0</v>
      </c>
      <c r="H197" s="27" t="e">
        <f t="shared" si="13"/>
        <v>#DIV/0!</v>
      </c>
      <c r="I197" s="27">
        <f>I198</f>
        <v>0</v>
      </c>
      <c r="J197" s="27">
        <f>J198</f>
        <v>0</v>
      </c>
    </row>
    <row r="198" spans="1:10" ht="26.25" hidden="1">
      <c r="A198" s="56" t="s">
        <v>446</v>
      </c>
      <c r="B198" s="58" t="s">
        <v>447</v>
      </c>
      <c r="C198" s="27"/>
      <c r="D198" s="27"/>
      <c r="E198" s="27">
        <f t="shared" si="9"/>
        <v>0</v>
      </c>
      <c r="F198" s="27"/>
      <c r="G198" s="27">
        <f t="shared" si="10"/>
        <v>0</v>
      </c>
      <c r="H198" s="27" t="e">
        <f t="shared" si="13"/>
        <v>#DIV/0!</v>
      </c>
      <c r="I198" s="27"/>
      <c r="J198" s="27"/>
    </row>
    <row r="199" spans="1:10" ht="39" hidden="1">
      <c r="A199" s="56" t="s">
        <v>448</v>
      </c>
      <c r="B199" s="58" t="s">
        <v>449</v>
      </c>
      <c r="C199" s="27">
        <f>C200</f>
        <v>0</v>
      </c>
      <c r="D199" s="27">
        <f>D200</f>
        <v>0</v>
      </c>
      <c r="E199" s="27">
        <f t="shared" si="9"/>
        <v>0</v>
      </c>
      <c r="F199" s="27">
        <f>F200</f>
        <v>0</v>
      </c>
      <c r="G199" s="27">
        <f t="shared" si="10"/>
        <v>0</v>
      </c>
      <c r="H199" s="27" t="e">
        <f t="shared" si="13"/>
        <v>#DIV/0!</v>
      </c>
      <c r="I199" s="27">
        <f>I200</f>
        <v>0</v>
      </c>
      <c r="J199" s="27">
        <f>J200</f>
        <v>0</v>
      </c>
    </row>
    <row r="200" spans="1:10" ht="39" hidden="1">
      <c r="A200" s="56" t="s">
        <v>450</v>
      </c>
      <c r="B200" s="58" t="s">
        <v>451</v>
      </c>
      <c r="C200" s="27"/>
      <c r="D200" s="27"/>
      <c r="E200" s="27">
        <f t="shared" si="9"/>
        <v>0</v>
      </c>
      <c r="F200" s="27"/>
      <c r="G200" s="27">
        <f t="shared" si="10"/>
        <v>0</v>
      </c>
      <c r="H200" s="27" t="e">
        <f t="shared" si="13"/>
        <v>#DIV/0!</v>
      </c>
      <c r="I200" s="27"/>
      <c r="J200" s="27"/>
    </row>
    <row r="201" spans="1:10" s="28" customFormat="1" ht="12.75" hidden="1">
      <c r="A201" s="56" t="s">
        <v>452</v>
      </c>
      <c r="B201" s="58" t="s">
        <v>453</v>
      </c>
      <c r="C201" s="27">
        <f>C202</f>
        <v>0</v>
      </c>
      <c r="D201" s="27">
        <f>D202</f>
        <v>0</v>
      </c>
      <c r="E201" s="27">
        <f t="shared" si="9"/>
        <v>0</v>
      </c>
      <c r="F201" s="27">
        <f>F202</f>
        <v>0</v>
      </c>
      <c r="G201" s="27">
        <f t="shared" si="10"/>
        <v>0</v>
      </c>
      <c r="H201" s="27" t="e">
        <f t="shared" si="13"/>
        <v>#DIV/0!</v>
      </c>
      <c r="I201" s="27">
        <f>I202</f>
        <v>0</v>
      </c>
      <c r="J201" s="27">
        <f>J202</f>
        <v>0</v>
      </c>
    </row>
    <row r="202" spans="1:10" ht="26.25" hidden="1">
      <c r="A202" s="56" t="s">
        <v>454</v>
      </c>
      <c r="B202" s="58" t="s">
        <v>455</v>
      </c>
      <c r="C202" s="27"/>
      <c r="D202" s="27"/>
      <c r="E202" s="27">
        <f t="shared" si="9"/>
        <v>0</v>
      </c>
      <c r="F202" s="27"/>
      <c r="G202" s="27">
        <f t="shared" si="10"/>
        <v>0</v>
      </c>
      <c r="H202" s="27" t="e">
        <f t="shared" si="13"/>
        <v>#DIV/0!</v>
      </c>
      <c r="I202" s="27"/>
      <c r="J202" s="27"/>
    </row>
    <row r="203" spans="1:10" s="30" customFormat="1" ht="12.75">
      <c r="A203" s="51" t="s">
        <v>456</v>
      </c>
      <c r="B203" s="38" t="s">
        <v>457</v>
      </c>
      <c r="C203" s="33">
        <f>C204</f>
        <v>0</v>
      </c>
      <c r="D203" s="33">
        <f>D204</f>
        <v>9871.7</v>
      </c>
      <c r="E203" s="33">
        <f t="shared" si="9"/>
        <v>9871.7</v>
      </c>
      <c r="F203" s="33">
        <f>F204</f>
        <v>8821.2</v>
      </c>
      <c r="G203" s="33">
        <f t="shared" si="10"/>
        <v>-1050.5</v>
      </c>
      <c r="H203" s="33">
        <f t="shared" si="13"/>
        <v>89.358469159314</v>
      </c>
      <c r="I203" s="33">
        <f>I204</f>
        <v>46741.8</v>
      </c>
      <c r="J203" s="33">
        <f>J204</f>
        <v>0</v>
      </c>
    </row>
    <row r="204" spans="1:10" ht="15" customHeight="1">
      <c r="A204" s="44" t="s">
        <v>458</v>
      </c>
      <c r="B204" s="19" t="s">
        <v>459</v>
      </c>
      <c r="C204" s="27">
        <v>0</v>
      </c>
      <c r="D204" s="27">
        <v>9871.7</v>
      </c>
      <c r="E204" s="27">
        <f t="shared" si="9"/>
        <v>9871.7</v>
      </c>
      <c r="F204" s="27">
        <v>8821.2</v>
      </c>
      <c r="G204" s="27">
        <f t="shared" si="10"/>
        <v>-1050.5</v>
      </c>
      <c r="H204" s="27">
        <f t="shared" si="13"/>
        <v>89.358469159314</v>
      </c>
      <c r="I204" s="27">
        <v>46741.8</v>
      </c>
      <c r="J204" s="27"/>
    </row>
    <row r="205" spans="1:10" s="23" customFormat="1" ht="17.25" customHeight="1">
      <c r="A205" s="15" t="s">
        <v>460</v>
      </c>
      <c r="B205" s="35" t="s">
        <v>461</v>
      </c>
      <c r="C205" s="13">
        <f>C208+C210+C212+C214+C216+C220+C222+C224+C226+C228+C240+C230+C232+C234+C218+C236+C238</f>
        <v>862641.7999999999</v>
      </c>
      <c r="D205" s="13">
        <f>D208+D210+D212+D214+D216+D220+D222+D224+D226+D228+D240+D230+D232+D234+D218+D236+D238</f>
        <v>841553.4</v>
      </c>
      <c r="E205" s="13">
        <f t="shared" si="9"/>
        <v>-21088.399999999907</v>
      </c>
      <c r="F205" s="13">
        <f>F208+F210+F212+F214+F216+F220+F222+F224+F226+F228+F240+F230+F232+F234+F218+F236+F238</f>
        <v>841320.9000000001</v>
      </c>
      <c r="G205" s="13">
        <f t="shared" si="10"/>
        <v>-232.49999999988358</v>
      </c>
      <c r="H205" s="13">
        <f t="shared" si="13"/>
        <v>99.97237251967613</v>
      </c>
      <c r="I205" s="13">
        <f>I208+I210+I212+I214+I216+I220+I222+I224+I226+I228+I240+I230+I232+I234+I218+I236+I238</f>
        <v>1497755.2999999998</v>
      </c>
      <c r="J205" s="13">
        <f>J208+J210+J212+J214+J216+J220+J222+J224+J226+J228+J240+J230+J232+J234+J218+J236+J238</f>
        <v>0</v>
      </c>
    </row>
    <row r="206" spans="1:10" ht="27" customHeight="1" hidden="1">
      <c r="A206" s="56" t="s">
        <v>462</v>
      </c>
      <c r="B206" s="39" t="s">
        <v>463</v>
      </c>
      <c r="C206" s="29"/>
      <c r="D206" s="29"/>
      <c r="E206" s="29">
        <f t="shared" si="9"/>
        <v>0</v>
      </c>
      <c r="F206" s="29"/>
      <c r="G206" s="29">
        <f t="shared" si="10"/>
        <v>0</v>
      </c>
      <c r="H206" s="29" t="e">
        <f t="shared" si="13"/>
        <v>#DIV/0!</v>
      </c>
      <c r="I206" s="29"/>
      <c r="J206" s="29"/>
    </row>
    <row r="207" spans="1:10" ht="18" customHeight="1" hidden="1">
      <c r="A207" s="56" t="s">
        <v>464</v>
      </c>
      <c r="B207" s="39" t="s">
        <v>465</v>
      </c>
      <c r="C207" s="29"/>
      <c r="D207" s="29"/>
      <c r="E207" s="29">
        <f aca="true" t="shared" si="14" ref="E207:E268">D207-C207</f>
        <v>0</v>
      </c>
      <c r="F207" s="29"/>
      <c r="G207" s="29">
        <f aca="true" t="shared" si="15" ref="G207:G268">F207-D207</f>
        <v>0</v>
      </c>
      <c r="H207" s="29" t="e">
        <f t="shared" si="13"/>
        <v>#DIV/0!</v>
      </c>
      <c r="I207" s="29"/>
      <c r="J207" s="29"/>
    </row>
    <row r="208" spans="1:10" s="30" customFormat="1" ht="18" customHeight="1">
      <c r="A208" s="45" t="s">
        <v>466</v>
      </c>
      <c r="B208" s="32" t="s">
        <v>467</v>
      </c>
      <c r="C208" s="33">
        <f>C209</f>
        <v>2711</v>
      </c>
      <c r="D208" s="33">
        <f>D209</f>
        <v>2590.5</v>
      </c>
      <c r="E208" s="33">
        <f t="shared" si="14"/>
        <v>-120.5</v>
      </c>
      <c r="F208" s="33">
        <f>F209</f>
        <v>2590.5</v>
      </c>
      <c r="G208" s="33">
        <f t="shared" si="15"/>
        <v>0</v>
      </c>
      <c r="H208" s="33">
        <f t="shared" si="13"/>
        <v>100</v>
      </c>
      <c r="I208" s="33">
        <f>I209</f>
        <v>4799.5</v>
      </c>
      <c r="J208" s="33">
        <f>J209</f>
        <v>0</v>
      </c>
    </row>
    <row r="209" spans="1:10" ht="26.25">
      <c r="A209" s="56" t="s">
        <v>468</v>
      </c>
      <c r="B209" s="39" t="s">
        <v>469</v>
      </c>
      <c r="C209" s="27">
        <v>2711</v>
      </c>
      <c r="D209" s="27">
        <v>2590.5</v>
      </c>
      <c r="E209" s="27">
        <f t="shared" si="14"/>
        <v>-120.5</v>
      </c>
      <c r="F209" s="27">
        <v>2590.5</v>
      </c>
      <c r="G209" s="27">
        <f t="shared" si="15"/>
        <v>0</v>
      </c>
      <c r="H209" s="27">
        <f t="shared" si="13"/>
        <v>100</v>
      </c>
      <c r="I209" s="27">
        <v>4799.5</v>
      </c>
      <c r="J209" s="27"/>
    </row>
    <row r="210" spans="1:10" ht="26.25" hidden="1">
      <c r="A210" s="44" t="s">
        <v>470</v>
      </c>
      <c r="B210" s="39" t="s">
        <v>471</v>
      </c>
      <c r="C210" s="27">
        <f>C211</f>
        <v>0</v>
      </c>
      <c r="D210" s="27">
        <f>D211</f>
        <v>0</v>
      </c>
      <c r="E210" s="27">
        <f t="shared" si="14"/>
        <v>0</v>
      </c>
      <c r="F210" s="27">
        <f>F211</f>
        <v>0</v>
      </c>
      <c r="G210" s="27">
        <f t="shared" si="15"/>
        <v>0</v>
      </c>
      <c r="H210" s="27" t="e">
        <f t="shared" si="13"/>
        <v>#DIV/0!</v>
      </c>
      <c r="I210" s="27">
        <f>I211</f>
        <v>0</v>
      </c>
      <c r="J210" s="27">
        <f>J211</f>
        <v>0</v>
      </c>
    </row>
    <row r="211" spans="1:10" ht="26.25" hidden="1">
      <c r="A211" s="44" t="s">
        <v>472</v>
      </c>
      <c r="B211" s="39" t="s">
        <v>473</v>
      </c>
      <c r="C211" s="27">
        <v>0</v>
      </c>
      <c r="D211" s="27">
        <v>0</v>
      </c>
      <c r="E211" s="27">
        <f t="shared" si="14"/>
        <v>0</v>
      </c>
      <c r="F211" s="27">
        <v>0</v>
      </c>
      <c r="G211" s="27">
        <f t="shared" si="15"/>
        <v>0</v>
      </c>
      <c r="H211" s="27" t="e">
        <f t="shared" si="13"/>
        <v>#DIV/0!</v>
      </c>
      <c r="I211" s="27">
        <v>0</v>
      </c>
      <c r="J211" s="27">
        <v>0</v>
      </c>
    </row>
    <row r="212" spans="1:10" ht="26.25" hidden="1">
      <c r="A212" s="44" t="s">
        <v>474</v>
      </c>
      <c r="B212" s="39" t="s">
        <v>475</v>
      </c>
      <c r="C212" s="27">
        <f>C213</f>
        <v>0</v>
      </c>
      <c r="D212" s="27">
        <f>D213</f>
        <v>0</v>
      </c>
      <c r="E212" s="27">
        <f t="shared" si="14"/>
        <v>0</v>
      </c>
      <c r="F212" s="27">
        <f>F213</f>
        <v>0</v>
      </c>
      <c r="G212" s="27">
        <f t="shared" si="15"/>
        <v>0</v>
      </c>
      <c r="H212" s="27" t="e">
        <f t="shared" si="13"/>
        <v>#DIV/0!</v>
      </c>
      <c r="I212" s="27">
        <f>I213</f>
        <v>0</v>
      </c>
      <c r="J212" s="27">
        <f>J213</f>
        <v>0</v>
      </c>
    </row>
    <row r="213" spans="1:10" ht="26.25" customHeight="1" hidden="1">
      <c r="A213" s="44" t="s">
        <v>476</v>
      </c>
      <c r="B213" s="39" t="s">
        <v>477</v>
      </c>
      <c r="C213" s="27"/>
      <c r="D213" s="27"/>
      <c r="E213" s="27">
        <f t="shared" si="14"/>
        <v>0</v>
      </c>
      <c r="F213" s="27"/>
      <c r="G213" s="27">
        <f t="shared" si="15"/>
        <v>0</v>
      </c>
      <c r="H213" s="27" t="e">
        <f t="shared" si="13"/>
        <v>#DIV/0!</v>
      </c>
      <c r="I213" s="27"/>
      <c r="J213" s="27"/>
    </row>
    <row r="214" spans="1:10" s="30" customFormat="1" ht="26.25">
      <c r="A214" s="51" t="s">
        <v>478</v>
      </c>
      <c r="B214" s="38" t="s">
        <v>479</v>
      </c>
      <c r="C214" s="33">
        <f>C215</f>
        <v>9575.5</v>
      </c>
      <c r="D214" s="33">
        <f>D215</f>
        <v>8286.9</v>
      </c>
      <c r="E214" s="33">
        <f t="shared" si="14"/>
        <v>-1288.6000000000004</v>
      </c>
      <c r="F214" s="33">
        <f>F215</f>
        <v>8286.9</v>
      </c>
      <c r="G214" s="33">
        <f t="shared" si="15"/>
        <v>0</v>
      </c>
      <c r="H214" s="33">
        <f t="shared" si="13"/>
        <v>100</v>
      </c>
      <c r="I214" s="33">
        <f>I215</f>
        <v>20075.5</v>
      </c>
      <c r="J214" s="33">
        <f>J215</f>
        <v>0</v>
      </c>
    </row>
    <row r="215" spans="1:10" ht="27" customHeight="1">
      <c r="A215" s="44" t="s">
        <v>480</v>
      </c>
      <c r="B215" s="19" t="s">
        <v>481</v>
      </c>
      <c r="C215" s="27">
        <v>9575.5</v>
      </c>
      <c r="D215" s="27">
        <v>8286.9</v>
      </c>
      <c r="E215" s="27">
        <f t="shared" si="14"/>
        <v>-1288.6000000000004</v>
      </c>
      <c r="F215" s="27">
        <v>8286.9</v>
      </c>
      <c r="G215" s="27">
        <f t="shared" si="15"/>
        <v>0</v>
      </c>
      <c r="H215" s="27">
        <f t="shared" si="13"/>
        <v>100</v>
      </c>
      <c r="I215" s="27">
        <v>20075.5</v>
      </c>
      <c r="J215" s="27"/>
    </row>
    <row r="216" spans="1:10" s="30" customFormat="1" ht="26.25">
      <c r="A216" s="51" t="s">
        <v>482</v>
      </c>
      <c r="B216" s="38" t="s">
        <v>483</v>
      </c>
      <c r="C216" s="33">
        <f>C217</f>
        <v>818644.2</v>
      </c>
      <c r="D216" s="33">
        <f>D217</f>
        <v>809885.7</v>
      </c>
      <c r="E216" s="33">
        <f t="shared" si="14"/>
        <v>-8758.5</v>
      </c>
      <c r="F216" s="33">
        <f>F217</f>
        <v>809733.8</v>
      </c>
      <c r="G216" s="33">
        <f t="shared" si="15"/>
        <v>-151.89999999990687</v>
      </c>
      <c r="H216" s="33">
        <f t="shared" si="13"/>
        <v>99.98124426693794</v>
      </c>
      <c r="I216" s="33">
        <f>I217</f>
        <v>1424017.4</v>
      </c>
      <c r="J216" s="33">
        <f>J217</f>
        <v>0</v>
      </c>
    </row>
    <row r="217" spans="1:10" ht="26.25">
      <c r="A217" s="44" t="s">
        <v>484</v>
      </c>
      <c r="B217" s="50" t="s">
        <v>485</v>
      </c>
      <c r="C217" s="27">
        <f>809246.1+9398.1</f>
        <v>818644.2</v>
      </c>
      <c r="D217" s="27">
        <v>809885.7</v>
      </c>
      <c r="E217" s="27">
        <f t="shared" si="14"/>
        <v>-8758.5</v>
      </c>
      <c r="F217" s="27">
        <v>809733.8</v>
      </c>
      <c r="G217" s="27">
        <f t="shared" si="15"/>
        <v>-151.89999999990687</v>
      </c>
      <c r="H217" s="27">
        <f t="shared" si="13"/>
        <v>99.98124426693794</v>
      </c>
      <c r="I217" s="27">
        <v>1424017.4</v>
      </c>
      <c r="J217" s="27"/>
    </row>
    <row r="218" spans="1:10" ht="40.5" customHeight="1" hidden="1">
      <c r="A218" s="44" t="s">
        <v>486</v>
      </c>
      <c r="B218" s="50" t="s">
        <v>487</v>
      </c>
      <c r="C218" s="27">
        <f>C219</f>
        <v>0</v>
      </c>
      <c r="D218" s="27">
        <f>D219</f>
        <v>0</v>
      </c>
      <c r="E218" s="27">
        <f t="shared" si="14"/>
        <v>0</v>
      </c>
      <c r="F218" s="27">
        <f>F219</f>
        <v>0</v>
      </c>
      <c r="G218" s="27">
        <f t="shared" si="15"/>
        <v>0</v>
      </c>
      <c r="H218" s="27" t="e">
        <f t="shared" si="13"/>
        <v>#DIV/0!</v>
      </c>
      <c r="I218" s="27">
        <f>I219</f>
        <v>0</v>
      </c>
      <c r="J218" s="27">
        <f>J219</f>
        <v>0</v>
      </c>
    </row>
    <row r="219" spans="1:10" ht="39" hidden="1">
      <c r="A219" s="44" t="s">
        <v>488</v>
      </c>
      <c r="B219" s="50" t="s">
        <v>489</v>
      </c>
      <c r="C219" s="27">
        <v>0</v>
      </c>
      <c r="D219" s="27">
        <v>0</v>
      </c>
      <c r="E219" s="27">
        <f t="shared" si="14"/>
        <v>0</v>
      </c>
      <c r="F219" s="27">
        <v>0</v>
      </c>
      <c r="G219" s="27">
        <f t="shared" si="15"/>
        <v>0</v>
      </c>
      <c r="H219" s="27" t="e">
        <f t="shared" si="13"/>
        <v>#DIV/0!</v>
      </c>
      <c r="I219" s="27">
        <v>0</v>
      </c>
      <c r="J219" s="27">
        <v>0</v>
      </c>
    </row>
    <row r="220" spans="1:10" s="30" customFormat="1" ht="40.5" customHeight="1">
      <c r="A220" s="51" t="s">
        <v>490</v>
      </c>
      <c r="B220" s="38" t="s">
        <v>491</v>
      </c>
      <c r="C220" s="33">
        <f>C221</f>
        <v>28075.9</v>
      </c>
      <c r="D220" s="33">
        <f>D221</f>
        <v>18169.9</v>
      </c>
      <c r="E220" s="33">
        <f t="shared" si="14"/>
        <v>-9906</v>
      </c>
      <c r="F220" s="33">
        <f>F221</f>
        <v>18169.9</v>
      </c>
      <c r="G220" s="33">
        <f t="shared" si="15"/>
        <v>0</v>
      </c>
      <c r="H220" s="33">
        <f t="shared" si="13"/>
        <v>100</v>
      </c>
      <c r="I220" s="33">
        <f>I221</f>
        <v>43777.9</v>
      </c>
      <c r="J220" s="33">
        <f>J221</f>
        <v>0</v>
      </c>
    </row>
    <row r="221" spans="1:10" ht="39" customHeight="1">
      <c r="A221" s="44" t="s">
        <v>492</v>
      </c>
      <c r="B221" s="19" t="s">
        <v>493</v>
      </c>
      <c r="C221" s="27">
        <v>28075.9</v>
      </c>
      <c r="D221" s="27">
        <v>18169.9</v>
      </c>
      <c r="E221" s="27">
        <f t="shared" si="14"/>
        <v>-9906</v>
      </c>
      <c r="F221" s="27">
        <v>18169.9</v>
      </c>
      <c r="G221" s="27">
        <f t="shared" si="15"/>
        <v>0</v>
      </c>
      <c r="H221" s="27">
        <f t="shared" si="13"/>
        <v>100</v>
      </c>
      <c r="I221" s="27">
        <v>43777.9</v>
      </c>
      <c r="J221" s="27"/>
    </row>
    <row r="222" spans="1:10" ht="92.25" hidden="1">
      <c r="A222" s="44" t="s">
        <v>494</v>
      </c>
      <c r="B222" s="19" t="s">
        <v>331</v>
      </c>
      <c r="C222" s="27">
        <f>C223</f>
        <v>0</v>
      </c>
      <c r="D222" s="27">
        <f>D223</f>
        <v>0</v>
      </c>
      <c r="E222" s="27">
        <f t="shared" si="14"/>
        <v>0</v>
      </c>
      <c r="F222" s="27">
        <f>F223</f>
        <v>0</v>
      </c>
      <c r="G222" s="27">
        <f t="shared" si="15"/>
        <v>0</v>
      </c>
      <c r="H222" s="27" t="e">
        <f t="shared" si="13"/>
        <v>#DIV/0!</v>
      </c>
      <c r="I222" s="27">
        <f>I223</f>
        <v>0</v>
      </c>
      <c r="J222" s="27">
        <f>J223</f>
        <v>0</v>
      </c>
    </row>
    <row r="223" spans="1:10" ht="92.25" hidden="1">
      <c r="A223" s="44" t="s">
        <v>495</v>
      </c>
      <c r="B223" s="19" t="s">
        <v>332</v>
      </c>
      <c r="C223" s="27">
        <v>0</v>
      </c>
      <c r="D223" s="27">
        <v>0</v>
      </c>
      <c r="E223" s="27">
        <f t="shared" si="14"/>
        <v>0</v>
      </c>
      <c r="F223" s="27">
        <v>0</v>
      </c>
      <c r="G223" s="27">
        <f t="shared" si="15"/>
        <v>0</v>
      </c>
      <c r="H223" s="27" t="e">
        <f t="shared" si="13"/>
        <v>#DIV/0!</v>
      </c>
      <c r="I223" s="27">
        <v>0</v>
      </c>
      <c r="J223" s="27">
        <v>0</v>
      </c>
    </row>
    <row r="224" spans="1:10" s="30" customFormat="1" ht="12.75" hidden="1">
      <c r="A224" s="51" t="s">
        <v>496</v>
      </c>
      <c r="B224" s="38" t="s">
        <v>497</v>
      </c>
      <c r="C224" s="33">
        <f>C225</f>
        <v>0</v>
      </c>
      <c r="D224" s="33">
        <f>D225</f>
        <v>0</v>
      </c>
      <c r="E224" s="33">
        <f t="shared" si="14"/>
        <v>0</v>
      </c>
      <c r="F224" s="33">
        <f>F225</f>
        <v>0</v>
      </c>
      <c r="G224" s="33">
        <f t="shared" si="15"/>
        <v>0</v>
      </c>
      <c r="H224" s="33" t="e">
        <f t="shared" si="13"/>
        <v>#DIV/0!</v>
      </c>
      <c r="I224" s="33">
        <f>I225</f>
        <v>0</v>
      </c>
      <c r="J224" s="33">
        <f>J225</f>
        <v>0</v>
      </c>
    </row>
    <row r="225" spans="1:10" ht="12.75" hidden="1">
      <c r="A225" s="44" t="s">
        <v>498</v>
      </c>
      <c r="B225" s="19" t="s">
        <v>499</v>
      </c>
      <c r="C225" s="27"/>
      <c r="D225" s="27"/>
      <c r="E225" s="27">
        <f t="shared" si="14"/>
        <v>0</v>
      </c>
      <c r="F225" s="27">
        <v>0</v>
      </c>
      <c r="G225" s="27">
        <f t="shared" si="15"/>
        <v>0</v>
      </c>
      <c r="H225" s="27" t="e">
        <f t="shared" si="13"/>
        <v>#DIV/0!</v>
      </c>
      <c r="I225" s="27">
        <v>0</v>
      </c>
      <c r="J225" s="27">
        <v>0</v>
      </c>
    </row>
    <row r="226" spans="1:10" ht="52.5" hidden="1">
      <c r="A226" s="44" t="s">
        <v>500</v>
      </c>
      <c r="B226" s="19" t="s">
        <v>333</v>
      </c>
      <c r="C226" s="27">
        <f>C227</f>
        <v>0</v>
      </c>
      <c r="D226" s="27">
        <f>D227</f>
        <v>0</v>
      </c>
      <c r="E226" s="27">
        <f t="shared" si="14"/>
        <v>0</v>
      </c>
      <c r="F226" s="27">
        <f>F227</f>
        <v>0</v>
      </c>
      <c r="G226" s="27">
        <f t="shared" si="15"/>
        <v>0</v>
      </c>
      <c r="H226" s="27" t="e">
        <f t="shared" si="13"/>
        <v>#DIV/0!</v>
      </c>
      <c r="I226" s="27">
        <f>I227</f>
        <v>0</v>
      </c>
      <c r="J226" s="27">
        <f>J227</f>
        <v>0</v>
      </c>
    </row>
    <row r="227" spans="1:10" ht="52.5" hidden="1">
      <c r="A227" s="44" t="s">
        <v>501</v>
      </c>
      <c r="B227" s="19" t="s">
        <v>334</v>
      </c>
      <c r="C227" s="27"/>
      <c r="D227" s="27"/>
      <c r="E227" s="27">
        <f t="shared" si="14"/>
        <v>0</v>
      </c>
      <c r="F227" s="27"/>
      <c r="G227" s="27">
        <f t="shared" si="15"/>
        <v>0</v>
      </c>
      <c r="H227" s="27" t="e">
        <f t="shared" si="13"/>
        <v>#DIV/0!</v>
      </c>
      <c r="I227" s="27"/>
      <c r="J227" s="27"/>
    </row>
    <row r="228" spans="1:10" ht="39" hidden="1">
      <c r="A228" s="44" t="s">
        <v>502</v>
      </c>
      <c r="B228" s="19" t="s">
        <v>503</v>
      </c>
      <c r="C228" s="27">
        <f>C229</f>
        <v>0</v>
      </c>
      <c r="D228" s="27">
        <f>D229</f>
        <v>0</v>
      </c>
      <c r="E228" s="27">
        <f t="shared" si="14"/>
        <v>0</v>
      </c>
      <c r="F228" s="27">
        <f>F229</f>
        <v>0</v>
      </c>
      <c r="G228" s="27">
        <f t="shared" si="15"/>
        <v>0</v>
      </c>
      <c r="H228" s="27" t="e">
        <f t="shared" si="13"/>
        <v>#DIV/0!</v>
      </c>
      <c r="I228" s="27">
        <f>I229</f>
        <v>0</v>
      </c>
      <c r="J228" s="27">
        <f>J229</f>
        <v>0</v>
      </c>
    </row>
    <row r="229" spans="1:10" ht="39" customHeight="1" hidden="1">
      <c r="A229" s="44" t="s">
        <v>504</v>
      </c>
      <c r="B229" s="19" t="s">
        <v>505</v>
      </c>
      <c r="C229" s="27"/>
      <c r="D229" s="27"/>
      <c r="E229" s="27">
        <f t="shared" si="14"/>
        <v>0</v>
      </c>
      <c r="F229" s="27"/>
      <c r="G229" s="27">
        <f t="shared" si="15"/>
        <v>0</v>
      </c>
      <c r="H229" s="27" t="e">
        <f t="shared" si="13"/>
        <v>#DIV/0!</v>
      </c>
      <c r="I229" s="27"/>
      <c r="J229" s="27"/>
    </row>
    <row r="230" spans="1:10" s="30" customFormat="1" ht="52.5">
      <c r="A230" s="51" t="s">
        <v>506</v>
      </c>
      <c r="B230" s="38" t="s">
        <v>335</v>
      </c>
      <c r="C230" s="33">
        <f>C231</f>
        <v>1211.7</v>
      </c>
      <c r="D230" s="33">
        <f>D231</f>
        <v>1219</v>
      </c>
      <c r="E230" s="33">
        <f t="shared" si="14"/>
        <v>7.2999999999999545</v>
      </c>
      <c r="F230" s="33">
        <f>F231</f>
        <v>1219</v>
      </c>
      <c r="G230" s="33">
        <f t="shared" si="15"/>
        <v>0</v>
      </c>
      <c r="H230" s="33">
        <f t="shared" si="13"/>
        <v>100</v>
      </c>
      <c r="I230" s="33">
        <f>I231</f>
        <v>1219</v>
      </c>
      <c r="J230" s="33">
        <f>J231</f>
        <v>0</v>
      </c>
    </row>
    <row r="231" spans="1:10" ht="53.25" customHeight="1">
      <c r="A231" s="44" t="s">
        <v>507</v>
      </c>
      <c r="B231" s="19" t="s">
        <v>336</v>
      </c>
      <c r="C231" s="27">
        <v>1211.7</v>
      </c>
      <c r="D231" s="27">
        <v>1219</v>
      </c>
      <c r="E231" s="27">
        <f t="shared" si="14"/>
        <v>7.2999999999999545</v>
      </c>
      <c r="F231" s="27">
        <v>1219</v>
      </c>
      <c r="G231" s="27">
        <f t="shared" si="15"/>
        <v>0</v>
      </c>
      <c r="H231" s="27">
        <f t="shared" si="13"/>
        <v>100</v>
      </c>
      <c r="I231" s="27">
        <v>1219</v>
      </c>
      <c r="J231" s="27"/>
    </row>
    <row r="232" spans="1:10" s="30" customFormat="1" ht="41.25" customHeight="1">
      <c r="A232" s="51" t="s">
        <v>508</v>
      </c>
      <c r="B232" s="38" t="s">
        <v>509</v>
      </c>
      <c r="C232" s="33">
        <f>C233</f>
        <v>2423.5</v>
      </c>
      <c r="D232" s="33">
        <f>D233</f>
        <v>0</v>
      </c>
      <c r="E232" s="33">
        <f t="shared" si="14"/>
        <v>-2423.5</v>
      </c>
      <c r="F232" s="33">
        <f>F233</f>
        <v>0</v>
      </c>
      <c r="G232" s="33">
        <f t="shared" si="15"/>
        <v>0</v>
      </c>
      <c r="H232" s="33"/>
      <c r="I232" s="33">
        <f>I233</f>
        <v>1223.9</v>
      </c>
      <c r="J232" s="33">
        <f>J233</f>
        <v>0</v>
      </c>
    </row>
    <row r="233" spans="1:10" ht="40.5" customHeight="1">
      <c r="A233" s="44" t="s">
        <v>510</v>
      </c>
      <c r="B233" s="19" t="s">
        <v>337</v>
      </c>
      <c r="C233" s="27">
        <v>2423.5</v>
      </c>
      <c r="D233" s="27">
        <v>0</v>
      </c>
      <c r="E233" s="27">
        <f t="shared" si="14"/>
        <v>-2423.5</v>
      </c>
      <c r="F233" s="27">
        <v>0</v>
      </c>
      <c r="G233" s="27">
        <f t="shared" si="15"/>
        <v>0</v>
      </c>
      <c r="H233" s="27"/>
      <c r="I233" s="27">
        <v>1223.9</v>
      </c>
      <c r="J233" s="27">
        <v>0</v>
      </c>
    </row>
    <row r="234" spans="1:10" ht="26.25" hidden="1">
      <c r="A234" s="44" t="s">
        <v>511</v>
      </c>
      <c r="B234" s="19" t="s">
        <v>0</v>
      </c>
      <c r="C234" s="27">
        <f>C235</f>
        <v>0</v>
      </c>
      <c r="D234" s="27">
        <f>D235</f>
        <v>0</v>
      </c>
      <c r="E234" s="27">
        <f t="shared" si="14"/>
        <v>0</v>
      </c>
      <c r="F234" s="27">
        <f>F235</f>
        <v>0</v>
      </c>
      <c r="G234" s="27">
        <f t="shared" si="15"/>
        <v>0</v>
      </c>
      <c r="H234" s="27" t="e">
        <f aca="true" t="shared" si="16" ref="H234:H268">F234/D234*100</f>
        <v>#DIV/0!</v>
      </c>
      <c r="I234" s="27">
        <f>I235</f>
        <v>0</v>
      </c>
      <c r="J234" s="27">
        <f>J235</f>
        <v>0</v>
      </c>
    </row>
    <row r="235" spans="1:10" ht="26.25" hidden="1">
      <c r="A235" s="44" t="s">
        <v>1</v>
      </c>
      <c r="B235" s="19" t="s">
        <v>2</v>
      </c>
      <c r="C235" s="27">
        <v>0</v>
      </c>
      <c r="D235" s="27">
        <v>0</v>
      </c>
      <c r="E235" s="27">
        <f t="shared" si="14"/>
        <v>0</v>
      </c>
      <c r="F235" s="27">
        <v>0</v>
      </c>
      <c r="G235" s="27">
        <f t="shared" si="15"/>
        <v>0</v>
      </c>
      <c r="H235" s="27" t="e">
        <f t="shared" si="16"/>
        <v>#DIV/0!</v>
      </c>
      <c r="I235" s="27">
        <v>0</v>
      </c>
      <c r="J235" s="27">
        <v>0</v>
      </c>
    </row>
    <row r="236" spans="1:10" ht="12.75" hidden="1">
      <c r="A236" s="44" t="s">
        <v>3</v>
      </c>
      <c r="B236" s="19" t="s">
        <v>4</v>
      </c>
      <c r="C236" s="27">
        <f>C237</f>
        <v>0</v>
      </c>
      <c r="D236" s="27">
        <f>D237</f>
        <v>0</v>
      </c>
      <c r="E236" s="27">
        <f t="shared" si="14"/>
        <v>0</v>
      </c>
      <c r="F236" s="27">
        <f>F237</f>
        <v>0</v>
      </c>
      <c r="G236" s="27">
        <f t="shared" si="15"/>
        <v>0</v>
      </c>
      <c r="H236" s="27" t="e">
        <f t="shared" si="16"/>
        <v>#DIV/0!</v>
      </c>
      <c r="I236" s="27">
        <f>I237</f>
        <v>0</v>
      </c>
      <c r="J236" s="27">
        <f>J237</f>
        <v>0</v>
      </c>
    </row>
    <row r="237" spans="1:10" ht="26.25" hidden="1">
      <c r="A237" s="44" t="s">
        <v>5</v>
      </c>
      <c r="B237" s="19" t="s">
        <v>6</v>
      </c>
      <c r="C237" s="27"/>
      <c r="D237" s="27"/>
      <c r="E237" s="27">
        <f t="shared" si="14"/>
        <v>0</v>
      </c>
      <c r="F237" s="27"/>
      <c r="G237" s="27">
        <f t="shared" si="15"/>
        <v>0</v>
      </c>
      <c r="H237" s="27" t="e">
        <f t="shared" si="16"/>
        <v>#DIV/0!</v>
      </c>
      <c r="I237" s="27"/>
      <c r="J237" s="27"/>
    </row>
    <row r="238" spans="1:10" ht="39" hidden="1">
      <c r="A238" s="46" t="s">
        <v>7</v>
      </c>
      <c r="B238" s="26" t="s">
        <v>8</v>
      </c>
      <c r="C238" s="27">
        <f>C239</f>
        <v>0</v>
      </c>
      <c r="D238" s="27">
        <f>D239</f>
        <v>0</v>
      </c>
      <c r="E238" s="27">
        <f t="shared" si="14"/>
        <v>0</v>
      </c>
      <c r="F238" s="27">
        <f>F239</f>
        <v>0</v>
      </c>
      <c r="G238" s="27">
        <f t="shared" si="15"/>
        <v>0</v>
      </c>
      <c r="H238" s="27" t="e">
        <f t="shared" si="16"/>
        <v>#DIV/0!</v>
      </c>
      <c r="I238" s="27">
        <f>I239</f>
        <v>0</v>
      </c>
      <c r="J238" s="27">
        <f>J239</f>
        <v>0</v>
      </c>
    </row>
    <row r="239" spans="1:10" ht="39" hidden="1">
      <c r="A239" s="46" t="s">
        <v>9</v>
      </c>
      <c r="B239" s="26" t="s">
        <v>10</v>
      </c>
      <c r="C239" s="27"/>
      <c r="D239" s="27"/>
      <c r="E239" s="27">
        <f t="shared" si="14"/>
        <v>0</v>
      </c>
      <c r="F239" s="27"/>
      <c r="G239" s="27">
        <f t="shared" si="15"/>
        <v>0</v>
      </c>
      <c r="H239" s="27" t="e">
        <f t="shared" si="16"/>
        <v>#DIV/0!</v>
      </c>
      <c r="I239" s="27"/>
      <c r="J239" s="27"/>
    </row>
    <row r="240" spans="1:10" s="30" customFormat="1" ht="15.75" customHeight="1">
      <c r="A240" s="51" t="s">
        <v>11</v>
      </c>
      <c r="B240" s="38" t="s">
        <v>12</v>
      </c>
      <c r="C240" s="33">
        <f>C241</f>
        <v>0</v>
      </c>
      <c r="D240" s="33">
        <f>D241</f>
        <v>1401.4</v>
      </c>
      <c r="E240" s="33">
        <f t="shared" si="14"/>
        <v>1401.4</v>
      </c>
      <c r="F240" s="33">
        <f>F241</f>
        <v>1320.8</v>
      </c>
      <c r="G240" s="33">
        <f t="shared" si="15"/>
        <v>-80.60000000000014</v>
      </c>
      <c r="H240" s="33">
        <f t="shared" si="16"/>
        <v>94.24860853432281</v>
      </c>
      <c r="I240" s="33">
        <f>I241</f>
        <v>2642.1</v>
      </c>
      <c r="J240" s="33">
        <f>J241</f>
        <v>0</v>
      </c>
    </row>
    <row r="241" spans="1:10" ht="12.75">
      <c r="A241" s="56" t="s">
        <v>13</v>
      </c>
      <c r="B241" s="58" t="s">
        <v>14</v>
      </c>
      <c r="C241" s="27">
        <v>0</v>
      </c>
      <c r="D241" s="27">
        <v>1401.4</v>
      </c>
      <c r="E241" s="27">
        <f t="shared" si="14"/>
        <v>1401.4</v>
      </c>
      <c r="F241" s="27">
        <v>1320.8</v>
      </c>
      <c r="G241" s="27">
        <f t="shared" si="15"/>
        <v>-80.60000000000014</v>
      </c>
      <c r="H241" s="27">
        <f t="shared" si="16"/>
        <v>94.24860853432281</v>
      </c>
      <c r="I241" s="27">
        <v>2642.1</v>
      </c>
      <c r="J241" s="27"/>
    </row>
    <row r="242" spans="1:10" s="23" customFormat="1" ht="13.5" customHeight="1">
      <c r="A242" s="53" t="s">
        <v>15</v>
      </c>
      <c r="B242" s="54" t="s">
        <v>16</v>
      </c>
      <c r="C242" s="36">
        <f>C243+C254+C245+C247+C249</f>
        <v>0</v>
      </c>
      <c r="D242" s="36">
        <f>D243+D254+D245+D247+D249</f>
        <v>2544.3</v>
      </c>
      <c r="E242" s="36">
        <f t="shared" si="14"/>
        <v>2544.3</v>
      </c>
      <c r="F242" s="36">
        <f>F243+F254+F245+F247+F249</f>
        <v>2544.3</v>
      </c>
      <c r="G242" s="36">
        <f t="shared" si="15"/>
        <v>0</v>
      </c>
      <c r="H242" s="36">
        <f t="shared" si="16"/>
        <v>100</v>
      </c>
      <c r="I242" s="36">
        <f>I254</f>
        <v>3363954</v>
      </c>
      <c r="J242" s="36">
        <f>J243+J254+J245+J247+J249</f>
        <v>0</v>
      </c>
    </row>
    <row r="243" spans="1:10" ht="15" customHeight="1" hidden="1">
      <c r="A243" s="56" t="s">
        <v>17</v>
      </c>
      <c r="B243" s="58" t="s">
        <v>338</v>
      </c>
      <c r="C243" s="27">
        <f>C244</f>
        <v>0</v>
      </c>
      <c r="D243" s="27">
        <f>D244</f>
        <v>0</v>
      </c>
      <c r="E243" s="27">
        <f t="shared" si="14"/>
        <v>0</v>
      </c>
      <c r="F243" s="27">
        <f>F244</f>
        <v>0</v>
      </c>
      <c r="G243" s="27">
        <f t="shared" si="15"/>
        <v>0</v>
      </c>
      <c r="H243" s="27" t="e">
        <f t="shared" si="16"/>
        <v>#DIV/0!</v>
      </c>
      <c r="I243" s="27">
        <f>I244</f>
        <v>0</v>
      </c>
      <c r="J243" s="27">
        <f>J244</f>
        <v>0</v>
      </c>
    </row>
    <row r="244" spans="1:10" ht="54" customHeight="1" hidden="1">
      <c r="A244" s="56" t="s">
        <v>18</v>
      </c>
      <c r="B244" s="58" t="s">
        <v>339</v>
      </c>
      <c r="C244" s="27"/>
      <c r="D244" s="27"/>
      <c r="E244" s="27">
        <f t="shared" si="14"/>
        <v>0</v>
      </c>
      <c r="F244" s="27"/>
      <c r="G244" s="27">
        <f t="shared" si="15"/>
        <v>0</v>
      </c>
      <c r="H244" s="27" t="e">
        <f t="shared" si="16"/>
        <v>#DIV/0!</v>
      </c>
      <c r="I244" s="27"/>
      <c r="J244" s="27"/>
    </row>
    <row r="245" spans="1:10" ht="40.5" customHeight="1" hidden="1">
      <c r="A245" s="56" t="s">
        <v>19</v>
      </c>
      <c r="B245" s="58" t="s">
        <v>20</v>
      </c>
      <c r="C245" s="27">
        <f>C246</f>
        <v>0</v>
      </c>
      <c r="D245" s="27">
        <f>D246</f>
        <v>0</v>
      </c>
      <c r="E245" s="27">
        <f t="shared" si="14"/>
        <v>0</v>
      </c>
      <c r="F245" s="27">
        <f>F246</f>
        <v>0</v>
      </c>
      <c r="G245" s="27">
        <f t="shared" si="15"/>
        <v>0</v>
      </c>
      <c r="H245" s="27" t="e">
        <f t="shared" si="16"/>
        <v>#DIV/0!</v>
      </c>
      <c r="I245" s="27">
        <f>I246</f>
        <v>0</v>
      </c>
      <c r="J245" s="27">
        <f>J246</f>
        <v>0</v>
      </c>
    </row>
    <row r="246" spans="1:10" ht="28.5" customHeight="1" hidden="1">
      <c r="A246" s="56" t="s">
        <v>21</v>
      </c>
      <c r="B246" s="58" t="s">
        <v>22</v>
      </c>
      <c r="C246" s="27">
        <v>0</v>
      </c>
      <c r="D246" s="27">
        <v>0</v>
      </c>
      <c r="E246" s="27">
        <f t="shared" si="14"/>
        <v>0</v>
      </c>
      <c r="F246" s="27">
        <v>0</v>
      </c>
      <c r="G246" s="27">
        <f t="shared" si="15"/>
        <v>0</v>
      </c>
      <c r="H246" s="27" t="e">
        <f t="shared" si="16"/>
        <v>#DIV/0!</v>
      </c>
      <c r="I246" s="27">
        <v>0</v>
      </c>
      <c r="J246" s="27">
        <v>0</v>
      </c>
    </row>
    <row r="247" spans="1:10" ht="27.75" customHeight="1" hidden="1">
      <c r="A247" s="56" t="s">
        <v>23</v>
      </c>
      <c r="B247" s="58" t="s">
        <v>24</v>
      </c>
      <c r="C247" s="27">
        <f>C248</f>
        <v>0</v>
      </c>
      <c r="D247" s="27">
        <f>D248</f>
        <v>0</v>
      </c>
      <c r="E247" s="27">
        <f t="shared" si="14"/>
        <v>0</v>
      </c>
      <c r="F247" s="27">
        <f>F248</f>
        <v>0</v>
      </c>
      <c r="G247" s="27">
        <f t="shared" si="15"/>
        <v>0</v>
      </c>
      <c r="H247" s="27" t="e">
        <f t="shared" si="16"/>
        <v>#DIV/0!</v>
      </c>
      <c r="I247" s="27">
        <f>I248</f>
        <v>0</v>
      </c>
      <c r="J247" s="27">
        <f>J248</f>
        <v>0</v>
      </c>
    </row>
    <row r="248" spans="1:10" ht="26.25" hidden="1">
      <c r="A248" s="56" t="s">
        <v>25</v>
      </c>
      <c r="B248" s="58" t="s">
        <v>26</v>
      </c>
      <c r="C248" s="27"/>
      <c r="D248" s="27"/>
      <c r="E248" s="27">
        <f t="shared" si="14"/>
        <v>0</v>
      </c>
      <c r="F248" s="27"/>
      <c r="G248" s="27">
        <f t="shared" si="15"/>
        <v>0</v>
      </c>
      <c r="H248" s="27" t="e">
        <f t="shared" si="16"/>
        <v>#DIV/0!</v>
      </c>
      <c r="I248" s="27"/>
      <c r="J248" s="27"/>
    </row>
    <row r="249" spans="1:10" ht="26.25" hidden="1">
      <c r="A249" s="56" t="s">
        <v>27</v>
      </c>
      <c r="B249" s="58" t="s">
        <v>28</v>
      </c>
      <c r="C249" s="27">
        <f>C250+C252</f>
        <v>0</v>
      </c>
      <c r="D249" s="27">
        <f>D250+D252</f>
        <v>0</v>
      </c>
      <c r="E249" s="27">
        <f t="shared" si="14"/>
        <v>0</v>
      </c>
      <c r="F249" s="27">
        <f>F250+F252</f>
        <v>0</v>
      </c>
      <c r="G249" s="27">
        <f t="shared" si="15"/>
        <v>0</v>
      </c>
      <c r="H249" s="27" t="e">
        <f t="shared" si="16"/>
        <v>#DIV/0!</v>
      </c>
      <c r="I249" s="27">
        <f>I250+I252</f>
        <v>0</v>
      </c>
      <c r="J249" s="27">
        <f>J250+J252</f>
        <v>0</v>
      </c>
    </row>
    <row r="250" spans="1:10" ht="39" hidden="1">
      <c r="A250" s="56" t="s">
        <v>29</v>
      </c>
      <c r="B250" s="58" t="s">
        <v>30</v>
      </c>
      <c r="C250" s="27">
        <f>C251</f>
        <v>0</v>
      </c>
      <c r="D250" s="27">
        <f>D251</f>
        <v>0</v>
      </c>
      <c r="E250" s="27">
        <f t="shared" si="14"/>
        <v>0</v>
      </c>
      <c r="F250" s="27">
        <f>F251</f>
        <v>0</v>
      </c>
      <c r="G250" s="27">
        <f t="shared" si="15"/>
        <v>0</v>
      </c>
      <c r="H250" s="27" t="e">
        <f t="shared" si="16"/>
        <v>#DIV/0!</v>
      </c>
      <c r="I250" s="27">
        <f>I251</f>
        <v>0</v>
      </c>
      <c r="J250" s="27">
        <f>J251</f>
        <v>0</v>
      </c>
    </row>
    <row r="251" spans="1:10" ht="40.5" customHeight="1" hidden="1">
      <c r="A251" s="56" t="s">
        <v>31</v>
      </c>
      <c r="B251" s="58" t="s">
        <v>32</v>
      </c>
      <c r="C251" s="27"/>
      <c r="D251" s="27"/>
      <c r="E251" s="27">
        <f t="shared" si="14"/>
        <v>0</v>
      </c>
      <c r="F251" s="27"/>
      <c r="G251" s="27">
        <f t="shared" si="15"/>
        <v>0</v>
      </c>
      <c r="H251" s="27" t="e">
        <f t="shared" si="16"/>
        <v>#DIV/0!</v>
      </c>
      <c r="I251" s="27"/>
      <c r="J251" s="27"/>
    </row>
    <row r="252" spans="1:10" ht="52.5" hidden="1">
      <c r="A252" s="56" t="s">
        <v>33</v>
      </c>
      <c r="B252" s="58" t="s">
        <v>340</v>
      </c>
      <c r="C252" s="27">
        <f>C253</f>
        <v>0</v>
      </c>
      <c r="D252" s="27">
        <f>D253</f>
        <v>0</v>
      </c>
      <c r="E252" s="27">
        <f t="shared" si="14"/>
        <v>0</v>
      </c>
      <c r="F252" s="27">
        <f>F253</f>
        <v>0</v>
      </c>
      <c r="G252" s="27">
        <f t="shared" si="15"/>
        <v>0</v>
      </c>
      <c r="H252" s="27" t="e">
        <f t="shared" si="16"/>
        <v>#DIV/0!</v>
      </c>
      <c r="I252" s="27">
        <f>I253</f>
        <v>0</v>
      </c>
      <c r="J252" s="27">
        <f>J253</f>
        <v>0</v>
      </c>
    </row>
    <row r="253" spans="1:10" ht="54.75" customHeight="1" hidden="1">
      <c r="A253" s="56" t="s">
        <v>34</v>
      </c>
      <c r="B253" s="58" t="s">
        <v>341</v>
      </c>
      <c r="C253" s="27">
        <v>0</v>
      </c>
      <c r="D253" s="27">
        <v>0</v>
      </c>
      <c r="E253" s="27">
        <f t="shared" si="14"/>
        <v>0</v>
      </c>
      <c r="F253" s="27">
        <v>0</v>
      </c>
      <c r="G253" s="27">
        <f t="shared" si="15"/>
        <v>0</v>
      </c>
      <c r="H253" s="27" t="e">
        <f t="shared" si="16"/>
        <v>#DIV/0!</v>
      </c>
      <c r="I253" s="27">
        <v>0</v>
      </c>
      <c r="J253" s="27">
        <v>0</v>
      </c>
    </row>
    <row r="254" spans="1:10" s="30" customFormat="1" ht="12.75">
      <c r="A254" s="45" t="s">
        <v>35</v>
      </c>
      <c r="B254" s="55" t="s">
        <v>36</v>
      </c>
      <c r="C254" s="33">
        <f>C255</f>
        <v>0</v>
      </c>
      <c r="D254" s="33">
        <f>D255</f>
        <v>2544.3</v>
      </c>
      <c r="E254" s="33">
        <f t="shared" si="14"/>
        <v>2544.3</v>
      </c>
      <c r="F254" s="33">
        <f>F255</f>
        <v>2544.3</v>
      </c>
      <c r="G254" s="33">
        <f t="shared" si="15"/>
        <v>0</v>
      </c>
      <c r="H254" s="33">
        <f t="shared" si="16"/>
        <v>100</v>
      </c>
      <c r="I254" s="33">
        <f>I255</f>
        <v>3363954</v>
      </c>
      <c r="J254" s="33">
        <f>J255</f>
        <v>0</v>
      </c>
    </row>
    <row r="255" spans="1:10" ht="12.75">
      <c r="A255" s="56" t="s">
        <v>37</v>
      </c>
      <c r="B255" s="58" t="s">
        <v>38</v>
      </c>
      <c r="C255" s="27">
        <v>0</v>
      </c>
      <c r="D255" s="27">
        <v>2544.3</v>
      </c>
      <c r="E255" s="27">
        <f t="shared" si="14"/>
        <v>2544.3</v>
      </c>
      <c r="F255" s="27">
        <v>2544.3</v>
      </c>
      <c r="G255" s="27">
        <f t="shared" si="15"/>
        <v>0</v>
      </c>
      <c r="H255" s="27">
        <f t="shared" si="16"/>
        <v>100</v>
      </c>
      <c r="I255" s="27">
        <v>3363954</v>
      </c>
      <c r="J255" s="27">
        <v>0</v>
      </c>
    </row>
    <row r="256" spans="1:10" ht="12.75">
      <c r="A256" s="41" t="s">
        <v>39</v>
      </c>
      <c r="B256" s="12" t="s">
        <v>40</v>
      </c>
      <c r="C256" s="13">
        <f>C257</f>
        <v>0</v>
      </c>
      <c r="D256" s="13">
        <f>D257</f>
        <v>5300</v>
      </c>
      <c r="E256" s="13">
        <f t="shared" si="14"/>
        <v>5300</v>
      </c>
      <c r="F256" s="13">
        <f>F257</f>
        <v>5300</v>
      </c>
      <c r="G256" s="13">
        <f t="shared" si="15"/>
        <v>0</v>
      </c>
      <c r="H256" s="13">
        <f t="shared" si="16"/>
        <v>100</v>
      </c>
      <c r="I256" s="13">
        <f>I257</f>
        <v>5300</v>
      </c>
      <c r="J256" s="13">
        <f>J257</f>
        <v>0</v>
      </c>
    </row>
    <row r="257" spans="1:10" s="30" customFormat="1" ht="14.25" customHeight="1">
      <c r="A257" s="37" t="s">
        <v>41</v>
      </c>
      <c r="B257" s="38" t="s">
        <v>42</v>
      </c>
      <c r="C257" s="29">
        <f>C259+C258</f>
        <v>0</v>
      </c>
      <c r="D257" s="29">
        <f>D259+D258</f>
        <v>5300</v>
      </c>
      <c r="E257" s="29">
        <f t="shared" si="14"/>
        <v>5300</v>
      </c>
      <c r="F257" s="29">
        <f>F259+F258</f>
        <v>5300</v>
      </c>
      <c r="G257" s="29">
        <f t="shared" si="15"/>
        <v>0</v>
      </c>
      <c r="H257" s="29">
        <f t="shared" si="16"/>
        <v>100</v>
      </c>
      <c r="I257" s="29">
        <f>I259+I258</f>
        <v>5300</v>
      </c>
      <c r="J257" s="29">
        <f>J259+J258</f>
        <v>0</v>
      </c>
    </row>
    <row r="258" spans="1:10" ht="40.5" customHeight="1" hidden="1">
      <c r="A258" s="18" t="s">
        <v>43</v>
      </c>
      <c r="B258" s="19" t="s">
        <v>44</v>
      </c>
      <c r="C258" s="20"/>
      <c r="D258" s="20"/>
      <c r="E258" s="20">
        <f t="shared" si="14"/>
        <v>0</v>
      </c>
      <c r="F258" s="20"/>
      <c r="G258" s="20">
        <f t="shared" si="15"/>
        <v>0</v>
      </c>
      <c r="H258" s="20" t="e">
        <f t="shared" si="16"/>
        <v>#DIV/0!</v>
      </c>
      <c r="I258" s="20"/>
      <c r="J258" s="20"/>
    </row>
    <row r="259" spans="1:10" ht="14.25" customHeight="1">
      <c r="A259" s="18" t="s">
        <v>45</v>
      </c>
      <c r="B259" s="19" t="s">
        <v>42</v>
      </c>
      <c r="C259" s="20">
        <v>0</v>
      </c>
      <c r="D259" s="20">
        <v>5300</v>
      </c>
      <c r="E259" s="20">
        <f t="shared" si="14"/>
        <v>5300</v>
      </c>
      <c r="F259" s="20">
        <v>5300</v>
      </c>
      <c r="G259" s="20">
        <f t="shared" si="15"/>
        <v>0</v>
      </c>
      <c r="H259" s="20">
        <f t="shared" si="16"/>
        <v>100</v>
      </c>
      <c r="I259" s="20">
        <v>5300</v>
      </c>
      <c r="J259" s="20"/>
    </row>
    <row r="260" spans="1:10" ht="41.25" customHeight="1">
      <c r="A260" s="11" t="s">
        <v>46</v>
      </c>
      <c r="B260" s="54" t="s">
        <v>47</v>
      </c>
      <c r="C260" s="36">
        <f>C261</f>
        <v>0</v>
      </c>
      <c r="D260" s="36">
        <f>D261</f>
        <v>19022.3</v>
      </c>
      <c r="E260" s="36">
        <f t="shared" si="14"/>
        <v>19022.3</v>
      </c>
      <c r="F260" s="36">
        <f>F261</f>
        <v>19030.8</v>
      </c>
      <c r="G260" s="36">
        <f t="shared" si="15"/>
        <v>8.5</v>
      </c>
      <c r="H260" s="36">
        <f t="shared" si="16"/>
        <v>100.04468439673435</v>
      </c>
      <c r="I260" s="36">
        <f>I261</f>
        <v>19297.199999999997</v>
      </c>
      <c r="J260" s="36">
        <f>J261</f>
        <v>0</v>
      </c>
    </row>
    <row r="261" spans="1:10" s="23" customFormat="1" ht="27" customHeight="1">
      <c r="A261" s="34" t="s">
        <v>48</v>
      </c>
      <c r="B261" s="54" t="s">
        <v>49</v>
      </c>
      <c r="C261" s="13">
        <f>C262</f>
        <v>0</v>
      </c>
      <c r="D261" s="13">
        <f>D262</f>
        <v>19022.3</v>
      </c>
      <c r="E261" s="13">
        <f t="shared" si="14"/>
        <v>19022.3</v>
      </c>
      <c r="F261" s="13">
        <f>F262</f>
        <v>19030.8</v>
      </c>
      <c r="G261" s="13">
        <f t="shared" si="15"/>
        <v>8.5</v>
      </c>
      <c r="H261" s="13">
        <f t="shared" si="16"/>
        <v>100.04468439673435</v>
      </c>
      <c r="I261" s="13">
        <f>I262</f>
        <v>19297.199999999997</v>
      </c>
      <c r="J261" s="13">
        <f>J262</f>
        <v>0</v>
      </c>
    </row>
    <row r="262" spans="1:10" s="30" customFormat="1" ht="16.5" customHeight="1">
      <c r="A262" s="31" t="s">
        <v>50</v>
      </c>
      <c r="B262" s="55" t="s">
        <v>51</v>
      </c>
      <c r="C262" s="29">
        <f>C264+C265</f>
        <v>0</v>
      </c>
      <c r="D262" s="29">
        <f>D264+D265</f>
        <v>19022.3</v>
      </c>
      <c r="E262" s="29">
        <f t="shared" si="14"/>
        <v>19022.3</v>
      </c>
      <c r="F262" s="29">
        <f>F264+F265</f>
        <v>19030.8</v>
      </c>
      <c r="G262" s="29">
        <f t="shared" si="15"/>
        <v>8.5</v>
      </c>
      <c r="H262" s="29">
        <f t="shared" si="16"/>
        <v>100.04468439673435</v>
      </c>
      <c r="I262" s="29">
        <f>I264+I265</f>
        <v>19297.199999999997</v>
      </c>
      <c r="J262" s="29">
        <f>J264+J265</f>
        <v>0</v>
      </c>
    </row>
    <row r="263" spans="1:10" ht="27" customHeight="1" hidden="1">
      <c r="A263" s="57"/>
      <c r="B263" s="58"/>
      <c r="C263" s="20"/>
      <c r="D263" s="20"/>
      <c r="E263" s="20">
        <f t="shared" si="14"/>
        <v>0</v>
      </c>
      <c r="F263" s="20"/>
      <c r="G263" s="20">
        <f t="shared" si="15"/>
        <v>0</v>
      </c>
      <c r="H263" s="20" t="e">
        <f t="shared" si="16"/>
        <v>#DIV/0!</v>
      </c>
      <c r="I263" s="20"/>
      <c r="J263" s="20"/>
    </row>
    <row r="264" spans="1:10" ht="27" customHeight="1">
      <c r="A264" s="57" t="s">
        <v>52</v>
      </c>
      <c r="B264" s="58" t="s">
        <v>53</v>
      </c>
      <c r="C264" s="20">
        <v>0</v>
      </c>
      <c r="D264" s="20">
        <v>3862.4</v>
      </c>
      <c r="E264" s="20">
        <f t="shared" si="14"/>
        <v>3862.4</v>
      </c>
      <c r="F264" s="20">
        <v>3862.5</v>
      </c>
      <c r="G264" s="20">
        <f t="shared" si="15"/>
        <v>0.09999999999990905</v>
      </c>
      <c r="H264" s="20">
        <f t="shared" si="16"/>
        <v>100.00258906379453</v>
      </c>
      <c r="I264" s="20">
        <v>4128.9</v>
      </c>
      <c r="J264" s="20"/>
    </row>
    <row r="265" spans="1:10" ht="26.25" customHeight="1">
      <c r="A265" s="57" t="s">
        <v>54</v>
      </c>
      <c r="B265" s="58" t="s">
        <v>55</v>
      </c>
      <c r="C265" s="20">
        <v>0</v>
      </c>
      <c r="D265" s="20">
        <v>15159.9</v>
      </c>
      <c r="E265" s="20">
        <f t="shared" si="14"/>
        <v>15159.9</v>
      </c>
      <c r="F265" s="20">
        <v>15168.3</v>
      </c>
      <c r="G265" s="20">
        <f t="shared" si="15"/>
        <v>8.399999999999636</v>
      </c>
      <c r="H265" s="20">
        <f t="shared" si="16"/>
        <v>100.05540933647319</v>
      </c>
      <c r="I265" s="20">
        <v>15168.3</v>
      </c>
      <c r="J265" s="20"/>
    </row>
    <row r="266" spans="1:10" ht="28.5" customHeight="1">
      <c r="A266" s="11" t="s">
        <v>56</v>
      </c>
      <c r="B266" s="12" t="s">
        <v>57</v>
      </c>
      <c r="C266" s="36">
        <f>C267</f>
        <v>0</v>
      </c>
      <c r="D266" s="36">
        <f>D267</f>
        <v>-43306.4</v>
      </c>
      <c r="E266" s="36">
        <f t="shared" si="14"/>
        <v>-43306.4</v>
      </c>
      <c r="F266" s="36">
        <f>F267</f>
        <v>-43306.4</v>
      </c>
      <c r="G266" s="36">
        <f t="shared" si="15"/>
        <v>0</v>
      </c>
      <c r="H266" s="36">
        <f t="shared" si="16"/>
        <v>100</v>
      </c>
      <c r="I266" s="36">
        <f>I267</f>
        <v>-43306.4</v>
      </c>
      <c r="J266" s="36">
        <f>J267</f>
        <v>0</v>
      </c>
    </row>
    <row r="267" spans="1:10" ht="27.75" customHeight="1">
      <c r="A267" s="18" t="s">
        <v>58</v>
      </c>
      <c r="B267" s="19" t="s">
        <v>59</v>
      </c>
      <c r="C267" s="20">
        <v>0</v>
      </c>
      <c r="D267" s="20">
        <v>-43306.4</v>
      </c>
      <c r="E267" s="20">
        <f t="shared" si="14"/>
        <v>-43306.4</v>
      </c>
      <c r="F267" s="20">
        <v>-43306.4</v>
      </c>
      <c r="G267" s="20">
        <f t="shared" si="15"/>
        <v>0</v>
      </c>
      <c r="H267" s="20">
        <f t="shared" si="16"/>
        <v>100</v>
      </c>
      <c r="I267" s="20">
        <v>-43306.4</v>
      </c>
      <c r="J267" s="20"/>
    </row>
    <row r="268" spans="1:10" ht="12.75">
      <c r="A268" s="11"/>
      <c r="B268" s="60" t="s">
        <v>60</v>
      </c>
      <c r="C268" s="61">
        <f>C15+C174</f>
        <v>1834103.9</v>
      </c>
      <c r="D268" s="61">
        <f>D15+D174</f>
        <v>1717268.4</v>
      </c>
      <c r="E268" s="61">
        <f t="shared" si="14"/>
        <v>-116835.5</v>
      </c>
      <c r="F268" s="61">
        <f>F15+F174</f>
        <v>1698574.1</v>
      </c>
      <c r="G268" s="61">
        <f t="shared" si="15"/>
        <v>-18694.299999999814</v>
      </c>
      <c r="H268" s="61">
        <f t="shared" si="16"/>
        <v>98.91139323357957</v>
      </c>
      <c r="I268" s="61">
        <f>I15+I174</f>
        <v>6939762.7</v>
      </c>
      <c r="J268" s="61">
        <f>J15+J174</f>
        <v>0</v>
      </c>
    </row>
    <row r="273" spans="6:10" ht="12.75">
      <c r="F273" s="62"/>
      <c r="J273" s="59"/>
    </row>
  </sheetData>
  <sheetProtection/>
  <autoFilter ref="A14:J268"/>
  <mergeCells count="10">
    <mergeCell ref="C3:I3"/>
    <mergeCell ref="C4:I4"/>
    <mergeCell ref="C6:I6"/>
    <mergeCell ref="C5:H5"/>
    <mergeCell ref="C8:I8"/>
    <mergeCell ref="C12:H12"/>
    <mergeCell ref="I12:I13"/>
    <mergeCell ref="A10:I10"/>
    <mergeCell ref="B12:B13"/>
    <mergeCell ref="A12:A13"/>
  </mergeCells>
  <printOptions horizontalCentered="1"/>
  <pageMargins left="0.5" right="0.1968503937007874" top="0.22" bottom="0.3937007874015748" header="0.15748031496062992" footer="0.3937007874015748"/>
  <pageSetup fitToHeight="2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zhuk_m</cp:lastModifiedBy>
  <cp:lastPrinted>2015-08-07T05:32:28Z</cp:lastPrinted>
  <dcterms:created xsi:type="dcterms:W3CDTF">2015-07-24T08:01:55Z</dcterms:created>
  <dcterms:modified xsi:type="dcterms:W3CDTF">2015-08-07T05:32:32Z</dcterms:modified>
  <cp:category/>
  <cp:version/>
  <cp:contentType/>
  <cp:contentStatus/>
</cp:coreProperties>
</file>