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3"/>
  </bookViews>
  <sheets>
    <sheet name="Лот 2" sheetId="1" r:id="rId1"/>
    <sheet name="Лот 6" sheetId="2" r:id="rId2"/>
    <sheet name="Лот1" sheetId="3" r:id="rId3"/>
    <sheet name="Лот7" sheetId="4" r:id="rId4"/>
    <sheet name="Лот5" sheetId="5" r:id="rId5"/>
    <sheet name="Лот4" sheetId="6" r:id="rId6"/>
    <sheet name="Лот 3" sheetId="7" r:id="rId7"/>
  </sheets>
  <definedNames/>
  <calcPr fullCalcOnLoad="1"/>
</workbook>
</file>

<file path=xl/sharedStrings.xml><?xml version="1.0" encoding="utf-8"?>
<sst xmlns="http://schemas.openxmlformats.org/spreadsheetml/2006/main" count="489" uniqueCount="54">
  <si>
    <t>Годовая плата (рублей)</t>
  </si>
  <si>
    <t>Стоимость на 1 кв. м общ. площади (рублей в месяц)</t>
  </si>
  <si>
    <t>Гарантийный срок на выполненные работы (лет)</t>
  </si>
  <si>
    <t>1 год</t>
  </si>
  <si>
    <t>1год</t>
  </si>
  <si>
    <t>Объем</t>
  </si>
  <si>
    <t>Установка светильника  наружного  освещения на жилом  доме</t>
  </si>
  <si>
    <t>Изготовление и установка  урн</t>
  </si>
  <si>
    <t>Изготовление и установка металлических дверей на входы в продвальные помещения</t>
  </si>
  <si>
    <t>Итого:</t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</si>
  <si>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=883,7                                                            Пятилетки, 4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</si>
  <si>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=2757,3                                                           Челюскинцев, 4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</si>
  <si>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=444,1                                                                       пе. Базарный, 3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</si>
  <si>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=435,3                                                                       пе. Базарный, 4</t>
    </r>
  </si>
  <si>
    <r>
      <t xml:space="preserve">                                                            </t>
    </r>
    <r>
      <rPr>
        <sz val="14"/>
        <rFont val="Times New Roman"/>
        <family val="1"/>
      </rPr>
      <t>УТВЕРЖДАЮ</t>
    </r>
  </si>
  <si>
    <r>
      <t xml:space="preserve">                                                                           </t>
    </r>
    <r>
      <rPr>
        <u val="single"/>
        <sz val="10"/>
        <rFont val="Arial Cyr"/>
        <family val="0"/>
      </rPr>
      <t>Начальник управления городского хозяйства администрации</t>
    </r>
    <r>
      <rPr>
        <sz val="10"/>
        <rFont val="Arial Cyr"/>
        <family val="0"/>
      </rPr>
      <t xml:space="preserve"> </t>
    </r>
  </si>
  <si>
    <t xml:space="preserve">                                                                                                    (должность, ф.и. о. руководителя органа местного </t>
  </si>
  <si>
    <t xml:space="preserve">                                                                                                   самоуправления, являющегося организатором конкурса</t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</si>
  <si>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618417, г. Березники, Пермский край</t>
    </r>
  </si>
  <si>
    <t xml:space="preserve">                                                                                                   почтовый индекс и адрес, телефон</t>
  </si>
  <si>
    <r>
      <t xml:space="preserve">                                                                         </t>
    </r>
    <r>
      <rPr>
        <u val="single"/>
        <sz val="10"/>
        <rFont val="Arial Cyr"/>
        <family val="0"/>
      </rPr>
      <t>Советская площадь, д.№ 1          26 29 58          26 24 76</t>
    </r>
  </si>
  <si>
    <t xml:space="preserve">                                                                                                      факс, адрес электронной почты</t>
  </si>
  <si>
    <t xml:space="preserve">                                                                                                                           (дата утверждения)</t>
  </si>
  <si>
    <t>Перечень</t>
  </si>
  <si>
    <t>дополнительных работ и услуг по содержанию и ремонту общего имущества собственников</t>
  </si>
  <si>
    <t>помещений в многоквартирном доме, являющегося объектом конкурса</t>
  </si>
  <si>
    <t>1. Дополнительные услуги по содержанию общего имущества</t>
  </si>
  <si>
    <t>Переодичность</t>
  </si>
  <si>
    <t>Стоимость на 1м2 общ, площади       руб. в месяц</t>
  </si>
  <si>
    <t>ИТОГО:</t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</si>
  <si>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=6682,3                                                                 Ленина, 24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</si>
  <si>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=2339,6                                                                 Л.Толстого, 56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</si>
  <si>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=4670,9                                                                 Свободы, 51</t>
    </r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</si>
  <si>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города Березники Зуев Владимир Петрович</t>
    </r>
  </si>
  <si>
    <r>
      <t xml:space="preserve">                                                                        "_</t>
    </r>
    <r>
      <rPr>
        <u val="single"/>
        <sz val="10"/>
        <rFont val="Arial Cyr"/>
        <family val="0"/>
      </rPr>
      <t>14</t>
    </r>
    <r>
      <rPr>
        <sz val="10"/>
        <rFont val="Arial Cyr"/>
        <family val="0"/>
      </rPr>
      <t>__" ___февраля___________________________2011г.</t>
    </r>
  </si>
  <si>
    <t>Собственник</t>
  </si>
  <si>
    <t>Зуев В.П.</t>
  </si>
  <si>
    <t>Управляющая организация</t>
  </si>
  <si>
    <r>
      <t xml:space="preserve">                                                                        "_</t>
    </r>
    <r>
      <rPr>
        <u val="single"/>
        <sz val="10"/>
        <rFont val="Arial Cyr"/>
        <family val="0"/>
      </rPr>
      <t>14</t>
    </r>
    <r>
      <rPr>
        <sz val="10"/>
        <rFont val="Arial Cyr"/>
        <family val="0"/>
      </rPr>
      <t>__" ___Февраля___________________________2011г.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</si>
  <si>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=271,9                                                           Строителей, 18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</si>
  <si>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=271,8                                                            Строителей, 22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</si>
  <si>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=271,4                                                          Строителей, 26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</si>
  <si>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=269,1                                                           Прикамская, 2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</si>
  <si>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=270                                                            Прикамская, 4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</si>
  <si>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=269,9                                                            Прикамская, 8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</si>
  <si>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=269,2                                                            Прикамская, 10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</si>
  <si>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=268,9                                                            Дощеникова, 17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</si>
  <si>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=269,5                                                            Дощеникова, 19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</si>
  <si>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=269,8                                                            Дощеникова, 21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</si>
  <si>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=269,9                                                            Дощеникова, 23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</si>
  <si>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=267,4                                                            Дощеникова, 25</t>
    </r>
  </si>
  <si>
    <t>постоянно</t>
  </si>
  <si>
    <t>Обслуживание и замена, в случае необходимости погружного насоса</t>
  </si>
  <si>
    <t>Обслуживание и замена в случае, необходимости погружного насоса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</si>
</sst>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wrapText="1"/>
    </xf>
    <xf numFmtId="0" fontId="4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/>
    </xf>
    <xf numFmtId="43" fontId="9" fillId="0" borderId="10" xfId="6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 horizontal="center"/>
    </xf>
    <xf numFmtId="43" fontId="1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43" fontId="13" fillId="0" borderId="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E21" sqref="E21"/>
    </sheetView>
  </sheetViews>
  <sheetFormatPr defaultColWidth="9.00390625" defaultRowHeight="12.75"/>
  <cols>
    <col min="1" max="1" width="3.875" style="0" customWidth="1"/>
    <col min="2" max="2" width="44.50390625" style="0" customWidth="1"/>
    <col min="3" max="3" width="9.875" style="0" customWidth="1"/>
    <col min="4" max="4" width="12.5039062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38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2" t="s">
        <v>25</v>
      </c>
      <c r="B15" s="42"/>
      <c r="C15" s="42"/>
      <c r="D15" s="42"/>
      <c r="E15" s="42"/>
      <c r="F15" s="42"/>
    </row>
    <row r="16" spans="1:6" ht="93">
      <c r="A16" s="8"/>
      <c r="B16" s="5" t="s">
        <v>10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26.25">
      <c r="A17" s="10"/>
      <c r="B17" s="11" t="s">
        <v>8</v>
      </c>
      <c r="C17" s="9">
        <v>2</v>
      </c>
      <c r="D17" s="12">
        <v>20000</v>
      </c>
      <c r="E17" s="16">
        <f>D17/12/883.7</f>
        <v>1.8860095809286712</v>
      </c>
      <c r="F17" s="13" t="s">
        <v>3</v>
      </c>
    </row>
    <row r="18" spans="1:6" ht="12.75">
      <c r="A18" s="7"/>
      <c r="B18" s="7" t="s">
        <v>9</v>
      </c>
      <c r="C18" s="7"/>
      <c r="D18" s="15">
        <f>SUM(D17:D17)</f>
        <v>20000</v>
      </c>
      <c r="E18" s="16">
        <f>D18/12/883.7</f>
        <v>1.8860095809286712</v>
      </c>
      <c r="F18" s="7"/>
    </row>
    <row r="20" spans="1:6" ht="18">
      <c r="A20" s="44"/>
      <c r="B20" s="44" t="s">
        <v>35</v>
      </c>
      <c r="C20" s="44"/>
      <c r="D20" s="44"/>
      <c r="E20" s="44"/>
      <c r="F20" s="44" t="s">
        <v>36</v>
      </c>
    </row>
    <row r="21" spans="1:6" ht="18">
      <c r="A21" s="44"/>
      <c r="B21" s="44"/>
      <c r="C21" s="44"/>
      <c r="D21" s="44"/>
      <c r="E21" s="44"/>
      <c r="F21" s="44"/>
    </row>
    <row r="22" spans="1:6" ht="18">
      <c r="A22" s="44"/>
      <c r="B22" s="44" t="s">
        <v>37</v>
      </c>
      <c r="C22" s="44"/>
      <c r="D22" s="44"/>
      <c r="E22" s="44"/>
      <c r="F22" s="44"/>
    </row>
  </sheetData>
  <sheetProtection/>
  <mergeCells count="14">
    <mergeCell ref="A14:F14"/>
    <mergeCell ref="A15:F15"/>
    <mergeCell ref="A1:F1"/>
    <mergeCell ref="A2:F2"/>
    <mergeCell ref="A3:F3"/>
    <mergeCell ref="A4:F4"/>
    <mergeCell ref="A5:F5"/>
    <mergeCell ref="A6:F6"/>
    <mergeCell ref="A7:F7"/>
    <mergeCell ref="A8:F8"/>
    <mergeCell ref="A13:D13"/>
    <mergeCell ref="A9:F9"/>
    <mergeCell ref="A10:F10"/>
    <mergeCell ref="A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875" style="0" customWidth="1"/>
    <col min="2" max="2" width="44.50390625" style="0" customWidth="1"/>
    <col min="3" max="3" width="9.875" style="0" customWidth="1"/>
    <col min="4" max="4" width="12.5039062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38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2" t="s">
        <v>25</v>
      </c>
      <c r="B15" s="42"/>
      <c r="C15" s="42"/>
      <c r="D15" s="42"/>
      <c r="E15" s="42"/>
      <c r="F15" s="42"/>
    </row>
    <row r="16" spans="1:6" ht="93">
      <c r="A16" s="8"/>
      <c r="B16" s="5" t="s">
        <v>11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26.25">
      <c r="A17" s="10"/>
      <c r="B17" s="11" t="s">
        <v>8</v>
      </c>
      <c r="C17" s="9">
        <v>3</v>
      </c>
      <c r="D17" s="12">
        <v>30000</v>
      </c>
      <c r="E17" s="16">
        <f>D17/12/2757.3</f>
        <v>0.9066840750009066</v>
      </c>
      <c r="F17" s="13" t="s">
        <v>3</v>
      </c>
    </row>
    <row r="18" spans="1:6" ht="12.75">
      <c r="A18" s="7"/>
      <c r="B18" s="7" t="s">
        <v>9</v>
      </c>
      <c r="C18" s="7"/>
      <c r="D18" s="15">
        <f>SUM(D17:D17)</f>
        <v>30000</v>
      </c>
      <c r="E18" s="16">
        <f>D18/12/2757.3</f>
        <v>0.9066840750009066</v>
      </c>
      <c r="F18" s="7"/>
    </row>
    <row r="19" spans="1:6" ht="18">
      <c r="A19" s="44"/>
      <c r="B19" s="44" t="s">
        <v>35</v>
      </c>
      <c r="C19" s="44"/>
      <c r="D19" s="44"/>
      <c r="E19" s="44"/>
      <c r="F19" s="44" t="s">
        <v>36</v>
      </c>
    </row>
    <row r="20" spans="1:6" ht="18">
      <c r="A20" s="44"/>
      <c r="B20" s="44"/>
      <c r="C20" s="44"/>
      <c r="D20" s="44"/>
      <c r="E20" s="44"/>
      <c r="F20" s="44"/>
    </row>
    <row r="21" spans="1:6" ht="18">
      <c r="A21" s="44"/>
      <c r="B21" s="44" t="s">
        <v>37</v>
      </c>
      <c r="C21" s="44"/>
      <c r="D21" s="44"/>
      <c r="E21" s="44"/>
      <c r="F21" s="44"/>
    </row>
    <row r="22" spans="1:6" ht="12.75">
      <c r="A22" s="40"/>
      <c r="B22" s="40"/>
      <c r="C22" s="40"/>
      <c r="D22" s="40"/>
      <c r="E22" s="40"/>
      <c r="F22" s="40"/>
    </row>
    <row r="23" spans="1:6" ht="12.75">
      <c r="A23" s="37"/>
      <c r="B23" s="37"/>
      <c r="C23" s="37"/>
      <c r="D23" s="37"/>
      <c r="E23" s="37"/>
      <c r="F23" s="37"/>
    </row>
    <row r="24" spans="1:6" ht="12.75">
      <c r="A24" s="40"/>
      <c r="B24" s="40"/>
      <c r="C24" s="40"/>
      <c r="D24" s="40"/>
      <c r="E24" s="40"/>
      <c r="F24" s="40"/>
    </row>
    <row r="25" spans="1:6" ht="12.75">
      <c r="A25" s="37"/>
      <c r="B25" s="37"/>
      <c r="C25" s="37"/>
      <c r="D25" s="37"/>
      <c r="E25" s="37"/>
      <c r="F25" s="37"/>
    </row>
    <row r="26" spans="1:6" ht="12.75">
      <c r="A26" s="38"/>
      <c r="B26" s="38"/>
      <c r="C26" s="38"/>
      <c r="D26" s="38"/>
      <c r="E26" s="38"/>
      <c r="F26" s="38"/>
    </row>
    <row r="27" spans="1:6" ht="12.75">
      <c r="A27" s="37"/>
      <c r="B27" s="37"/>
      <c r="C27" s="37"/>
      <c r="D27" s="37"/>
      <c r="E27" s="37"/>
      <c r="F27" s="37"/>
    </row>
    <row r="28" spans="1:6" ht="12.75">
      <c r="A28" s="38"/>
      <c r="B28" s="38"/>
      <c r="C28" s="38"/>
      <c r="D28" s="38"/>
      <c r="E28" s="38"/>
      <c r="F28" s="38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8"/>
      <c r="B30" s="38"/>
      <c r="C30" s="38"/>
      <c r="D30" s="38"/>
      <c r="E30" s="38"/>
      <c r="F30" s="38"/>
    </row>
    <row r="31" spans="1:6" ht="12.75">
      <c r="A31" s="41"/>
      <c r="B31" s="41"/>
      <c r="C31" s="41"/>
      <c r="D31" s="41"/>
      <c r="E31" s="41"/>
      <c r="F31" s="41"/>
    </row>
    <row r="32" spans="3:4" ht="12.75">
      <c r="C32" s="17"/>
      <c r="D32" s="18"/>
    </row>
    <row r="33" spans="1:4" ht="15">
      <c r="A33" s="42"/>
      <c r="B33" s="42"/>
      <c r="C33" s="42"/>
      <c r="D33" s="42"/>
    </row>
    <row r="34" spans="1:6" ht="15">
      <c r="A34" s="42"/>
      <c r="B34" s="42"/>
      <c r="C34" s="42"/>
      <c r="D34" s="42"/>
      <c r="E34" s="42"/>
      <c r="F34" s="42"/>
    </row>
    <row r="35" spans="1:6" ht="15">
      <c r="A35" s="42"/>
      <c r="B35" s="42"/>
      <c r="C35" s="42"/>
      <c r="D35" s="42"/>
      <c r="E35" s="42"/>
      <c r="F35" s="42"/>
    </row>
    <row r="36" spans="1:6" ht="15">
      <c r="A36" s="8"/>
      <c r="B36" s="5"/>
      <c r="C36" s="5"/>
      <c r="D36" s="5"/>
      <c r="E36" s="6"/>
      <c r="F36" s="9"/>
    </row>
    <row r="37" spans="1:6" ht="12.75">
      <c r="A37" s="10"/>
      <c r="B37" s="11"/>
      <c r="C37" s="9"/>
      <c r="D37" s="12"/>
      <c r="E37" s="16"/>
      <c r="F37" s="13"/>
    </row>
    <row r="38" spans="1:6" ht="12.75">
      <c r="A38" s="10"/>
      <c r="B38" s="14"/>
      <c r="C38" s="9"/>
      <c r="D38" s="12"/>
      <c r="E38" s="16"/>
      <c r="F38" s="13"/>
    </row>
    <row r="39" spans="1:6" ht="12.75">
      <c r="A39" s="7"/>
      <c r="B39" s="7"/>
      <c r="C39" s="7"/>
      <c r="D39" s="15"/>
      <c r="E39" s="16"/>
      <c r="F39" s="7"/>
    </row>
  </sheetData>
  <sheetProtection/>
  <mergeCells count="27">
    <mergeCell ref="A34:F34"/>
    <mergeCell ref="A35:F35"/>
    <mergeCell ref="A22:F22"/>
    <mergeCell ref="A23:F23"/>
    <mergeCell ref="A24:F24"/>
    <mergeCell ref="A25:F25"/>
    <mergeCell ref="A26:F26"/>
    <mergeCell ref="A27:F27"/>
    <mergeCell ref="A28:F28"/>
    <mergeCell ref="A33:D33"/>
    <mergeCell ref="A29:F29"/>
    <mergeCell ref="A30:F30"/>
    <mergeCell ref="A31:F31"/>
    <mergeCell ref="A13:D13"/>
    <mergeCell ref="A9:F9"/>
    <mergeCell ref="A10:F10"/>
    <mergeCell ref="A11:F11"/>
    <mergeCell ref="A14:F14"/>
    <mergeCell ref="A15:F15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6">
      <selection activeCell="D48" sqref="D48"/>
    </sheetView>
  </sheetViews>
  <sheetFormatPr defaultColWidth="9.00390625" defaultRowHeight="12.75"/>
  <cols>
    <col min="1" max="1" width="3.875" style="0" customWidth="1"/>
    <col min="2" max="2" width="44.50390625" style="0" customWidth="1"/>
    <col min="3" max="3" width="9.875" style="0" customWidth="1"/>
    <col min="4" max="4" width="12.5039062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38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3" t="s">
        <v>25</v>
      </c>
      <c r="B15" s="43"/>
      <c r="C15" s="43"/>
      <c r="D15" s="43"/>
      <c r="E15" s="43"/>
      <c r="F15" s="43"/>
    </row>
    <row r="16" spans="1:6" ht="93">
      <c r="A16" s="8"/>
      <c r="B16" s="5" t="s">
        <v>12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12.75">
      <c r="A17" s="10"/>
      <c r="B17" s="11" t="s">
        <v>7</v>
      </c>
      <c r="C17" s="9">
        <v>3</v>
      </c>
      <c r="D17" s="12">
        <v>6000</v>
      </c>
      <c r="E17" s="16">
        <f>D17/12/444.1</f>
        <v>1.125872551227201</v>
      </c>
      <c r="F17" s="13" t="s">
        <v>3</v>
      </c>
    </row>
    <row r="18" spans="1:6" ht="26.25">
      <c r="A18" s="10"/>
      <c r="B18" s="14" t="s">
        <v>6</v>
      </c>
      <c r="C18" s="9">
        <v>3</v>
      </c>
      <c r="D18" s="12">
        <v>7200</v>
      </c>
      <c r="E18" s="16">
        <f>D18/12/444.1</f>
        <v>1.3510470614726413</v>
      </c>
      <c r="F18" s="13" t="s">
        <v>4</v>
      </c>
    </row>
    <row r="19" spans="1:6" ht="12.75">
      <c r="A19" s="7"/>
      <c r="B19" s="7" t="s">
        <v>9</v>
      </c>
      <c r="C19" s="7"/>
      <c r="D19" s="15">
        <f>SUM(D17:D18)</f>
        <v>13200</v>
      </c>
      <c r="E19" s="16">
        <f>D19/12/444.1</f>
        <v>2.476919612699842</v>
      </c>
      <c r="F19" s="7"/>
    </row>
    <row r="21" spans="1:6" ht="18">
      <c r="A21" s="44"/>
      <c r="B21" s="44" t="s">
        <v>35</v>
      </c>
      <c r="C21" s="44"/>
      <c r="D21" s="44"/>
      <c r="E21" s="44"/>
      <c r="F21" s="44" t="s">
        <v>36</v>
      </c>
    </row>
    <row r="22" spans="1:6" ht="18">
      <c r="A22" s="44"/>
      <c r="B22" s="44"/>
      <c r="C22" s="44"/>
      <c r="D22" s="44"/>
      <c r="E22" s="44"/>
      <c r="F22" s="44"/>
    </row>
    <row r="23" spans="1:6" ht="18">
      <c r="A23" s="44"/>
      <c r="B23" s="44" t="s">
        <v>37</v>
      </c>
      <c r="C23" s="44"/>
      <c r="D23" s="44"/>
      <c r="E23" s="44"/>
      <c r="F23" s="44"/>
    </row>
    <row r="24" spans="1:6" ht="18">
      <c r="A24" s="44"/>
      <c r="B24" s="44"/>
      <c r="C24" s="44"/>
      <c r="D24" s="44"/>
      <c r="E24" s="44"/>
      <c r="F24" s="44"/>
    </row>
    <row r="25" spans="1:6" ht="18">
      <c r="A25" s="44"/>
      <c r="B25" s="44"/>
      <c r="C25" s="44"/>
      <c r="D25" s="44"/>
      <c r="E25" s="44"/>
      <c r="F25" s="44"/>
    </row>
    <row r="26" spans="1:6" ht="18">
      <c r="A26" s="39" t="s">
        <v>14</v>
      </c>
      <c r="B26" s="39"/>
      <c r="C26" s="39"/>
      <c r="D26" s="39"/>
      <c r="E26" s="39"/>
      <c r="F26" s="39"/>
    </row>
    <row r="27" spans="1:6" ht="12.75">
      <c r="A27" s="40" t="s">
        <v>15</v>
      </c>
      <c r="B27" s="40"/>
      <c r="C27" s="40"/>
      <c r="D27" s="40"/>
      <c r="E27" s="40"/>
      <c r="F27" s="40"/>
    </row>
    <row r="28" spans="1:6" ht="12.75">
      <c r="A28" s="37" t="s">
        <v>16</v>
      </c>
      <c r="B28" s="37"/>
      <c r="C28" s="37"/>
      <c r="D28" s="37"/>
      <c r="E28" s="37"/>
      <c r="F28" s="37"/>
    </row>
    <row r="29" spans="1:6" ht="12.75">
      <c r="A29" s="38" t="s">
        <v>33</v>
      </c>
      <c r="B29" s="40"/>
      <c r="C29" s="40"/>
      <c r="D29" s="40"/>
      <c r="E29" s="40"/>
      <c r="F29" s="40"/>
    </row>
    <row r="30" spans="1:6" ht="12.75">
      <c r="A30" s="37" t="s">
        <v>17</v>
      </c>
      <c r="B30" s="37"/>
      <c r="C30" s="37"/>
      <c r="D30" s="37"/>
      <c r="E30" s="37"/>
      <c r="F30" s="37"/>
    </row>
    <row r="31" spans="1:6" ht="12.75">
      <c r="A31" s="38" t="s">
        <v>18</v>
      </c>
      <c r="B31" s="38"/>
      <c r="C31" s="38"/>
      <c r="D31" s="38"/>
      <c r="E31" s="38"/>
      <c r="F31" s="38"/>
    </row>
    <row r="32" spans="1:6" ht="12.75">
      <c r="A32" s="37" t="s">
        <v>19</v>
      </c>
      <c r="B32" s="37"/>
      <c r="C32" s="37"/>
      <c r="D32" s="37"/>
      <c r="E32" s="37"/>
      <c r="F32" s="37"/>
    </row>
    <row r="33" spans="1:6" ht="12.75">
      <c r="A33" s="38" t="s">
        <v>20</v>
      </c>
      <c r="B33" s="38"/>
      <c r="C33" s="38"/>
      <c r="D33" s="38"/>
      <c r="E33" s="38"/>
      <c r="F33" s="38"/>
    </row>
    <row r="34" spans="1:6" ht="12.75">
      <c r="A34" s="37" t="s">
        <v>21</v>
      </c>
      <c r="B34" s="37"/>
      <c r="C34" s="37"/>
      <c r="D34" s="37"/>
      <c r="E34" s="37"/>
      <c r="F34" s="37"/>
    </row>
    <row r="35" spans="1:6" ht="12.75">
      <c r="A35" s="38" t="s">
        <v>38</v>
      </c>
      <c r="B35" s="38"/>
      <c r="C35" s="38"/>
      <c r="D35" s="38"/>
      <c r="E35" s="38"/>
      <c r="F35" s="38"/>
    </row>
    <row r="36" spans="1:6" ht="12.75">
      <c r="A36" s="41" t="s">
        <v>22</v>
      </c>
      <c r="B36" s="41"/>
      <c r="C36" s="41"/>
      <c r="D36" s="41"/>
      <c r="E36" s="41"/>
      <c r="F36" s="41"/>
    </row>
    <row r="37" spans="3:4" ht="12.75">
      <c r="C37" s="17"/>
      <c r="D37" s="18"/>
    </row>
    <row r="38" spans="1:4" ht="15">
      <c r="A38" s="42" t="s">
        <v>23</v>
      </c>
      <c r="B38" s="42"/>
      <c r="C38" s="42"/>
      <c r="D38" s="42"/>
    </row>
    <row r="39" spans="1:6" ht="15">
      <c r="A39" s="42" t="s">
        <v>24</v>
      </c>
      <c r="B39" s="42"/>
      <c r="C39" s="42"/>
      <c r="D39" s="42"/>
      <c r="E39" s="42"/>
      <c r="F39" s="42"/>
    </row>
    <row r="40" spans="1:6" ht="15">
      <c r="A40" s="42" t="s">
        <v>25</v>
      </c>
      <c r="B40" s="42"/>
      <c r="C40" s="42"/>
      <c r="D40" s="42"/>
      <c r="E40" s="42"/>
      <c r="F40" s="42"/>
    </row>
    <row r="41" spans="1:6" ht="14.25">
      <c r="A41" s="1"/>
      <c r="B41" s="2"/>
      <c r="C41" s="3"/>
      <c r="D41" s="3"/>
      <c r="E41" s="4"/>
      <c r="F41" s="2"/>
    </row>
    <row r="42" spans="1:6" ht="93">
      <c r="A42" s="8"/>
      <c r="B42" s="5" t="s">
        <v>13</v>
      </c>
      <c r="C42" s="5" t="s">
        <v>5</v>
      </c>
      <c r="D42" s="5" t="s">
        <v>0</v>
      </c>
      <c r="E42" s="6" t="s">
        <v>1</v>
      </c>
      <c r="F42" s="9" t="s">
        <v>2</v>
      </c>
    </row>
    <row r="43" spans="1:6" ht="12.75">
      <c r="A43" s="10"/>
      <c r="B43" s="11" t="s">
        <v>7</v>
      </c>
      <c r="C43" s="9">
        <v>3</v>
      </c>
      <c r="D43" s="12">
        <v>6000</v>
      </c>
      <c r="E43" s="16">
        <f>D43/12/435.3</f>
        <v>1.1486331265793706</v>
      </c>
      <c r="F43" s="13" t="s">
        <v>3</v>
      </c>
    </row>
    <row r="44" spans="1:6" ht="26.25">
      <c r="A44" s="10"/>
      <c r="B44" s="14" t="s">
        <v>6</v>
      </c>
      <c r="C44" s="9">
        <v>3</v>
      </c>
      <c r="D44" s="12">
        <v>7200</v>
      </c>
      <c r="E44" s="16">
        <f>D44/12/435.3</f>
        <v>1.3783597518952446</v>
      </c>
      <c r="F44" s="13" t="s">
        <v>4</v>
      </c>
    </row>
    <row r="45" spans="1:6" ht="12.75">
      <c r="A45" s="7"/>
      <c r="B45" s="7" t="s">
        <v>9</v>
      </c>
      <c r="C45" s="7"/>
      <c r="D45" s="15">
        <f>SUM(D43:D44)</f>
        <v>13200</v>
      </c>
      <c r="E45" s="16">
        <f>D45/12/435.3</f>
        <v>2.526992878474615</v>
      </c>
      <c r="F45" s="7"/>
    </row>
    <row r="47" spans="1:6" ht="18">
      <c r="A47" s="44"/>
      <c r="B47" s="44" t="s">
        <v>35</v>
      </c>
      <c r="C47" s="44"/>
      <c r="D47" s="44"/>
      <c r="E47" s="44"/>
      <c r="F47" s="44" t="s">
        <v>36</v>
      </c>
    </row>
    <row r="48" spans="1:6" ht="18">
      <c r="A48" s="44"/>
      <c r="B48" s="44"/>
      <c r="C48" s="44"/>
      <c r="D48" s="44"/>
      <c r="E48" s="44"/>
      <c r="F48" s="44"/>
    </row>
    <row r="49" spans="1:6" ht="18">
      <c r="A49" s="44"/>
      <c r="B49" s="44" t="s">
        <v>37</v>
      </c>
      <c r="C49" s="44"/>
      <c r="D49" s="44"/>
      <c r="E49" s="44"/>
      <c r="F49" s="44"/>
    </row>
  </sheetData>
  <sheetProtection/>
  <mergeCells count="28">
    <mergeCell ref="A39:F39"/>
    <mergeCell ref="A40:F40"/>
    <mergeCell ref="A26:F26"/>
    <mergeCell ref="A27:F27"/>
    <mergeCell ref="A28:F28"/>
    <mergeCell ref="A29:F29"/>
    <mergeCell ref="A30:F30"/>
    <mergeCell ref="A31:F31"/>
    <mergeCell ref="A32:F32"/>
    <mergeCell ref="A33:F33"/>
    <mergeCell ref="A38:D38"/>
    <mergeCell ref="A34:F34"/>
    <mergeCell ref="A35:F35"/>
    <mergeCell ref="A36:F36"/>
    <mergeCell ref="A13:D13"/>
    <mergeCell ref="A9:F9"/>
    <mergeCell ref="A10:F10"/>
    <mergeCell ref="A11:F11"/>
    <mergeCell ref="A14:F14"/>
    <mergeCell ref="A15:F15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G9" sqref="A9:G9"/>
    </sheetView>
  </sheetViews>
  <sheetFormatPr defaultColWidth="9.00390625" defaultRowHeight="12.75"/>
  <cols>
    <col min="1" max="1" width="52.125" style="0" customWidth="1"/>
    <col min="2" max="2" width="18.375" style="0" customWidth="1"/>
    <col min="3" max="3" width="11.875" style="17" customWidth="1"/>
    <col min="4" max="4" width="14.625" style="33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38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ht="12.75">
      <c r="D12" s="18"/>
    </row>
    <row r="13" spans="1:4" ht="15">
      <c r="A13" s="42" t="s">
        <v>23</v>
      </c>
      <c r="B13" s="42"/>
      <c r="C13" s="42"/>
      <c r="D13" s="42"/>
    </row>
    <row r="14" spans="1:4" ht="15">
      <c r="A14" s="42" t="s">
        <v>24</v>
      </c>
      <c r="B14" s="42"/>
      <c r="C14" s="42"/>
      <c r="D14" s="42"/>
    </row>
    <row r="15" spans="1:4" ht="15">
      <c r="A15" s="42" t="s">
        <v>25</v>
      </c>
      <c r="B15" s="42"/>
      <c r="C15" s="42"/>
      <c r="D15" s="42"/>
    </row>
    <row r="16" spans="1:4" ht="15">
      <c r="A16" s="19"/>
      <c r="B16" s="19"/>
      <c r="C16" s="19"/>
      <c r="D16" s="20"/>
    </row>
    <row r="17" spans="1:4" ht="15">
      <c r="A17" s="43" t="s">
        <v>26</v>
      </c>
      <c r="B17" s="43"/>
      <c r="C17" s="43"/>
      <c r="D17" s="43"/>
    </row>
    <row r="18" spans="1:4" ht="54.75">
      <c r="A18" s="5" t="s">
        <v>39</v>
      </c>
      <c r="B18" s="21" t="s">
        <v>27</v>
      </c>
      <c r="C18" s="22" t="s">
        <v>0</v>
      </c>
      <c r="D18" s="23" t="s">
        <v>28</v>
      </c>
    </row>
    <row r="19" spans="1:4" ht="30.75">
      <c r="A19" s="24" t="s">
        <v>52</v>
      </c>
      <c r="B19" s="25" t="s">
        <v>51</v>
      </c>
      <c r="C19" s="35">
        <v>11959.21</v>
      </c>
      <c r="D19" s="36">
        <f>C19/12/271.9</f>
        <v>3.665321196518328</v>
      </c>
    </row>
    <row r="20" spans="1:4" ht="15">
      <c r="A20" s="26" t="s">
        <v>29</v>
      </c>
      <c r="B20" s="27"/>
      <c r="C20" s="28">
        <f>SUM(C19:C19)</f>
        <v>11959.21</v>
      </c>
      <c r="D20" s="34">
        <f>SUM(D19:D19)</f>
        <v>3.665321196518328</v>
      </c>
    </row>
    <row r="21" spans="1:4" ht="15">
      <c r="A21" s="46"/>
      <c r="B21" s="47"/>
      <c r="C21" s="48"/>
      <c r="D21" s="49"/>
    </row>
    <row r="22" spans="1:6" ht="18">
      <c r="A22" s="44" t="s">
        <v>35</v>
      </c>
      <c r="B22" s="44"/>
      <c r="C22" s="44"/>
      <c r="D22" s="44" t="s">
        <v>36</v>
      </c>
      <c r="E22" s="44"/>
      <c r="F22" s="44"/>
    </row>
    <row r="23" spans="1:6" ht="18">
      <c r="A23" s="44"/>
      <c r="B23" s="44"/>
      <c r="C23" s="44"/>
      <c r="D23" s="44"/>
      <c r="E23" s="44"/>
      <c r="F23" s="44"/>
    </row>
    <row r="24" spans="1:6" ht="18">
      <c r="A24" s="44" t="s">
        <v>37</v>
      </c>
      <c r="B24" s="44"/>
      <c r="C24" s="44"/>
      <c r="D24" s="44"/>
      <c r="E24" s="44"/>
      <c r="F24" s="44"/>
    </row>
    <row r="25" spans="1:4" ht="15">
      <c r="A25" s="29"/>
      <c r="B25" s="29"/>
      <c r="C25" s="30"/>
      <c r="D25" s="31"/>
    </row>
    <row r="26" spans="1:6" ht="18">
      <c r="A26" s="39" t="s">
        <v>14</v>
      </c>
      <c r="B26" s="39"/>
      <c r="C26" s="39"/>
      <c r="D26" s="39"/>
      <c r="E26" s="39"/>
      <c r="F26" s="39"/>
    </row>
    <row r="27" spans="1:6" ht="12.75">
      <c r="A27" s="40" t="s">
        <v>15</v>
      </c>
      <c r="B27" s="40"/>
      <c r="C27" s="40"/>
      <c r="D27" s="40"/>
      <c r="E27" s="40"/>
      <c r="F27" s="40"/>
    </row>
    <row r="28" spans="1:6" ht="12.75">
      <c r="A28" s="37" t="s">
        <v>16</v>
      </c>
      <c r="B28" s="37"/>
      <c r="C28" s="37"/>
      <c r="D28" s="37"/>
      <c r="E28" s="37"/>
      <c r="F28" s="37"/>
    </row>
    <row r="29" spans="1:6" ht="12.75">
      <c r="A29" s="38" t="s">
        <v>33</v>
      </c>
      <c r="B29" s="40"/>
      <c r="C29" s="40"/>
      <c r="D29" s="40"/>
      <c r="E29" s="40"/>
      <c r="F29" s="40"/>
    </row>
    <row r="30" spans="1:6" ht="12.75">
      <c r="A30" s="37" t="s">
        <v>17</v>
      </c>
      <c r="B30" s="37"/>
      <c r="C30" s="37"/>
      <c r="D30" s="37"/>
      <c r="E30" s="37"/>
      <c r="F30" s="37"/>
    </row>
    <row r="31" spans="1:6" ht="12.75">
      <c r="A31" s="38" t="s">
        <v>18</v>
      </c>
      <c r="B31" s="38"/>
      <c r="C31" s="38"/>
      <c r="D31" s="38"/>
      <c r="E31" s="38"/>
      <c r="F31" s="38"/>
    </row>
    <row r="32" spans="1:6" ht="12.75">
      <c r="A32" s="37" t="s">
        <v>19</v>
      </c>
      <c r="B32" s="37"/>
      <c r="C32" s="37"/>
      <c r="D32" s="37"/>
      <c r="E32" s="37"/>
      <c r="F32" s="37"/>
    </row>
    <row r="33" spans="1:6" ht="12.75">
      <c r="A33" s="38" t="s">
        <v>20</v>
      </c>
      <c r="B33" s="38"/>
      <c r="C33" s="38"/>
      <c r="D33" s="38"/>
      <c r="E33" s="38"/>
      <c r="F33" s="38"/>
    </row>
    <row r="34" spans="1:6" ht="12.75">
      <c r="A34" s="37" t="s">
        <v>21</v>
      </c>
      <c r="B34" s="37"/>
      <c r="C34" s="37"/>
      <c r="D34" s="37"/>
      <c r="E34" s="37"/>
      <c r="F34" s="37"/>
    </row>
    <row r="35" spans="1:6" ht="12.75">
      <c r="A35" s="38" t="s">
        <v>38</v>
      </c>
      <c r="B35" s="38"/>
      <c r="C35" s="38"/>
      <c r="D35" s="38"/>
      <c r="E35" s="38"/>
      <c r="F35" s="38"/>
    </row>
    <row r="36" spans="1:6" ht="12.75">
      <c r="A36" s="41" t="s">
        <v>22</v>
      </c>
      <c r="B36" s="41"/>
      <c r="C36" s="41"/>
      <c r="D36" s="41"/>
      <c r="E36" s="41"/>
      <c r="F36" s="41"/>
    </row>
    <row r="37" ht="12.75">
      <c r="D37" s="18"/>
    </row>
    <row r="38" spans="1:4" ht="15">
      <c r="A38" s="42" t="s">
        <v>23</v>
      </c>
      <c r="B38" s="42"/>
      <c r="C38" s="42"/>
      <c r="D38" s="42"/>
    </row>
    <row r="39" spans="1:4" ht="15">
      <c r="A39" s="42" t="s">
        <v>24</v>
      </c>
      <c r="B39" s="42"/>
      <c r="C39" s="42"/>
      <c r="D39" s="42"/>
    </row>
    <row r="40" spans="1:4" ht="15">
      <c r="A40" s="42" t="s">
        <v>25</v>
      </c>
      <c r="B40" s="42"/>
      <c r="C40" s="42"/>
      <c r="D40" s="42"/>
    </row>
    <row r="41" spans="1:4" ht="15">
      <c r="A41" s="19"/>
      <c r="B41" s="19"/>
      <c r="C41" s="19"/>
      <c r="D41" s="20"/>
    </row>
    <row r="42" spans="1:4" ht="15">
      <c r="A42" s="43" t="s">
        <v>26</v>
      </c>
      <c r="B42" s="43"/>
      <c r="C42" s="43"/>
      <c r="D42" s="43"/>
    </row>
    <row r="43" spans="1:4" ht="54.75">
      <c r="A43" s="5" t="s">
        <v>40</v>
      </c>
      <c r="B43" s="21" t="s">
        <v>27</v>
      </c>
      <c r="C43" s="22" t="s">
        <v>0</v>
      </c>
      <c r="D43" s="23" t="s">
        <v>28</v>
      </c>
    </row>
    <row r="44" spans="1:4" ht="30.75">
      <c r="A44" s="24" t="s">
        <v>52</v>
      </c>
      <c r="B44" s="25" t="s">
        <v>51</v>
      </c>
      <c r="C44" s="35">
        <v>11959.21</v>
      </c>
      <c r="D44" s="36">
        <f>C44/12/271.8</f>
        <v>3.6666697326465534</v>
      </c>
    </row>
    <row r="45" spans="1:4" ht="15">
      <c r="A45" s="26" t="s">
        <v>29</v>
      </c>
      <c r="B45" s="27"/>
      <c r="C45" s="28">
        <f>SUM(C44:C44)</f>
        <v>11959.21</v>
      </c>
      <c r="D45" s="36">
        <f>C45/12/271.8</f>
        <v>3.6666697326465534</v>
      </c>
    </row>
    <row r="46" spans="1:4" ht="15">
      <c r="A46" s="46"/>
      <c r="B46" s="47"/>
      <c r="C46" s="48"/>
      <c r="D46" s="49"/>
    </row>
    <row r="47" spans="1:6" ht="18">
      <c r="A47" s="44" t="s">
        <v>35</v>
      </c>
      <c r="B47" s="44"/>
      <c r="C47" s="44"/>
      <c r="D47" s="44" t="s">
        <v>36</v>
      </c>
      <c r="E47" s="44"/>
      <c r="F47" s="44"/>
    </row>
    <row r="48" spans="1:6" ht="18">
      <c r="A48" s="44"/>
      <c r="B48" s="44"/>
      <c r="C48" s="44"/>
      <c r="D48" s="44"/>
      <c r="E48" s="44"/>
      <c r="F48" s="44"/>
    </row>
    <row r="49" spans="1:6" ht="18">
      <c r="A49" s="44" t="s">
        <v>37</v>
      </c>
      <c r="B49" s="44"/>
      <c r="C49" s="44"/>
      <c r="D49" s="44"/>
      <c r="E49" s="44"/>
      <c r="F49" s="44"/>
    </row>
    <row r="50" spans="1:4" ht="15">
      <c r="A50" s="30"/>
      <c r="B50" s="30"/>
      <c r="C50" s="30"/>
      <c r="D50" s="32"/>
    </row>
    <row r="51" spans="1:6" ht="18">
      <c r="A51" s="39" t="s">
        <v>14</v>
      </c>
      <c r="B51" s="39"/>
      <c r="C51" s="39"/>
      <c r="D51" s="39"/>
      <c r="E51" s="39"/>
      <c r="F51" s="39"/>
    </row>
    <row r="52" spans="1:6" ht="12.75">
      <c r="A52" s="40" t="s">
        <v>15</v>
      </c>
      <c r="B52" s="40"/>
      <c r="C52" s="40"/>
      <c r="D52" s="40"/>
      <c r="E52" s="40"/>
      <c r="F52" s="40"/>
    </row>
    <row r="53" spans="1:6" ht="12.75">
      <c r="A53" s="37" t="s">
        <v>16</v>
      </c>
      <c r="B53" s="37"/>
      <c r="C53" s="37"/>
      <c r="D53" s="37"/>
      <c r="E53" s="37"/>
      <c r="F53" s="37"/>
    </row>
    <row r="54" spans="1:6" ht="12.75">
      <c r="A54" s="38" t="s">
        <v>33</v>
      </c>
      <c r="B54" s="40"/>
      <c r="C54" s="40"/>
      <c r="D54" s="40"/>
      <c r="E54" s="40"/>
      <c r="F54" s="40"/>
    </row>
    <row r="55" spans="1:6" ht="12.75">
      <c r="A55" s="37" t="s">
        <v>17</v>
      </c>
      <c r="B55" s="37"/>
      <c r="C55" s="37"/>
      <c r="D55" s="37"/>
      <c r="E55" s="37"/>
      <c r="F55" s="37"/>
    </row>
    <row r="56" spans="1:6" ht="12.75">
      <c r="A56" s="38" t="s">
        <v>18</v>
      </c>
      <c r="B56" s="38"/>
      <c r="C56" s="38"/>
      <c r="D56" s="38"/>
      <c r="E56" s="38"/>
      <c r="F56" s="38"/>
    </row>
    <row r="57" spans="1:6" ht="12.75">
      <c r="A57" s="37" t="s">
        <v>19</v>
      </c>
      <c r="B57" s="37"/>
      <c r="C57" s="37"/>
      <c r="D57" s="37"/>
      <c r="E57" s="37"/>
      <c r="F57" s="37"/>
    </row>
    <row r="58" spans="1:6" ht="12.75">
      <c r="A58" s="38" t="s">
        <v>20</v>
      </c>
      <c r="B58" s="38"/>
      <c r="C58" s="38"/>
      <c r="D58" s="38"/>
      <c r="E58" s="38"/>
      <c r="F58" s="38"/>
    </row>
    <row r="59" spans="1:6" ht="12.75">
      <c r="A59" s="37" t="s">
        <v>21</v>
      </c>
      <c r="B59" s="37"/>
      <c r="C59" s="37"/>
      <c r="D59" s="37"/>
      <c r="E59" s="37"/>
      <c r="F59" s="37"/>
    </row>
    <row r="60" spans="1:6" ht="12.75">
      <c r="A60" s="38" t="s">
        <v>38</v>
      </c>
      <c r="B60" s="38"/>
      <c r="C60" s="38"/>
      <c r="D60" s="38"/>
      <c r="E60" s="38"/>
      <c r="F60" s="38"/>
    </row>
    <row r="61" spans="1:6" ht="12.75">
      <c r="A61" s="41" t="s">
        <v>22</v>
      </c>
      <c r="B61" s="41"/>
      <c r="C61" s="41"/>
      <c r="D61" s="41"/>
      <c r="E61" s="41"/>
      <c r="F61" s="41"/>
    </row>
    <row r="62" ht="12.75">
      <c r="D62" s="18"/>
    </row>
    <row r="63" spans="1:4" ht="15">
      <c r="A63" s="42" t="s">
        <v>23</v>
      </c>
      <c r="B63" s="42"/>
      <c r="C63" s="42"/>
      <c r="D63" s="42"/>
    </row>
    <row r="64" spans="1:4" ht="15">
      <c r="A64" s="42" t="s">
        <v>24</v>
      </c>
      <c r="B64" s="42"/>
      <c r="C64" s="42"/>
      <c r="D64" s="42"/>
    </row>
    <row r="65" spans="1:4" ht="15">
      <c r="A65" s="42" t="s">
        <v>25</v>
      </c>
      <c r="B65" s="42"/>
      <c r="C65" s="42"/>
      <c r="D65" s="42"/>
    </row>
    <row r="66" spans="1:4" ht="15">
      <c r="A66" s="19"/>
      <c r="B66" s="19"/>
      <c r="C66" s="19"/>
      <c r="D66" s="20"/>
    </row>
    <row r="67" spans="1:4" ht="15">
      <c r="A67" s="43" t="s">
        <v>26</v>
      </c>
      <c r="B67" s="43"/>
      <c r="C67" s="43"/>
      <c r="D67" s="43"/>
    </row>
    <row r="68" spans="1:4" ht="54.75">
      <c r="A68" s="5" t="s">
        <v>41</v>
      </c>
      <c r="B68" s="21" t="s">
        <v>27</v>
      </c>
      <c r="C68" s="22" t="s">
        <v>0</v>
      </c>
      <c r="D68" s="23" t="s">
        <v>28</v>
      </c>
    </row>
    <row r="69" spans="1:4" ht="30.75">
      <c r="A69" s="24" t="s">
        <v>52</v>
      </c>
      <c r="B69" s="25" t="s">
        <v>51</v>
      </c>
      <c r="C69" s="35">
        <v>11959.21</v>
      </c>
      <c r="D69" s="36">
        <f>C69/12/271.4</f>
        <v>3.6720738147875216</v>
      </c>
    </row>
    <row r="70" spans="1:4" ht="15">
      <c r="A70" s="26" t="s">
        <v>29</v>
      </c>
      <c r="B70" s="27"/>
      <c r="C70" s="28">
        <f>SUM(C69:C69)</f>
        <v>11959.21</v>
      </c>
      <c r="D70" s="36">
        <f>C70/12/271.4</f>
        <v>3.6720738147875216</v>
      </c>
    </row>
    <row r="71" spans="1:4" ht="15">
      <c r="A71" s="46"/>
      <c r="B71" s="47"/>
      <c r="C71" s="48"/>
      <c r="D71" s="49"/>
    </row>
    <row r="72" spans="1:6" ht="18">
      <c r="A72" s="44" t="s">
        <v>35</v>
      </c>
      <c r="B72" s="44"/>
      <c r="C72" s="44"/>
      <c r="D72" s="44" t="s">
        <v>36</v>
      </c>
      <c r="E72" s="44"/>
      <c r="F72" s="44"/>
    </row>
    <row r="73" spans="1:6" ht="18">
      <c r="A73" s="44"/>
      <c r="B73" s="44"/>
      <c r="C73" s="44"/>
      <c r="D73" s="44"/>
      <c r="E73" s="44"/>
      <c r="F73" s="44"/>
    </row>
    <row r="74" spans="1:6" ht="18">
      <c r="A74" s="44" t="s">
        <v>37</v>
      </c>
      <c r="B74" s="44"/>
      <c r="C74" s="44"/>
      <c r="D74" s="44"/>
      <c r="E74" s="44"/>
      <c r="F74" s="44"/>
    </row>
    <row r="75" spans="1:4" ht="15">
      <c r="A75" s="29"/>
      <c r="B75" s="29"/>
      <c r="C75" s="30"/>
      <c r="D75" s="32"/>
    </row>
    <row r="76" spans="1:6" ht="18">
      <c r="A76" s="39" t="s">
        <v>14</v>
      </c>
      <c r="B76" s="39"/>
      <c r="C76" s="39"/>
      <c r="D76" s="39"/>
      <c r="E76" s="39"/>
      <c r="F76" s="39"/>
    </row>
    <row r="77" spans="1:6" ht="12.75">
      <c r="A77" s="40" t="s">
        <v>15</v>
      </c>
      <c r="B77" s="40"/>
      <c r="C77" s="40"/>
      <c r="D77" s="40"/>
      <c r="E77" s="40"/>
      <c r="F77" s="40"/>
    </row>
    <row r="78" spans="1:6" ht="12.75">
      <c r="A78" s="37" t="s">
        <v>16</v>
      </c>
      <c r="B78" s="37"/>
      <c r="C78" s="37"/>
      <c r="D78" s="37"/>
      <c r="E78" s="37"/>
      <c r="F78" s="37"/>
    </row>
    <row r="79" spans="1:6" ht="12.75">
      <c r="A79" s="38" t="s">
        <v>33</v>
      </c>
      <c r="B79" s="40"/>
      <c r="C79" s="40"/>
      <c r="D79" s="40"/>
      <c r="E79" s="40"/>
      <c r="F79" s="40"/>
    </row>
    <row r="80" spans="1:6" ht="12.75">
      <c r="A80" s="37" t="s">
        <v>17</v>
      </c>
      <c r="B80" s="37"/>
      <c r="C80" s="37"/>
      <c r="D80" s="37"/>
      <c r="E80" s="37"/>
      <c r="F80" s="37"/>
    </row>
    <row r="81" spans="1:6" ht="12.75">
      <c r="A81" s="38" t="s">
        <v>18</v>
      </c>
      <c r="B81" s="38"/>
      <c r="C81" s="38"/>
      <c r="D81" s="38"/>
      <c r="E81" s="38"/>
      <c r="F81" s="38"/>
    </row>
    <row r="82" spans="1:6" ht="12.75">
      <c r="A82" s="37" t="s">
        <v>19</v>
      </c>
      <c r="B82" s="37"/>
      <c r="C82" s="37"/>
      <c r="D82" s="37"/>
      <c r="E82" s="37"/>
      <c r="F82" s="37"/>
    </row>
    <row r="83" spans="1:6" ht="12.75">
      <c r="A83" s="38" t="s">
        <v>20</v>
      </c>
      <c r="B83" s="38"/>
      <c r="C83" s="38"/>
      <c r="D83" s="38"/>
      <c r="E83" s="38"/>
      <c r="F83" s="38"/>
    </row>
    <row r="84" spans="1:6" ht="12.75">
      <c r="A84" s="37" t="s">
        <v>21</v>
      </c>
      <c r="B84" s="37"/>
      <c r="C84" s="37"/>
      <c r="D84" s="37"/>
      <c r="E84" s="37"/>
      <c r="F84" s="37"/>
    </row>
    <row r="85" spans="1:6" ht="12.75">
      <c r="A85" s="38" t="s">
        <v>38</v>
      </c>
      <c r="B85" s="38"/>
      <c r="C85" s="38"/>
      <c r="D85" s="38"/>
      <c r="E85" s="38"/>
      <c r="F85" s="38"/>
    </row>
    <row r="86" spans="1:6" ht="12.75">
      <c r="A86" s="41" t="s">
        <v>22</v>
      </c>
      <c r="B86" s="41"/>
      <c r="C86" s="41"/>
      <c r="D86" s="41"/>
      <c r="E86" s="41"/>
      <c r="F86" s="41"/>
    </row>
    <row r="87" ht="12.75">
      <c r="D87" s="18"/>
    </row>
    <row r="88" spans="1:4" ht="15">
      <c r="A88" s="42" t="s">
        <v>23</v>
      </c>
      <c r="B88" s="42"/>
      <c r="C88" s="42"/>
      <c r="D88" s="42"/>
    </row>
    <row r="89" spans="1:4" ht="15">
      <c r="A89" s="42" t="s">
        <v>24</v>
      </c>
      <c r="B89" s="42"/>
      <c r="C89" s="42"/>
      <c r="D89" s="42"/>
    </row>
    <row r="90" spans="1:4" ht="15">
      <c r="A90" s="42" t="s">
        <v>25</v>
      </c>
      <c r="B90" s="42"/>
      <c r="C90" s="42"/>
      <c r="D90" s="42"/>
    </row>
    <row r="91" spans="1:4" ht="15">
      <c r="A91" s="19"/>
      <c r="B91" s="19"/>
      <c r="C91" s="19"/>
      <c r="D91" s="20"/>
    </row>
    <row r="92" spans="1:4" ht="15">
      <c r="A92" s="43" t="s">
        <v>26</v>
      </c>
      <c r="B92" s="43"/>
      <c r="C92" s="43"/>
      <c r="D92" s="43"/>
    </row>
    <row r="93" spans="1:4" ht="54.75">
      <c r="A93" s="5" t="s">
        <v>42</v>
      </c>
      <c r="B93" s="21" t="s">
        <v>27</v>
      </c>
      <c r="C93" s="22" t="s">
        <v>0</v>
      </c>
      <c r="D93" s="23" t="s">
        <v>28</v>
      </c>
    </row>
    <row r="94" spans="1:4" ht="30.75">
      <c r="A94" s="24" t="s">
        <v>52</v>
      </c>
      <c r="B94" s="25" t="s">
        <v>51</v>
      </c>
      <c r="C94" s="35">
        <v>11959.21</v>
      </c>
      <c r="D94" s="36">
        <f>C94/12/269.1</f>
        <v>3.7034590610677562</v>
      </c>
    </row>
    <row r="95" spans="1:4" ht="15">
      <c r="A95" s="26" t="s">
        <v>29</v>
      </c>
      <c r="B95" s="27"/>
      <c r="C95" s="28">
        <f>SUM(C94:C94)</f>
        <v>11959.21</v>
      </c>
      <c r="D95" s="36">
        <f>C95/12/269.1</f>
        <v>3.7034590610677562</v>
      </c>
    </row>
    <row r="96" spans="1:4" ht="15">
      <c r="A96" s="29"/>
      <c r="B96" s="29"/>
      <c r="C96" s="30"/>
      <c r="D96" s="32"/>
    </row>
    <row r="97" spans="1:6" ht="18">
      <c r="A97" s="44" t="s">
        <v>35</v>
      </c>
      <c r="B97" s="44"/>
      <c r="C97" s="44"/>
      <c r="D97" s="44" t="s">
        <v>36</v>
      </c>
      <c r="E97" s="44"/>
      <c r="F97" s="44"/>
    </row>
    <row r="98" spans="1:6" ht="18">
      <c r="A98" s="44"/>
      <c r="B98" s="44"/>
      <c r="C98" s="44"/>
      <c r="D98" s="44"/>
      <c r="E98" s="44"/>
      <c r="F98" s="44"/>
    </row>
    <row r="99" spans="1:6" ht="18">
      <c r="A99" s="44" t="s">
        <v>37</v>
      </c>
      <c r="B99" s="44"/>
      <c r="C99" s="44"/>
      <c r="D99" s="44"/>
      <c r="E99" s="44"/>
      <c r="F99" s="44"/>
    </row>
    <row r="100" spans="1:4" ht="15">
      <c r="A100" s="29"/>
      <c r="B100" s="29"/>
      <c r="C100" s="30"/>
      <c r="D100" s="32"/>
    </row>
    <row r="101" spans="1:4" ht="15">
      <c r="A101" s="29"/>
      <c r="B101" s="29"/>
      <c r="C101" s="30"/>
      <c r="D101" s="32"/>
    </row>
    <row r="102" spans="1:6" ht="18">
      <c r="A102" s="39" t="s">
        <v>14</v>
      </c>
      <c r="B102" s="39"/>
      <c r="C102" s="39"/>
      <c r="D102" s="39"/>
      <c r="E102" s="39"/>
      <c r="F102" s="39"/>
    </row>
    <row r="103" spans="1:6" ht="12.75">
      <c r="A103" s="40" t="s">
        <v>15</v>
      </c>
      <c r="B103" s="40"/>
      <c r="C103" s="40"/>
      <c r="D103" s="40"/>
      <c r="E103" s="40"/>
      <c r="F103" s="40"/>
    </row>
    <row r="104" spans="1:6" ht="12.75">
      <c r="A104" s="37" t="s">
        <v>16</v>
      </c>
      <c r="B104" s="37"/>
      <c r="C104" s="37"/>
      <c r="D104" s="37"/>
      <c r="E104" s="37"/>
      <c r="F104" s="37"/>
    </row>
    <row r="105" spans="1:6" ht="12.75">
      <c r="A105" s="38" t="s">
        <v>33</v>
      </c>
      <c r="B105" s="40"/>
      <c r="C105" s="40"/>
      <c r="D105" s="40"/>
      <c r="E105" s="40"/>
      <c r="F105" s="40"/>
    </row>
    <row r="106" spans="1:6" ht="12.75">
      <c r="A106" s="37" t="s">
        <v>17</v>
      </c>
      <c r="B106" s="37"/>
      <c r="C106" s="37"/>
      <c r="D106" s="37"/>
      <c r="E106" s="37"/>
      <c r="F106" s="37"/>
    </row>
    <row r="107" spans="1:6" ht="12.75">
      <c r="A107" s="38" t="s">
        <v>18</v>
      </c>
      <c r="B107" s="38"/>
      <c r="C107" s="38"/>
      <c r="D107" s="38"/>
      <c r="E107" s="38"/>
      <c r="F107" s="38"/>
    </row>
    <row r="108" spans="1:6" ht="12.75">
      <c r="A108" s="37" t="s">
        <v>19</v>
      </c>
      <c r="B108" s="37"/>
      <c r="C108" s="37"/>
      <c r="D108" s="37"/>
      <c r="E108" s="37"/>
      <c r="F108" s="37"/>
    </row>
    <row r="109" spans="1:6" ht="12.75">
      <c r="A109" s="38" t="s">
        <v>20</v>
      </c>
      <c r="B109" s="38"/>
      <c r="C109" s="38"/>
      <c r="D109" s="38"/>
      <c r="E109" s="38"/>
      <c r="F109" s="38"/>
    </row>
    <row r="110" spans="1:6" ht="12.75">
      <c r="A110" s="37" t="s">
        <v>21</v>
      </c>
      <c r="B110" s="37"/>
      <c r="C110" s="37"/>
      <c r="D110" s="37"/>
      <c r="E110" s="37"/>
      <c r="F110" s="37"/>
    </row>
    <row r="111" spans="1:6" ht="12.75">
      <c r="A111" s="38" t="s">
        <v>38</v>
      </c>
      <c r="B111" s="38"/>
      <c r="C111" s="38"/>
      <c r="D111" s="38"/>
      <c r="E111" s="38"/>
      <c r="F111" s="38"/>
    </row>
    <row r="112" spans="1:6" ht="12.75">
      <c r="A112" s="41" t="s">
        <v>22</v>
      </c>
      <c r="B112" s="41"/>
      <c r="C112" s="41"/>
      <c r="D112" s="41"/>
      <c r="E112" s="41"/>
      <c r="F112" s="41"/>
    </row>
    <row r="113" ht="12.75">
      <c r="D113" s="18"/>
    </row>
    <row r="114" spans="1:4" ht="15">
      <c r="A114" s="42" t="s">
        <v>23</v>
      </c>
      <c r="B114" s="42"/>
      <c r="C114" s="42"/>
      <c r="D114" s="42"/>
    </row>
    <row r="115" spans="1:4" ht="15">
      <c r="A115" s="42" t="s">
        <v>24</v>
      </c>
      <c r="B115" s="42"/>
      <c r="C115" s="42"/>
      <c r="D115" s="42"/>
    </row>
    <row r="116" spans="1:4" ht="15">
      <c r="A116" s="42" t="s">
        <v>25</v>
      </c>
      <c r="B116" s="42"/>
      <c r="C116" s="42"/>
      <c r="D116" s="42"/>
    </row>
    <row r="117" spans="1:4" ht="15">
      <c r="A117" s="19"/>
      <c r="B117" s="19"/>
      <c r="C117" s="19"/>
      <c r="D117" s="20"/>
    </row>
    <row r="118" spans="1:4" ht="15">
      <c r="A118" s="43" t="s">
        <v>26</v>
      </c>
      <c r="B118" s="43"/>
      <c r="C118" s="43"/>
      <c r="D118" s="43"/>
    </row>
    <row r="119" spans="1:4" ht="54.75">
      <c r="A119" s="5" t="s">
        <v>43</v>
      </c>
      <c r="B119" s="21" t="s">
        <v>27</v>
      </c>
      <c r="C119" s="22" t="s">
        <v>0</v>
      </c>
      <c r="D119" s="23" t="s">
        <v>28</v>
      </c>
    </row>
    <row r="120" spans="1:4" ht="30.75">
      <c r="A120" s="24" t="s">
        <v>52</v>
      </c>
      <c r="B120" s="25" t="s">
        <v>51</v>
      </c>
      <c r="C120" s="35">
        <v>11959.21</v>
      </c>
      <c r="D120" s="36">
        <f>C120/12/270</f>
        <v>3.691114197530864</v>
      </c>
    </row>
    <row r="121" spans="1:4" ht="15">
      <c r="A121" s="26" t="s">
        <v>29</v>
      </c>
      <c r="B121" s="27"/>
      <c r="C121" s="28">
        <f>SUM(C120:C120)</f>
        <v>11959.21</v>
      </c>
      <c r="D121" s="36">
        <f>C121/12/270</f>
        <v>3.691114197530864</v>
      </c>
    </row>
    <row r="122" spans="1:4" ht="15">
      <c r="A122" s="29"/>
      <c r="B122" s="29"/>
      <c r="C122" s="30"/>
      <c r="D122" s="32"/>
    </row>
    <row r="123" spans="1:6" ht="18">
      <c r="A123" s="44" t="s">
        <v>35</v>
      </c>
      <c r="B123" s="44"/>
      <c r="C123" s="44"/>
      <c r="D123" s="44" t="s">
        <v>36</v>
      </c>
      <c r="E123" s="44"/>
      <c r="F123" s="44"/>
    </row>
    <row r="124" spans="1:6" ht="18">
      <c r="A124" s="44"/>
      <c r="B124" s="44"/>
      <c r="C124" s="44"/>
      <c r="D124" s="44"/>
      <c r="E124" s="44"/>
      <c r="F124" s="44"/>
    </row>
    <row r="125" spans="1:6" ht="18">
      <c r="A125" s="44" t="s">
        <v>37</v>
      </c>
      <c r="B125" s="44"/>
      <c r="C125" s="44"/>
      <c r="D125" s="44"/>
      <c r="E125" s="44"/>
      <c r="F125" s="44"/>
    </row>
    <row r="126" spans="1:4" ht="15">
      <c r="A126" s="29"/>
      <c r="B126" s="29"/>
      <c r="C126" s="30"/>
      <c r="D126" s="32"/>
    </row>
    <row r="127" spans="1:4" ht="15">
      <c r="A127" s="29"/>
      <c r="B127" s="29"/>
      <c r="C127" s="30"/>
      <c r="D127" s="32"/>
    </row>
    <row r="128" spans="1:6" ht="18">
      <c r="A128" s="39" t="s">
        <v>14</v>
      </c>
      <c r="B128" s="39"/>
      <c r="C128" s="39"/>
      <c r="D128" s="39"/>
      <c r="E128" s="39"/>
      <c r="F128" s="39"/>
    </row>
    <row r="129" spans="1:6" ht="12.75">
      <c r="A129" s="40" t="s">
        <v>15</v>
      </c>
      <c r="B129" s="40"/>
      <c r="C129" s="40"/>
      <c r="D129" s="40"/>
      <c r="E129" s="40"/>
      <c r="F129" s="40"/>
    </row>
    <row r="130" spans="1:6" ht="12.75">
      <c r="A130" s="37" t="s">
        <v>16</v>
      </c>
      <c r="B130" s="37"/>
      <c r="C130" s="37"/>
      <c r="D130" s="37"/>
      <c r="E130" s="37"/>
      <c r="F130" s="37"/>
    </row>
    <row r="131" spans="1:6" ht="12.75">
      <c r="A131" s="38" t="s">
        <v>33</v>
      </c>
      <c r="B131" s="40"/>
      <c r="C131" s="40"/>
      <c r="D131" s="40"/>
      <c r="E131" s="40"/>
      <c r="F131" s="40"/>
    </row>
    <row r="132" spans="1:6" ht="12.75">
      <c r="A132" s="37" t="s">
        <v>17</v>
      </c>
      <c r="B132" s="37"/>
      <c r="C132" s="37"/>
      <c r="D132" s="37"/>
      <c r="E132" s="37"/>
      <c r="F132" s="37"/>
    </row>
    <row r="133" spans="1:6" ht="12.75">
      <c r="A133" s="38" t="s">
        <v>18</v>
      </c>
      <c r="B133" s="38"/>
      <c r="C133" s="38"/>
      <c r="D133" s="38"/>
      <c r="E133" s="38"/>
      <c r="F133" s="38"/>
    </row>
    <row r="134" spans="1:6" ht="12.75">
      <c r="A134" s="37" t="s">
        <v>19</v>
      </c>
      <c r="B134" s="37"/>
      <c r="C134" s="37"/>
      <c r="D134" s="37"/>
      <c r="E134" s="37"/>
      <c r="F134" s="37"/>
    </row>
    <row r="135" spans="1:6" ht="12.75">
      <c r="A135" s="38" t="s">
        <v>20</v>
      </c>
      <c r="B135" s="38"/>
      <c r="C135" s="38"/>
      <c r="D135" s="38"/>
      <c r="E135" s="38"/>
      <c r="F135" s="38"/>
    </row>
    <row r="136" spans="1:6" ht="12.75">
      <c r="A136" s="37" t="s">
        <v>21</v>
      </c>
      <c r="B136" s="37"/>
      <c r="C136" s="37"/>
      <c r="D136" s="37"/>
      <c r="E136" s="37"/>
      <c r="F136" s="37"/>
    </row>
    <row r="137" spans="1:6" ht="12.75">
      <c r="A137" s="38" t="s">
        <v>38</v>
      </c>
      <c r="B137" s="38"/>
      <c r="C137" s="38"/>
      <c r="D137" s="38"/>
      <c r="E137" s="38"/>
      <c r="F137" s="38"/>
    </row>
    <row r="138" spans="1:6" ht="12.75">
      <c r="A138" s="41" t="s">
        <v>22</v>
      </c>
      <c r="B138" s="41"/>
      <c r="C138" s="41"/>
      <c r="D138" s="41"/>
      <c r="E138" s="41"/>
      <c r="F138" s="41"/>
    </row>
    <row r="139" ht="12.75">
      <c r="D139" s="18"/>
    </row>
    <row r="140" spans="1:4" ht="15">
      <c r="A140" s="42" t="s">
        <v>23</v>
      </c>
      <c r="B140" s="42"/>
      <c r="C140" s="42"/>
      <c r="D140" s="42"/>
    </row>
    <row r="141" spans="1:4" ht="15">
      <c r="A141" s="42" t="s">
        <v>24</v>
      </c>
      <c r="B141" s="42"/>
      <c r="C141" s="42"/>
      <c r="D141" s="42"/>
    </row>
    <row r="142" spans="1:4" ht="15">
      <c r="A142" s="42" t="s">
        <v>25</v>
      </c>
      <c r="B142" s="42"/>
      <c r="C142" s="42"/>
      <c r="D142" s="42"/>
    </row>
    <row r="143" spans="1:4" ht="15">
      <c r="A143" s="19"/>
      <c r="B143" s="19"/>
      <c r="C143" s="19"/>
      <c r="D143" s="20"/>
    </row>
    <row r="144" spans="1:4" ht="15">
      <c r="A144" s="43" t="s">
        <v>26</v>
      </c>
      <c r="B144" s="43"/>
      <c r="C144" s="43"/>
      <c r="D144" s="43"/>
    </row>
    <row r="145" spans="1:4" ht="54.75">
      <c r="A145" s="5" t="s">
        <v>44</v>
      </c>
      <c r="B145" s="21" t="s">
        <v>27</v>
      </c>
      <c r="C145" s="22" t="s">
        <v>0</v>
      </c>
      <c r="D145" s="23" t="s">
        <v>28</v>
      </c>
    </row>
    <row r="146" spans="1:4" ht="30.75">
      <c r="A146" s="24" t="s">
        <v>52</v>
      </c>
      <c r="B146" s="25" t="s">
        <v>51</v>
      </c>
      <c r="C146" s="35">
        <v>11959.21</v>
      </c>
      <c r="D146" s="36">
        <f>C146/12/269.9</f>
        <v>3.6924817833765595</v>
      </c>
    </row>
    <row r="147" spans="1:4" ht="15">
      <c r="A147" s="26" t="s">
        <v>29</v>
      </c>
      <c r="B147" s="27"/>
      <c r="C147" s="28">
        <f>SUM(C146:C146)</f>
        <v>11959.21</v>
      </c>
      <c r="D147" s="36">
        <f>C147/12/269.9</f>
        <v>3.6924817833765595</v>
      </c>
    </row>
    <row r="148" spans="1:4" ht="15">
      <c r="A148" s="29"/>
      <c r="B148" s="29"/>
      <c r="C148" s="30"/>
      <c r="D148" s="32"/>
    </row>
    <row r="149" spans="1:6" ht="18">
      <c r="A149" s="44" t="s">
        <v>35</v>
      </c>
      <c r="B149" s="44"/>
      <c r="C149" s="44"/>
      <c r="D149" s="44" t="s">
        <v>36</v>
      </c>
      <c r="E149" s="44"/>
      <c r="F149" s="44"/>
    </row>
    <row r="150" spans="1:6" ht="18">
      <c r="A150" s="44"/>
      <c r="B150" s="44"/>
      <c r="C150" s="44"/>
      <c r="D150" s="44"/>
      <c r="E150" s="44"/>
      <c r="F150" s="44"/>
    </row>
    <row r="151" spans="1:6" ht="18">
      <c r="A151" s="44" t="s">
        <v>37</v>
      </c>
      <c r="B151" s="44"/>
      <c r="C151" s="44"/>
      <c r="D151" s="44"/>
      <c r="E151" s="44"/>
      <c r="F151" s="44"/>
    </row>
    <row r="152" spans="1:4" ht="15">
      <c r="A152" s="29"/>
      <c r="B152" s="29"/>
      <c r="C152" s="30"/>
      <c r="D152" s="32"/>
    </row>
    <row r="153" spans="1:4" ht="15">
      <c r="A153" s="29"/>
      <c r="B153" s="29"/>
      <c r="C153" s="30"/>
      <c r="D153" s="32"/>
    </row>
    <row r="154" spans="1:6" ht="18">
      <c r="A154" s="39" t="s">
        <v>14</v>
      </c>
      <c r="B154" s="39"/>
      <c r="C154" s="39"/>
      <c r="D154" s="39"/>
      <c r="E154" s="39"/>
      <c r="F154" s="39"/>
    </row>
    <row r="155" spans="1:6" ht="12.75">
      <c r="A155" s="40" t="s">
        <v>15</v>
      </c>
      <c r="B155" s="40"/>
      <c r="C155" s="40"/>
      <c r="D155" s="40"/>
      <c r="E155" s="40"/>
      <c r="F155" s="40"/>
    </row>
    <row r="156" spans="1:6" ht="12.75">
      <c r="A156" s="37" t="s">
        <v>16</v>
      </c>
      <c r="B156" s="37"/>
      <c r="C156" s="37"/>
      <c r="D156" s="37"/>
      <c r="E156" s="37"/>
      <c r="F156" s="37"/>
    </row>
    <row r="157" spans="1:6" ht="12.75">
      <c r="A157" s="38" t="s">
        <v>33</v>
      </c>
      <c r="B157" s="40"/>
      <c r="C157" s="40"/>
      <c r="D157" s="40"/>
      <c r="E157" s="40"/>
      <c r="F157" s="40"/>
    </row>
    <row r="158" spans="1:6" ht="12.75">
      <c r="A158" s="37" t="s">
        <v>17</v>
      </c>
      <c r="B158" s="37"/>
      <c r="C158" s="37"/>
      <c r="D158" s="37"/>
      <c r="E158" s="37"/>
      <c r="F158" s="37"/>
    </row>
    <row r="159" spans="1:6" ht="12.75">
      <c r="A159" s="38" t="s">
        <v>18</v>
      </c>
      <c r="B159" s="38"/>
      <c r="C159" s="38"/>
      <c r="D159" s="38"/>
      <c r="E159" s="38"/>
      <c r="F159" s="38"/>
    </row>
    <row r="160" spans="1:6" ht="12.75">
      <c r="A160" s="37" t="s">
        <v>19</v>
      </c>
      <c r="B160" s="37"/>
      <c r="C160" s="37"/>
      <c r="D160" s="37"/>
      <c r="E160" s="37"/>
      <c r="F160" s="37"/>
    </row>
    <row r="161" spans="1:6" ht="12.75">
      <c r="A161" s="38" t="s">
        <v>20</v>
      </c>
      <c r="B161" s="38"/>
      <c r="C161" s="38"/>
      <c r="D161" s="38"/>
      <c r="E161" s="38"/>
      <c r="F161" s="38"/>
    </row>
    <row r="162" spans="1:6" ht="12.75">
      <c r="A162" s="37" t="s">
        <v>21</v>
      </c>
      <c r="B162" s="37"/>
      <c r="C162" s="37"/>
      <c r="D162" s="37"/>
      <c r="E162" s="37"/>
      <c r="F162" s="37"/>
    </row>
    <row r="163" spans="1:6" ht="12.75">
      <c r="A163" s="38" t="s">
        <v>38</v>
      </c>
      <c r="B163" s="38"/>
      <c r="C163" s="38"/>
      <c r="D163" s="38"/>
      <c r="E163" s="38"/>
      <c r="F163" s="38"/>
    </row>
    <row r="164" spans="1:6" ht="12.75">
      <c r="A164" s="41" t="s">
        <v>22</v>
      </c>
      <c r="B164" s="41"/>
      <c r="C164" s="41"/>
      <c r="D164" s="41"/>
      <c r="E164" s="41"/>
      <c r="F164" s="41"/>
    </row>
    <row r="165" ht="12.75">
      <c r="D165" s="18"/>
    </row>
    <row r="166" spans="1:4" ht="15">
      <c r="A166" s="42" t="s">
        <v>23</v>
      </c>
      <c r="B166" s="42"/>
      <c r="C166" s="42"/>
      <c r="D166" s="42"/>
    </row>
    <row r="167" spans="1:4" ht="15">
      <c r="A167" s="42" t="s">
        <v>24</v>
      </c>
      <c r="B167" s="42"/>
      <c r="C167" s="42"/>
      <c r="D167" s="42"/>
    </row>
    <row r="168" spans="1:4" ht="15">
      <c r="A168" s="42" t="s">
        <v>25</v>
      </c>
      <c r="B168" s="42"/>
      <c r="C168" s="42"/>
      <c r="D168" s="42"/>
    </row>
    <row r="169" spans="1:4" ht="15">
      <c r="A169" s="19"/>
      <c r="B169" s="19"/>
      <c r="C169" s="19"/>
      <c r="D169" s="20"/>
    </row>
    <row r="170" spans="1:4" ht="15">
      <c r="A170" s="43" t="s">
        <v>26</v>
      </c>
      <c r="B170" s="43"/>
      <c r="C170" s="43"/>
      <c r="D170" s="43"/>
    </row>
    <row r="171" spans="1:4" ht="54.75">
      <c r="A171" s="5" t="s">
        <v>45</v>
      </c>
      <c r="B171" s="21" t="s">
        <v>27</v>
      </c>
      <c r="C171" s="22" t="s">
        <v>0</v>
      </c>
      <c r="D171" s="23" t="s">
        <v>28</v>
      </c>
    </row>
    <row r="172" spans="1:4" ht="30.75">
      <c r="A172" s="24" t="s">
        <v>53</v>
      </c>
      <c r="B172" s="25" t="s">
        <v>51</v>
      </c>
      <c r="C172" s="35">
        <v>11959.21</v>
      </c>
      <c r="D172" s="36">
        <f>C172/12/269.2</f>
        <v>3.7020833333333334</v>
      </c>
    </row>
    <row r="173" spans="1:4" ht="15">
      <c r="A173" s="26" t="s">
        <v>29</v>
      </c>
      <c r="B173" s="27"/>
      <c r="C173" s="28">
        <f>SUM(C172:C172)</f>
        <v>11959.21</v>
      </c>
      <c r="D173" s="36">
        <f>C173/12/269.2</f>
        <v>3.7020833333333334</v>
      </c>
    </row>
    <row r="174" spans="1:4" ht="15">
      <c r="A174" s="29"/>
      <c r="B174" s="29"/>
      <c r="C174" s="30"/>
      <c r="D174" s="32"/>
    </row>
    <row r="175" spans="1:6" ht="18">
      <c r="A175" s="44" t="s">
        <v>35</v>
      </c>
      <c r="B175" s="44"/>
      <c r="C175" s="44"/>
      <c r="D175" s="44" t="s">
        <v>36</v>
      </c>
      <c r="E175" s="44"/>
      <c r="F175" s="44"/>
    </row>
    <row r="176" spans="1:6" ht="18">
      <c r="A176" s="44"/>
      <c r="B176" s="44"/>
      <c r="C176" s="44"/>
      <c r="D176" s="44"/>
      <c r="E176" s="44"/>
      <c r="F176" s="44"/>
    </row>
    <row r="177" spans="1:6" ht="18">
      <c r="A177" s="44" t="s">
        <v>37</v>
      </c>
      <c r="B177" s="44"/>
      <c r="C177" s="44"/>
      <c r="D177" s="44"/>
      <c r="E177" s="44"/>
      <c r="F177" s="44"/>
    </row>
    <row r="180" spans="1:6" ht="18">
      <c r="A180" s="39" t="s">
        <v>14</v>
      </c>
      <c r="B180" s="39"/>
      <c r="C180" s="39"/>
      <c r="D180" s="39"/>
      <c r="E180" s="39"/>
      <c r="F180" s="39"/>
    </row>
    <row r="181" spans="1:6" ht="12.75">
      <c r="A181" s="40" t="s">
        <v>15</v>
      </c>
      <c r="B181" s="40"/>
      <c r="C181" s="40"/>
      <c r="D181" s="40"/>
      <c r="E181" s="40"/>
      <c r="F181" s="40"/>
    </row>
    <row r="182" spans="1:6" ht="12.75">
      <c r="A182" s="37" t="s">
        <v>16</v>
      </c>
      <c r="B182" s="37"/>
      <c r="C182" s="37"/>
      <c r="D182" s="37"/>
      <c r="E182" s="37"/>
      <c r="F182" s="37"/>
    </row>
    <row r="183" spans="1:6" ht="12.75">
      <c r="A183" s="38" t="s">
        <v>33</v>
      </c>
      <c r="B183" s="40"/>
      <c r="C183" s="40"/>
      <c r="D183" s="40"/>
      <c r="E183" s="40"/>
      <c r="F183" s="40"/>
    </row>
    <row r="184" spans="1:6" ht="12.75">
      <c r="A184" s="37" t="s">
        <v>17</v>
      </c>
      <c r="B184" s="37"/>
      <c r="C184" s="37"/>
      <c r="D184" s="37"/>
      <c r="E184" s="37"/>
      <c r="F184" s="37"/>
    </row>
    <row r="185" spans="1:6" ht="12.75">
      <c r="A185" s="38" t="s">
        <v>18</v>
      </c>
      <c r="B185" s="38"/>
      <c r="C185" s="38"/>
      <c r="D185" s="38"/>
      <c r="E185" s="38"/>
      <c r="F185" s="38"/>
    </row>
    <row r="186" spans="1:6" ht="12.75">
      <c r="A186" s="37" t="s">
        <v>19</v>
      </c>
      <c r="B186" s="37"/>
      <c r="C186" s="37"/>
      <c r="D186" s="37"/>
      <c r="E186" s="37"/>
      <c r="F186" s="37"/>
    </row>
    <row r="187" spans="1:6" ht="12.75">
      <c r="A187" s="38" t="s">
        <v>20</v>
      </c>
      <c r="B187" s="38"/>
      <c r="C187" s="38"/>
      <c r="D187" s="38"/>
      <c r="E187" s="38"/>
      <c r="F187" s="38"/>
    </row>
    <row r="188" spans="1:6" ht="12.75">
      <c r="A188" s="37" t="s">
        <v>21</v>
      </c>
      <c r="B188" s="37"/>
      <c r="C188" s="37"/>
      <c r="D188" s="37"/>
      <c r="E188" s="37"/>
      <c r="F188" s="37"/>
    </row>
    <row r="189" spans="1:6" ht="12.75">
      <c r="A189" s="38" t="s">
        <v>38</v>
      </c>
      <c r="B189" s="38"/>
      <c r="C189" s="38"/>
      <c r="D189" s="38"/>
      <c r="E189" s="38"/>
      <c r="F189" s="38"/>
    </row>
    <row r="190" spans="1:6" ht="12.75">
      <c r="A190" s="41" t="s">
        <v>22</v>
      </c>
      <c r="B190" s="41"/>
      <c r="C190" s="41"/>
      <c r="D190" s="41"/>
      <c r="E190" s="41"/>
      <c r="F190" s="41"/>
    </row>
    <row r="191" ht="12.75">
      <c r="D191" s="18"/>
    </row>
    <row r="192" spans="1:4" ht="15">
      <c r="A192" s="42" t="s">
        <v>23</v>
      </c>
      <c r="B192" s="42"/>
      <c r="C192" s="42"/>
      <c r="D192" s="42"/>
    </row>
    <row r="193" spans="1:4" ht="15">
      <c r="A193" s="42" t="s">
        <v>24</v>
      </c>
      <c r="B193" s="42"/>
      <c r="C193" s="42"/>
      <c r="D193" s="42"/>
    </row>
    <row r="194" spans="1:4" ht="15">
      <c r="A194" s="42" t="s">
        <v>25</v>
      </c>
      <c r="B194" s="42"/>
      <c r="C194" s="42"/>
      <c r="D194" s="42"/>
    </row>
    <row r="195" spans="1:4" ht="15">
      <c r="A195" s="19"/>
      <c r="B195" s="19"/>
      <c r="C195" s="19"/>
      <c r="D195" s="20"/>
    </row>
    <row r="196" spans="1:4" ht="15">
      <c r="A196" s="43" t="s">
        <v>26</v>
      </c>
      <c r="B196" s="43"/>
      <c r="C196" s="43"/>
      <c r="D196" s="43"/>
    </row>
    <row r="197" spans="1:4" ht="54.75">
      <c r="A197" s="5" t="s">
        <v>46</v>
      </c>
      <c r="B197" s="21" t="s">
        <v>27</v>
      </c>
      <c r="C197" s="22" t="s">
        <v>0</v>
      </c>
      <c r="D197" s="23" t="s">
        <v>28</v>
      </c>
    </row>
    <row r="198" spans="1:4" ht="30.75">
      <c r="A198" s="24" t="s">
        <v>52</v>
      </c>
      <c r="B198" s="25" t="s">
        <v>51</v>
      </c>
      <c r="C198" s="35">
        <v>11959.21</v>
      </c>
      <c r="D198" s="36">
        <f>C198/12/268.9</f>
        <v>3.706213586215446</v>
      </c>
    </row>
    <row r="199" spans="1:4" ht="15">
      <c r="A199" s="26" t="s">
        <v>29</v>
      </c>
      <c r="B199" s="27"/>
      <c r="C199" s="28">
        <f>SUM(C198:C198)</f>
        <v>11959.21</v>
      </c>
      <c r="D199" s="36">
        <f>C199/12/268.9</f>
        <v>3.706213586215446</v>
      </c>
    </row>
    <row r="200" spans="1:4" ht="15">
      <c r="A200" s="29"/>
      <c r="B200" s="29"/>
      <c r="C200" s="30"/>
      <c r="D200" s="32"/>
    </row>
    <row r="201" spans="1:6" ht="18">
      <c r="A201" s="44" t="s">
        <v>35</v>
      </c>
      <c r="B201" s="44"/>
      <c r="C201" s="44"/>
      <c r="D201" s="44" t="s">
        <v>36</v>
      </c>
      <c r="E201" s="44"/>
      <c r="F201" s="44"/>
    </row>
    <row r="202" spans="1:6" ht="18">
      <c r="A202" s="44"/>
      <c r="B202" s="44"/>
      <c r="C202" s="44"/>
      <c r="D202" s="44"/>
      <c r="E202" s="44"/>
      <c r="F202" s="44"/>
    </row>
    <row r="203" spans="1:6" ht="18">
      <c r="A203" s="44" t="s">
        <v>37</v>
      </c>
      <c r="B203" s="44"/>
      <c r="C203" s="44"/>
      <c r="D203" s="44"/>
      <c r="E203" s="44"/>
      <c r="F203" s="44"/>
    </row>
    <row r="206" spans="1:6" ht="18">
      <c r="A206" s="39" t="s">
        <v>14</v>
      </c>
      <c r="B206" s="39"/>
      <c r="C206" s="39"/>
      <c r="D206" s="39"/>
      <c r="E206" s="39"/>
      <c r="F206" s="39"/>
    </row>
    <row r="207" spans="1:6" ht="12.75">
      <c r="A207" s="40" t="s">
        <v>15</v>
      </c>
      <c r="B207" s="40"/>
      <c r="C207" s="40"/>
      <c r="D207" s="40"/>
      <c r="E207" s="40"/>
      <c r="F207" s="40"/>
    </row>
    <row r="208" spans="1:6" ht="12.75">
      <c r="A208" s="37" t="s">
        <v>16</v>
      </c>
      <c r="B208" s="37"/>
      <c r="C208" s="37"/>
      <c r="D208" s="37"/>
      <c r="E208" s="37"/>
      <c r="F208" s="37"/>
    </row>
    <row r="209" spans="1:6" ht="12.75">
      <c r="A209" s="38" t="s">
        <v>33</v>
      </c>
      <c r="B209" s="40"/>
      <c r="C209" s="40"/>
      <c r="D209" s="40"/>
      <c r="E209" s="40"/>
      <c r="F209" s="40"/>
    </row>
    <row r="210" spans="1:6" ht="12.75">
      <c r="A210" s="37" t="s">
        <v>17</v>
      </c>
      <c r="B210" s="37"/>
      <c r="C210" s="37"/>
      <c r="D210" s="37"/>
      <c r="E210" s="37"/>
      <c r="F210" s="37"/>
    </row>
    <row r="211" spans="1:6" ht="12.75">
      <c r="A211" s="38" t="s">
        <v>18</v>
      </c>
      <c r="B211" s="38"/>
      <c r="C211" s="38"/>
      <c r="D211" s="38"/>
      <c r="E211" s="38"/>
      <c r="F211" s="38"/>
    </row>
    <row r="212" spans="1:6" ht="12.75">
      <c r="A212" s="37" t="s">
        <v>19</v>
      </c>
      <c r="B212" s="37"/>
      <c r="C212" s="37"/>
      <c r="D212" s="37"/>
      <c r="E212" s="37"/>
      <c r="F212" s="37"/>
    </row>
    <row r="213" spans="1:6" ht="12.75">
      <c r="A213" s="38" t="s">
        <v>20</v>
      </c>
      <c r="B213" s="38"/>
      <c r="C213" s="38"/>
      <c r="D213" s="38"/>
      <c r="E213" s="38"/>
      <c r="F213" s="38"/>
    </row>
    <row r="214" spans="1:6" ht="12.75">
      <c r="A214" s="37" t="s">
        <v>21</v>
      </c>
      <c r="B214" s="37"/>
      <c r="C214" s="37"/>
      <c r="D214" s="37"/>
      <c r="E214" s="37"/>
      <c r="F214" s="37"/>
    </row>
    <row r="215" spans="1:6" ht="12.75">
      <c r="A215" s="38" t="s">
        <v>38</v>
      </c>
      <c r="B215" s="38"/>
      <c r="C215" s="38"/>
      <c r="D215" s="38"/>
      <c r="E215" s="38"/>
      <c r="F215" s="38"/>
    </row>
    <row r="216" spans="1:6" ht="12.75">
      <c r="A216" s="41" t="s">
        <v>22</v>
      </c>
      <c r="B216" s="41"/>
      <c r="C216" s="41"/>
      <c r="D216" s="41"/>
      <c r="E216" s="41"/>
      <c r="F216" s="41"/>
    </row>
    <row r="217" ht="12.75">
      <c r="D217" s="18"/>
    </row>
    <row r="218" spans="1:4" ht="15">
      <c r="A218" s="42" t="s">
        <v>23</v>
      </c>
      <c r="B218" s="42"/>
      <c r="C218" s="42"/>
      <c r="D218" s="42"/>
    </row>
    <row r="219" spans="1:4" ht="15">
      <c r="A219" s="42" t="s">
        <v>24</v>
      </c>
      <c r="B219" s="42"/>
      <c r="C219" s="42"/>
      <c r="D219" s="42"/>
    </row>
    <row r="220" spans="1:4" ht="15">
      <c r="A220" s="42" t="s">
        <v>25</v>
      </c>
      <c r="B220" s="42"/>
      <c r="C220" s="42"/>
      <c r="D220" s="42"/>
    </row>
    <row r="221" spans="1:4" ht="15">
      <c r="A221" s="19"/>
      <c r="B221" s="19"/>
      <c r="C221" s="19"/>
      <c r="D221" s="20"/>
    </row>
    <row r="222" spans="1:4" ht="15">
      <c r="A222" s="43" t="s">
        <v>26</v>
      </c>
      <c r="B222" s="43"/>
      <c r="C222" s="43"/>
      <c r="D222" s="43"/>
    </row>
    <row r="223" spans="1:4" ht="54.75">
      <c r="A223" s="5" t="s">
        <v>47</v>
      </c>
      <c r="B223" s="21" t="s">
        <v>27</v>
      </c>
      <c r="C223" s="22" t="s">
        <v>0</v>
      </c>
      <c r="D223" s="23" t="s">
        <v>28</v>
      </c>
    </row>
    <row r="224" spans="1:4" ht="30.75">
      <c r="A224" s="24" t="s">
        <v>52</v>
      </c>
      <c r="B224" s="25" t="s">
        <v>51</v>
      </c>
      <c r="C224" s="35">
        <v>11959.21</v>
      </c>
      <c r="D224" s="36">
        <f>C224/12/269.5</f>
        <v>3.6979622758194184</v>
      </c>
    </row>
    <row r="225" spans="1:4" ht="15">
      <c r="A225" s="26" t="s">
        <v>29</v>
      </c>
      <c r="B225" s="27"/>
      <c r="C225" s="28">
        <f>SUM(C224:C224)</f>
        <v>11959.21</v>
      </c>
      <c r="D225" s="36">
        <f>C225/12/269.5</f>
        <v>3.6979622758194184</v>
      </c>
    </row>
    <row r="226" spans="1:4" ht="15">
      <c r="A226" s="29"/>
      <c r="B226" s="29"/>
      <c r="C226" s="30"/>
      <c r="D226" s="32"/>
    </row>
    <row r="227" spans="1:6" ht="18">
      <c r="A227" s="44" t="s">
        <v>35</v>
      </c>
      <c r="B227" s="44"/>
      <c r="C227" s="44"/>
      <c r="D227" s="44" t="s">
        <v>36</v>
      </c>
      <c r="E227" s="44"/>
      <c r="F227" s="44"/>
    </row>
    <row r="228" spans="1:6" ht="18">
      <c r="A228" s="44"/>
      <c r="B228" s="44"/>
      <c r="C228" s="44"/>
      <c r="D228" s="44"/>
      <c r="E228" s="44"/>
      <c r="F228" s="44"/>
    </row>
    <row r="229" spans="1:6" ht="18">
      <c r="A229" s="44" t="s">
        <v>37</v>
      </c>
      <c r="B229" s="44"/>
      <c r="C229" s="44"/>
      <c r="D229" s="44"/>
      <c r="E229" s="44"/>
      <c r="F229" s="44"/>
    </row>
    <row r="232" spans="1:6" ht="18">
      <c r="A232" s="39" t="s">
        <v>14</v>
      </c>
      <c r="B232" s="39"/>
      <c r="C232" s="39"/>
      <c r="D232" s="39"/>
      <c r="E232" s="39"/>
      <c r="F232" s="39"/>
    </row>
    <row r="233" spans="1:6" ht="12.75">
      <c r="A233" s="40" t="s">
        <v>15</v>
      </c>
      <c r="B233" s="40"/>
      <c r="C233" s="40"/>
      <c r="D233" s="40"/>
      <c r="E233" s="40"/>
      <c r="F233" s="40"/>
    </row>
    <row r="234" spans="1:6" ht="12.75">
      <c r="A234" s="37" t="s">
        <v>16</v>
      </c>
      <c r="B234" s="37"/>
      <c r="C234" s="37"/>
      <c r="D234" s="37"/>
      <c r="E234" s="37"/>
      <c r="F234" s="37"/>
    </row>
    <row r="235" spans="1:6" ht="12.75">
      <c r="A235" s="38" t="s">
        <v>33</v>
      </c>
      <c r="B235" s="40"/>
      <c r="C235" s="40"/>
      <c r="D235" s="40"/>
      <c r="E235" s="40"/>
      <c r="F235" s="40"/>
    </row>
    <row r="236" spans="1:6" ht="12.75">
      <c r="A236" s="37" t="s">
        <v>17</v>
      </c>
      <c r="B236" s="37"/>
      <c r="C236" s="37"/>
      <c r="D236" s="37"/>
      <c r="E236" s="37"/>
      <c r="F236" s="37"/>
    </row>
    <row r="237" spans="1:6" ht="12.75">
      <c r="A237" s="38" t="s">
        <v>18</v>
      </c>
      <c r="B237" s="38"/>
      <c r="C237" s="38"/>
      <c r="D237" s="38"/>
      <c r="E237" s="38"/>
      <c r="F237" s="38"/>
    </row>
    <row r="238" spans="1:6" ht="12.75">
      <c r="A238" s="37" t="s">
        <v>19</v>
      </c>
      <c r="B238" s="37"/>
      <c r="C238" s="37"/>
      <c r="D238" s="37"/>
      <c r="E238" s="37"/>
      <c r="F238" s="37"/>
    </row>
    <row r="239" spans="1:6" ht="12.75">
      <c r="A239" s="38" t="s">
        <v>20</v>
      </c>
      <c r="B239" s="38"/>
      <c r="C239" s="38"/>
      <c r="D239" s="38"/>
      <c r="E239" s="38"/>
      <c r="F239" s="38"/>
    </row>
    <row r="240" spans="1:6" ht="12.75">
      <c r="A240" s="37" t="s">
        <v>21</v>
      </c>
      <c r="B240" s="37"/>
      <c r="C240" s="37"/>
      <c r="D240" s="37"/>
      <c r="E240" s="37"/>
      <c r="F240" s="37"/>
    </row>
    <row r="241" spans="1:6" ht="12.75">
      <c r="A241" s="38" t="s">
        <v>38</v>
      </c>
      <c r="B241" s="38"/>
      <c r="C241" s="38"/>
      <c r="D241" s="38"/>
      <c r="E241" s="38"/>
      <c r="F241" s="38"/>
    </row>
    <row r="242" spans="1:6" ht="12.75">
      <c r="A242" s="41" t="s">
        <v>22</v>
      </c>
      <c r="B242" s="41"/>
      <c r="C242" s="41"/>
      <c r="D242" s="41"/>
      <c r="E242" s="41"/>
      <c r="F242" s="41"/>
    </row>
    <row r="243" ht="12.75">
      <c r="D243" s="18"/>
    </row>
    <row r="244" spans="1:4" ht="15">
      <c r="A244" s="42" t="s">
        <v>23</v>
      </c>
      <c r="B244" s="42"/>
      <c r="C244" s="42"/>
      <c r="D244" s="42"/>
    </row>
    <row r="245" spans="1:4" ht="15">
      <c r="A245" s="42" t="s">
        <v>24</v>
      </c>
      <c r="B245" s="42"/>
      <c r="C245" s="42"/>
      <c r="D245" s="42"/>
    </row>
    <row r="246" spans="1:4" ht="15">
      <c r="A246" s="42" t="s">
        <v>25</v>
      </c>
      <c r="B246" s="42"/>
      <c r="C246" s="42"/>
      <c r="D246" s="42"/>
    </row>
    <row r="247" spans="1:4" ht="15">
      <c r="A247" s="19"/>
      <c r="B247" s="19"/>
      <c r="C247" s="19"/>
      <c r="D247" s="20"/>
    </row>
    <row r="248" spans="1:4" ht="15">
      <c r="A248" s="43" t="s">
        <v>26</v>
      </c>
      <c r="B248" s="43"/>
      <c r="C248" s="43"/>
      <c r="D248" s="43"/>
    </row>
    <row r="249" spans="1:4" ht="54.75">
      <c r="A249" s="5" t="s">
        <v>48</v>
      </c>
      <c r="B249" s="21" t="s">
        <v>27</v>
      </c>
      <c r="C249" s="22" t="s">
        <v>0</v>
      </c>
      <c r="D249" s="23" t="s">
        <v>28</v>
      </c>
    </row>
    <row r="250" spans="1:4" ht="30.75">
      <c r="A250" s="24" t="s">
        <v>52</v>
      </c>
      <c r="B250" s="25" t="s">
        <v>51</v>
      </c>
      <c r="C250" s="35">
        <v>11959.21</v>
      </c>
      <c r="D250" s="36">
        <f>C250/12/269.8</f>
        <v>3.6938503829997527</v>
      </c>
    </row>
    <row r="251" spans="1:4" ht="15">
      <c r="A251" s="26" t="s">
        <v>29</v>
      </c>
      <c r="B251" s="27"/>
      <c r="C251" s="28">
        <f>SUM(C250:C250)</f>
        <v>11959.21</v>
      </c>
      <c r="D251" s="36">
        <f>C251/12/269.8</f>
        <v>3.6938503829997527</v>
      </c>
    </row>
    <row r="252" spans="1:4" ht="15">
      <c r="A252" s="29"/>
      <c r="B252" s="29"/>
      <c r="C252" s="30"/>
      <c r="D252" s="32"/>
    </row>
    <row r="253" spans="1:6" ht="18">
      <c r="A253" s="44" t="s">
        <v>35</v>
      </c>
      <c r="B253" s="44"/>
      <c r="C253" s="44"/>
      <c r="D253" s="44" t="s">
        <v>36</v>
      </c>
      <c r="E253" s="44"/>
      <c r="F253" s="44"/>
    </row>
    <row r="254" spans="1:6" ht="18">
      <c r="A254" s="44"/>
      <c r="B254" s="44"/>
      <c r="C254" s="44"/>
      <c r="D254" s="44"/>
      <c r="E254" s="44"/>
      <c r="F254" s="44"/>
    </row>
    <row r="255" spans="1:6" ht="18">
      <c r="A255" s="44" t="s">
        <v>37</v>
      </c>
      <c r="B255" s="44"/>
      <c r="C255" s="44"/>
      <c r="D255" s="44"/>
      <c r="E255" s="44"/>
      <c r="F255" s="44"/>
    </row>
    <row r="258" spans="1:6" ht="18">
      <c r="A258" s="39" t="s">
        <v>14</v>
      </c>
      <c r="B258" s="39"/>
      <c r="C258" s="39"/>
      <c r="D258" s="39"/>
      <c r="E258" s="39"/>
      <c r="F258" s="39"/>
    </row>
    <row r="259" spans="1:6" ht="12.75">
      <c r="A259" s="40" t="s">
        <v>15</v>
      </c>
      <c r="B259" s="40"/>
      <c r="C259" s="40"/>
      <c r="D259" s="40"/>
      <c r="E259" s="40"/>
      <c r="F259" s="40"/>
    </row>
    <row r="260" spans="1:6" ht="12.75">
      <c r="A260" s="37" t="s">
        <v>16</v>
      </c>
      <c r="B260" s="37"/>
      <c r="C260" s="37"/>
      <c r="D260" s="37"/>
      <c r="E260" s="37"/>
      <c r="F260" s="37"/>
    </row>
    <row r="261" spans="1:6" ht="12.75">
      <c r="A261" s="38" t="s">
        <v>33</v>
      </c>
      <c r="B261" s="40"/>
      <c r="C261" s="40"/>
      <c r="D261" s="40"/>
      <c r="E261" s="40"/>
      <c r="F261" s="40"/>
    </row>
    <row r="262" spans="1:6" ht="12.75">
      <c r="A262" s="37" t="s">
        <v>17</v>
      </c>
      <c r="B262" s="37"/>
      <c r="C262" s="37"/>
      <c r="D262" s="37"/>
      <c r="E262" s="37"/>
      <c r="F262" s="37"/>
    </row>
    <row r="263" spans="1:6" ht="12.75">
      <c r="A263" s="38" t="s">
        <v>18</v>
      </c>
      <c r="B263" s="38"/>
      <c r="C263" s="38"/>
      <c r="D263" s="38"/>
      <c r="E263" s="38"/>
      <c r="F263" s="38"/>
    </row>
    <row r="264" spans="1:6" ht="12.75">
      <c r="A264" s="37" t="s">
        <v>19</v>
      </c>
      <c r="B264" s="37"/>
      <c r="C264" s="37"/>
      <c r="D264" s="37"/>
      <c r="E264" s="37"/>
      <c r="F264" s="37"/>
    </row>
    <row r="265" spans="1:6" ht="12.75">
      <c r="A265" s="38" t="s">
        <v>20</v>
      </c>
      <c r="B265" s="38"/>
      <c r="C265" s="38"/>
      <c r="D265" s="38"/>
      <c r="E265" s="38"/>
      <c r="F265" s="38"/>
    </row>
    <row r="266" spans="1:6" ht="12.75">
      <c r="A266" s="37" t="s">
        <v>21</v>
      </c>
      <c r="B266" s="37"/>
      <c r="C266" s="37"/>
      <c r="D266" s="37"/>
      <c r="E266" s="37"/>
      <c r="F266" s="37"/>
    </row>
    <row r="267" spans="1:6" ht="12.75">
      <c r="A267" s="38" t="s">
        <v>38</v>
      </c>
      <c r="B267" s="38"/>
      <c r="C267" s="38"/>
      <c r="D267" s="38"/>
      <c r="E267" s="38"/>
      <c r="F267" s="38"/>
    </row>
    <row r="268" spans="1:6" ht="12.75">
      <c r="A268" s="41" t="s">
        <v>22</v>
      </c>
      <c r="B268" s="41"/>
      <c r="C268" s="41"/>
      <c r="D268" s="41"/>
      <c r="E268" s="41"/>
      <c r="F268" s="41"/>
    </row>
    <row r="269" ht="12.75">
      <c r="D269" s="18"/>
    </row>
    <row r="270" spans="1:4" ht="15">
      <c r="A270" s="42" t="s">
        <v>23</v>
      </c>
      <c r="B270" s="42"/>
      <c r="C270" s="42"/>
      <c r="D270" s="42"/>
    </row>
    <row r="271" spans="1:4" ht="15">
      <c r="A271" s="42" t="s">
        <v>24</v>
      </c>
      <c r="B271" s="42"/>
      <c r="C271" s="42"/>
      <c r="D271" s="42"/>
    </row>
    <row r="272" spans="1:4" ht="15">
      <c r="A272" s="42" t="s">
        <v>25</v>
      </c>
      <c r="B272" s="42"/>
      <c r="C272" s="42"/>
      <c r="D272" s="42"/>
    </row>
    <row r="273" spans="1:4" ht="15">
      <c r="A273" s="19"/>
      <c r="B273" s="19"/>
      <c r="C273" s="19"/>
      <c r="D273" s="20"/>
    </row>
    <row r="274" spans="1:4" ht="15">
      <c r="A274" s="43" t="s">
        <v>26</v>
      </c>
      <c r="B274" s="43"/>
      <c r="C274" s="43"/>
      <c r="D274" s="43"/>
    </row>
    <row r="275" spans="1:4" ht="54.75">
      <c r="A275" s="5" t="s">
        <v>49</v>
      </c>
      <c r="B275" s="21" t="s">
        <v>27</v>
      </c>
      <c r="C275" s="22" t="s">
        <v>0</v>
      </c>
      <c r="D275" s="23" t="s">
        <v>28</v>
      </c>
    </row>
    <row r="276" spans="1:4" ht="30.75">
      <c r="A276" s="24" t="s">
        <v>52</v>
      </c>
      <c r="B276" s="25" t="s">
        <v>51</v>
      </c>
      <c r="C276" s="35">
        <v>11959.21</v>
      </c>
      <c r="D276" s="36">
        <f>C276/12/269.9</f>
        <v>3.6924817833765595</v>
      </c>
    </row>
    <row r="277" spans="1:4" ht="15">
      <c r="A277" s="26" t="s">
        <v>29</v>
      </c>
      <c r="B277" s="27"/>
      <c r="C277" s="28">
        <f>SUM(C276:C276)</f>
        <v>11959.21</v>
      </c>
      <c r="D277" s="36">
        <f>C277/12/269.9</f>
        <v>3.6924817833765595</v>
      </c>
    </row>
    <row r="278" spans="1:4" ht="15">
      <c r="A278" s="29"/>
      <c r="B278" s="29"/>
      <c r="C278" s="30"/>
      <c r="D278" s="32"/>
    </row>
    <row r="279" spans="1:6" ht="18">
      <c r="A279" s="44" t="s">
        <v>35</v>
      </c>
      <c r="B279" s="44"/>
      <c r="C279" s="44"/>
      <c r="D279" s="44" t="s">
        <v>36</v>
      </c>
      <c r="E279" s="44"/>
      <c r="F279" s="44"/>
    </row>
    <row r="280" spans="1:6" ht="18">
      <c r="A280" s="44"/>
      <c r="B280" s="44"/>
      <c r="C280" s="44"/>
      <c r="D280" s="44"/>
      <c r="E280" s="44"/>
      <c r="F280" s="44"/>
    </row>
    <row r="281" spans="1:6" ht="18">
      <c r="A281" s="44" t="s">
        <v>37</v>
      </c>
      <c r="B281" s="44"/>
      <c r="C281" s="44"/>
      <c r="D281" s="44"/>
      <c r="E281" s="44"/>
      <c r="F281" s="44"/>
    </row>
    <row r="284" spans="1:6" ht="18">
      <c r="A284" s="39" t="s">
        <v>14</v>
      </c>
      <c r="B284" s="39"/>
      <c r="C284" s="39"/>
      <c r="D284" s="39"/>
      <c r="E284" s="39"/>
      <c r="F284" s="39"/>
    </row>
    <row r="285" spans="1:6" ht="12.75">
      <c r="A285" s="40" t="s">
        <v>15</v>
      </c>
      <c r="B285" s="40"/>
      <c r="C285" s="40"/>
      <c r="D285" s="40"/>
      <c r="E285" s="40"/>
      <c r="F285" s="40"/>
    </row>
    <row r="286" spans="1:6" ht="12.75">
      <c r="A286" s="37" t="s">
        <v>16</v>
      </c>
      <c r="B286" s="37"/>
      <c r="C286" s="37"/>
      <c r="D286" s="37"/>
      <c r="E286" s="37"/>
      <c r="F286" s="37"/>
    </row>
    <row r="287" spans="1:6" ht="12.75">
      <c r="A287" s="38" t="s">
        <v>33</v>
      </c>
      <c r="B287" s="40"/>
      <c r="C287" s="40"/>
      <c r="D287" s="40"/>
      <c r="E287" s="40"/>
      <c r="F287" s="40"/>
    </row>
    <row r="288" spans="1:6" ht="12.75">
      <c r="A288" s="37" t="s">
        <v>17</v>
      </c>
      <c r="B288" s="37"/>
      <c r="C288" s="37"/>
      <c r="D288" s="37"/>
      <c r="E288" s="37"/>
      <c r="F288" s="37"/>
    </row>
    <row r="289" spans="1:6" ht="12.75">
      <c r="A289" s="38" t="s">
        <v>18</v>
      </c>
      <c r="B289" s="38"/>
      <c r="C289" s="38"/>
      <c r="D289" s="38"/>
      <c r="E289" s="38"/>
      <c r="F289" s="38"/>
    </row>
    <row r="290" spans="1:6" ht="12.75">
      <c r="A290" s="37" t="s">
        <v>19</v>
      </c>
      <c r="B290" s="37"/>
      <c r="C290" s="37"/>
      <c r="D290" s="37"/>
      <c r="E290" s="37"/>
      <c r="F290" s="37"/>
    </row>
    <row r="291" spans="1:6" ht="12.75">
      <c r="A291" s="38" t="s">
        <v>20</v>
      </c>
      <c r="B291" s="38"/>
      <c r="C291" s="38"/>
      <c r="D291" s="38"/>
      <c r="E291" s="38"/>
      <c r="F291" s="38"/>
    </row>
    <row r="292" spans="1:6" ht="12.75">
      <c r="A292" s="37" t="s">
        <v>21</v>
      </c>
      <c r="B292" s="37"/>
      <c r="C292" s="37"/>
      <c r="D292" s="37"/>
      <c r="E292" s="37"/>
      <c r="F292" s="37"/>
    </row>
    <row r="293" spans="1:6" ht="12.75">
      <c r="A293" s="38" t="s">
        <v>38</v>
      </c>
      <c r="B293" s="38"/>
      <c r="C293" s="38"/>
      <c r="D293" s="38"/>
      <c r="E293" s="38"/>
      <c r="F293" s="38"/>
    </row>
    <row r="294" spans="1:6" ht="12.75">
      <c r="A294" s="41" t="s">
        <v>22</v>
      </c>
      <c r="B294" s="41"/>
      <c r="C294" s="41"/>
      <c r="D294" s="41"/>
      <c r="E294" s="41"/>
      <c r="F294" s="41"/>
    </row>
    <row r="295" ht="12.75">
      <c r="D295" s="18"/>
    </row>
    <row r="296" spans="1:4" ht="15">
      <c r="A296" s="42" t="s">
        <v>23</v>
      </c>
      <c r="B296" s="42"/>
      <c r="C296" s="42"/>
      <c r="D296" s="42"/>
    </row>
    <row r="297" spans="1:4" ht="15">
      <c r="A297" s="42" t="s">
        <v>24</v>
      </c>
      <c r="B297" s="42"/>
      <c r="C297" s="42"/>
      <c r="D297" s="42"/>
    </row>
    <row r="298" spans="1:4" ht="15">
      <c r="A298" s="42" t="s">
        <v>25</v>
      </c>
      <c r="B298" s="42"/>
      <c r="C298" s="42"/>
      <c r="D298" s="42"/>
    </row>
    <row r="299" spans="1:4" ht="15">
      <c r="A299" s="19"/>
      <c r="B299" s="19"/>
      <c r="C299" s="19"/>
      <c r="D299" s="20"/>
    </row>
    <row r="300" spans="1:4" ht="15">
      <c r="A300" s="43" t="s">
        <v>26</v>
      </c>
      <c r="B300" s="43"/>
      <c r="C300" s="43"/>
      <c r="D300" s="43"/>
    </row>
    <row r="301" spans="1:4" ht="54.75">
      <c r="A301" s="5" t="s">
        <v>50</v>
      </c>
      <c r="B301" s="21" t="s">
        <v>27</v>
      </c>
      <c r="C301" s="22" t="s">
        <v>0</v>
      </c>
      <c r="D301" s="23" t="s">
        <v>28</v>
      </c>
    </row>
    <row r="302" spans="1:4" ht="30.75">
      <c r="A302" s="24" t="s">
        <v>52</v>
      </c>
      <c r="B302" s="25" t="s">
        <v>51</v>
      </c>
      <c r="C302" s="35">
        <v>11959.21</v>
      </c>
      <c r="D302" s="36">
        <f>C302/12/267.4</f>
        <v>3.7270038643729744</v>
      </c>
    </row>
    <row r="303" spans="1:4" ht="15">
      <c r="A303" s="26" t="s">
        <v>29</v>
      </c>
      <c r="B303" s="27"/>
      <c r="C303" s="28">
        <f>SUM(C302:C302)</f>
        <v>11959.21</v>
      </c>
      <c r="D303" s="36">
        <f>C303/12/267.4</f>
        <v>3.7270038643729744</v>
      </c>
    </row>
    <row r="304" spans="1:4" ht="15">
      <c r="A304" s="29"/>
      <c r="B304" s="29"/>
      <c r="C304" s="30"/>
      <c r="D304" s="32"/>
    </row>
    <row r="305" spans="1:6" ht="18">
      <c r="A305" s="44" t="s">
        <v>35</v>
      </c>
      <c r="B305" s="44"/>
      <c r="C305" s="44"/>
      <c r="D305" s="44" t="s">
        <v>36</v>
      </c>
      <c r="E305" s="44"/>
      <c r="F305" s="44"/>
    </row>
    <row r="306" spans="1:6" ht="18">
      <c r="A306" s="44"/>
      <c r="B306" s="44"/>
      <c r="C306" s="44"/>
      <c r="D306" s="44"/>
      <c r="E306" s="44"/>
      <c r="F306" s="44"/>
    </row>
    <row r="307" spans="1:6" ht="18">
      <c r="A307" s="44" t="s">
        <v>37</v>
      </c>
      <c r="B307" s="44"/>
      <c r="C307" s="44"/>
      <c r="D307" s="44"/>
      <c r="E307" s="44"/>
      <c r="F307" s="44"/>
    </row>
  </sheetData>
  <sheetProtection/>
  <mergeCells count="180">
    <mergeCell ref="A293:F293"/>
    <mergeCell ref="A294:F294"/>
    <mergeCell ref="A296:D296"/>
    <mergeCell ref="A297:D297"/>
    <mergeCell ref="A298:D298"/>
    <mergeCell ref="A300:D300"/>
    <mergeCell ref="A287:F287"/>
    <mergeCell ref="A288:F288"/>
    <mergeCell ref="A289:F289"/>
    <mergeCell ref="A290:F290"/>
    <mergeCell ref="A291:F291"/>
    <mergeCell ref="A292:F292"/>
    <mergeCell ref="A271:D271"/>
    <mergeCell ref="A272:D272"/>
    <mergeCell ref="A274:D274"/>
    <mergeCell ref="A284:F284"/>
    <mergeCell ref="A285:F285"/>
    <mergeCell ref="A286:F286"/>
    <mergeCell ref="A264:F264"/>
    <mergeCell ref="A265:F265"/>
    <mergeCell ref="A266:F266"/>
    <mergeCell ref="A267:F267"/>
    <mergeCell ref="A268:F268"/>
    <mergeCell ref="A270:D270"/>
    <mergeCell ref="A258:F258"/>
    <mergeCell ref="A259:F259"/>
    <mergeCell ref="A260:F260"/>
    <mergeCell ref="A261:F261"/>
    <mergeCell ref="A262:F262"/>
    <mergeCell ref="A263:F263"/>
    <mergeCell ref="A241:F241"/>
    <mergeCell ref="A242:F242"/>
    <mergeCell ref="A244:D244"/>
    <mergeCell ref="A245:D245"/>
    <mergeCell ref="A246:D246"/>
    <mergeCell ref="A248:D248"/>
    <mergeCell ref="A235:F235"/>
    <mergeCell ref="A236:F236"/>
    <mergeCell ref="A237:F237"/>
    <mergeCell ref="A238:F238"/>
    <mergeCell ref="A239:F239"/>
    <mergeCell ref="A240:F240"/>
    <mergeCell ref="A219:D219"/>
    <mergeCell ref="A220:D220"/>
    <mergeCell ref="A222:D222"/>
    <mergeCell ref="A232:F232"/>
    <mergeCell ref="A233:F233"/>
    <mergeCell ref="A234:F234"/>
    <mergeCell ref="A212:F212"/>
    <mergeCell ref="A213:F213"/>
    <mergeCell ref="A214:F214"/>
    <mergeCell ref="A215:F215"/>
    <mergeCell ref="A216:F216"/>
    <mergeCell ref="A218:D218"/>
    <mergeCell ref="A206:F206"/>
    <mergeCell ref="A207:F207"/>
    <mergeCell ref="A208:F208"/>
    <mergeCell ref="A209:F209"/>
    <mergeCell ref="A210:F210"/>
    <mergeCell ref="A211:F211"/>
    <mergeCell ref="A189:F189"/>
    <mergeCell ref="A190:F190"/>
    <mergeCell ref="A192:D192"/>
    <mergeCell ref="A193:D193"/>
    <mergeCell ref="A194:D194"/>
    <mergeCell ref="A196:D196"/>
    <mergeCell ref="A183:F183"/>
    <mergeCell ref="A184:F184"/>
    <mergeCell ref="A185:F185"/>
    <mergeCell ref="A186:F186"/>
    <mergeCell ref="A187:F187"/>
    <mergeCell ref="A188:F188"/>
    <mergeCell ref="A167:D167"/>
    <mergeCell ref="A168:D168"/>
    <mergeCell ref="A170:D170"/>
    <mergeCell ref="A180:F180"/>
    <mergeCell ref="A181:F181"/>
    <mergeCell ref="A182:F182"/>
    <mergeCell ref="A160:F160"/>
    <mergeCell ref="A161:F161"/>
    <mergeCell ref="A162:F162"/>
    <mergeCell ref="A163:F163"/>
    <mergeCell ref="A164:F164"/>
    <mergeCell ref="A166:D166"/>
    <mergeCell ref="A154:F154"/>
    <mergeCell ref="A155:F155"/>
    <mergeCell ref="A156:F156"/>
    <mergeCell ref="A157:F157"/>
    <mergeCell ref="A158:F158"/>
    <mergeCell ref="A159:F159"/>
    <mergeCell ref="A137:F137"/>
    <mergeCell ref="A138:F138"/>
    <mergeCell ref="A140:D140"/>
    <mergeCell ref="A141:D141"/>
    <mergeCell ref="A142:D142"/>
    <mergeCell ref="A144:D144"/>
    <mergeCell ref="A131:F131"/>
    <mergeCell ref="A132:F132"/>
    <mergeCell ref="A133:F133"/>
    <mergeCell ref="A134:F134"/>
    <mergeCell ref="A135:F135"/>
    <mergeCell ref="A136:F136"/>
    <mergeCell ref="A115:D115"/>
    <mergeCell ref="A116:D116"/>
    <mergeCell ref="A118:D118"/>
    <mergeCell ref="A128:F128"/>
    <mergeCell ref="A129:F129"/>
    <mergeCell ref="A130:F130"/>
    <mergeCell ref="A108:F108"/>
    <mergeCell ref="A109:F109"/>
    <mergeCell ref="A110:F110"/>
    <mergeCell ref="A111:F111"/>
    <mergeCell ref="A112:F112"/>
    <mergeCell ref="A114:D114"/>
    <mergeCell ref="A102:F102"/>
    <mergeCell ref="A103:F103"/>
    <mergeCell ref="A104:F104"/>
    <mergeCell ref="A105:F105"/>
    <mergeCell ref="A106:F106"/>
    <mergeCell ref="A107:F107"/>
    <mergeCell ref="A78:F78"/>
    <mergeCell ref="A79:F79"/>
    <mergeCell ref="A80:F80"/>
    <mergeCell ref="A81:F81"/>
    <mergeCell ref="A82:F82"/>
    <mergeCell ref="A83:F83"/>
    <mergeCell ref="A53:F53"/>
    <mergeCell ref="A54:F54"/>
    <mergeCell ref="A55:F55"/>
    <mergeCell ref="A56:F56"/>
    <mergeCell ref="A57:F57"/>
    <mergeCell ref="A58:F58"/>
    <mergeCell ref="A28:F28"/>
    <mergeCell ref="A29:F29"/>
    <mergeCell ref="A30:F30"/>
    <mergeCell ref="A31:F31"/>
    <mergeCell ref="A32:F32"/>
    <mergeCell ref="A33:F33"/>
    <mergeCell ref="A5:F5"/>
    <mergeCell ref="A6:F6"/>
    <mergeCell ref="A7:F7"/>
    <mergeCell ref="A8:F8"/>
    <mergeCell ref="A9:F9"/>
    <mergeCell ref="A10:F10"/>
    <mergeCell ref="A89:D89"/>
    <mergeCell ref="A90:D90"/>
    <mergeCell ref="A92:D92"/>
    <mergeCell ref="A88:D88"/>
    <mergeCell ref="A84:F84"/>
    <mergeCell ref="A85:F85"/>
    <mergeCell ref="A86:F86"/>
    <mergeCell ref="A76:F76"/>
    <mergeCell ref="A77:F77"/>
    <mergeCell ref="A64:D64"/>
    <mergeCell ref="A65:D65"/>
    <mergeCell ref="A67:D67"/>
    <mergeCell ref="A63:D63"/>
    <mergeCell ref="A59:F59"/>
    <mergeCell ref="A60:F60"/>
    <mergeCell ref="A61:F61"/>
    <mergeCell ref="A51:F51"/>
    <mergeCell ref="A52:F52"/>
    <mergeCell ref="A39:D39"/>
    <mergeCell ref="A40:D40"/>
    <mergeCell ref="A42:D42"/>
    <mergeCell ref="A38:D38"/>
    <mergeCell ref="A34:F34"/>
    <mergeCell ref="A35:F35"/>
    <mergeCell ref="A36:F36"/>
    <mergeCell ref="A26:F26"/>
    <mergeCell ref="A27:F27"/>
    <mergeCell ref="A1:F1"/>
    <mergeCell ref="A2:F2"/>
    <mergeCell ref="A3:F3"/>
    <mergeCell ref="A4:F4"/>
    <mergeCell ref="A14:D14"/>
    <mergeCell ref="A15:D15"/>
    <mergeCell ref="A17:D17"/>
    <mergeCell ref="A13:D13"/>
    <mergeCell ref="A11:F11"/>
  </mergeCells>
  <printOptions/>
  <pageMargins left="0.3937007874015748" right="0.3937007874015748" top="0.98425196850393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875" style="0" customWidth="1"/>
    <col min="2" max="2" width="40.50390625" style="0" customWidth="1"/>
    <col min="3" max="3" width="8.25390625" style="0" customWidth="1"/>
    <col min="4" max="4" width="10.87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34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2" t="s">
        <v>25</v>
      </c>
      <c r="B15" s="42"/>
      <c r="C15" s="42"/>
      <c r="D15" s="42"/>
      <c r="E15" s="42"/>
      <c r="F15" s="42"/>
    </row>
    <row r="16" spans="1:6" ht="93">
      <c r="A16" s="8"/>
      <c r="B16" s="5" t="s">
        <v>30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12.75">
      <c r="A17" s="10"/>
      <c r="B17" s="11" t="s">
        <v>7</v>
      </c>
      <c r="C17" s="9">
        <v>6</v>
      </c>
      <c r="D17" s="12">
        <v>12000</v>
      </c>
      <c r="E17" s="16">
        <f>D17/12/6682.3</f>
        <v>0.14964907292399324</v>
      </c>
      <c r="F17" s="13" t="s">
        <v>3</v>
      </c>
    </row>
    <row r="18" spans="1:6" ht="26.25">
      <c r="A18" s="10"/>
      <c r="B18" s="14" t="s">
        <v>6</v>
      </c>
      <c r="C18" s="9">
        <v>4</v>
      </c>
      <c r="D18" s="12">
        <v>8000</v>
      </c>
      <c r="E18" s="16">
        <f>D18/12/6682.3</f>
        <v>0.09976604861599549</v>
      </c>
      <c r="F18" s="13" t="s">
        <v>4</v>
      </c>
    </row>
    <row r="19" spans="1:6" ht="12.75">
      <c r="A19" s="7"/>
      <c r="B19" s="7" t="s">
        <v>9</v>
      </c>
      <c r="C19" s="7"/>
      <c r="D19" s="15">
        <f>SUM(D17:D18)</f>
        <v>20000</v>
      </c>
      <c r="E19" s="16">
        <v>0.21</v>
      </c>
      <c r="F19" s="7"/>
    </row>
    <row r="21" spans="1:6" ht="18">
      <c r="A21" s="44"/>
      <c r="B21" s="44" t="s">
        <v>35</v>
      </c>
      <c r="C21" s="44"/>
      <c r="D21" s="44"/>
      <c r="E21" s="44"/>
      <c r="F21" s="44" t="s">
        <v>36</v>
      </c>
    </row>
    <row r="22" spans="1:6" ht="18">
      <c r="A22" s="44"/>
      <c r="B22" s="44"/>
      <c r="C22" s="44"/>
      <c r="D22" s="44"/>
      <c r="E22" s="44"/>
      <c r="F22" s="44"/>
    </row>
    <row r="23" spans="1:6" ht="18">
      <c r="A23" s="44"/>
      <c r="B23" s="44" t="s">
        <v>37</v>
      </c>
      <c r="C23" s="44"/>
      <c r="D23" s="44"/>
      <c r="E23" s="44"/>
      <c r="F23" s="44"/>
    </row>
  </sheetData>
  <sheetProtection/>
  <mergeCells count="14">
    <mergeCell ref="A14:F14"/>
    <mergeCell ref="A15:F15"/>
    <mergeCell ref="A9:F9"/>
    <mergeCell ref="A10:F10"/>
    <mergeCell ref="A11:F11"/>
    <mergeCell ref="A13:D13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5511811023622047" right="0.5511811023622047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23" sqref="D23"/>
    </sheetView>
  </sheetViews>
  <sheetFormatPr defaultColWidth="9.00390625" defaultRowHeight="12.75"/>
  <cols>
    <col min="1" max="1" width="3.875" style="0" customWidth="1"/>
    <col min="2" max="2" width="42.875" style="0" customWidth="1"/>
    <col min="3" max="3" width="8.875" style="0" customWidth="1"/>
    <col min="4" max="4" width="11.0039062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34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2" t="s">
        <v>25</v>
      </c>
      <c r="B15" s="42"/>
      <c r="C15" s="42"/>
      <c r="D15" s="42"/>
      <c r="E15" s="42"/>
      <c r="F15" s="42"/>
    </row>
    <row r="16" spans="1:6" ht="93">
      <c r="A16" s="8"/>
      <c r="B16" s="5" t="s">
        <v>31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12.75">
      <c r="A17" s="10"/>
      <c r="B17" s="11" t="s">
        <v>7</v>
      </c>
      <c r="C17" s="9">
        <v>3</v>
      </c>
      <c r="D17" s="12">
        <v>6000</v>
      </c>
      <c r="E17" s="16">
        <f>D17/12/2339.6</f>
        <v>0.21371174559753806</v>
      </c>
      <c r="F17" s="13" t="s">
        <v>3</v>
      </c>
    </row>
    <row r="18" spans="1:6" ht="26.25">
      <c r="A18" s="10"/>
      <c r="B18" s="14" t="s">
        <v>6</v>
      </c>
      <c r="C18" s="9">
        <v>2</v>
      </c>
      <c r="D18" s="12">
        <v>4000</v>
      </c>
      <c r="E18" s="16">
        <f>D18/12/2339.6</f>
        <v>0.14247449706502535</v>
      </c>
      <c r="F18" s="13" t="s">
        <v>4</v>
      </c>
    </row>
    <row r="19" spans="1:6" ht="26.25">
      <c r="A19" s="10"/>
      <c r="B19" s="11" t="s">
        <v>8</v>
      </c>
      <c r="C19" s="9">
        <v>2</v>
      </c>
      <c r="D19" s="12">
        <v>20000</v>
      </c>
      <c r="E19" s="16">
        <f>D19/12/2339.6</f>
        <v>0.7123724853251269</v>
      </c>
      <c r="F19" s="13" t="s">
        <v>4</v>
      </c>
    </row>
    <row r="20" spans="1:6" ht="12.75">
      <c r="A20" s="7"/>
      <c r="B20" s="7" t="s">
        <v>9</v>
      </c>
      <c r="C20" s="7"/>
      <c r="D20" s="15">
        <f>SUM(D17:D19)</f>
        <v>30000</v>
      </c>
      <c r="E20" s="16">
        <f>D20/12/2339.6</f>
        <v>1.0685587279876902</v>
      </c>
      <c r="F20" s="7"/>
    </row>
    <row r="22" spans="2:6" ht="18">
      <c r="B22" s="44" t="s">
        <v>35</v>
      </c>
      <c r="C22" s="44"/>
      <c r="D22" s="44"/>
      <c r="E22" s="44"/>
      <c r="F22" s="45" t="s">
        <v>36</v>
      </c>
    </row>
    <row r="23" spans="2:6" ht="18">
      <c r="B23" s="44"/>
      <c r="C23" s="44"/>
      <c r="D23" s="44"/>
      <c r="E23" s="44"/>
      <c r="F23" s="44"/>
    </row>
    <row r="24" spans="2:6" ht="18">
      <c r="B24" s="44" t="s">
        <v>37</v>
      </c>
      <c r="C24" s="44"/>
      <c r="D24" s="44"/>
      <c r="E24" s="44"/>
      <c r="F24" s="44"/>
    </row>
  </sheetData>
  <sheetProtection/>
  <mergeCells count="14">
    <mergeCell ref="A14:F14"/>
    <mergeCell ref="A15:F15"/>
    <mergeCell ref="A9:F9"/>
    <mergeCell ref="A10:F10"/>
    <mergeCell ref="A11:F11"/>
    <mergeCell ref="A13:D13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5511811023622047" right="0.5511811023622047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.875" style="0" customWidth="1"/>
    <col min="2" max="2" width="42.875" style="0" customWidth="1"/>
    <col min="3" max="3" width="8.875" style="0" customWidth="1"/>
    <col min="4" max="4" width="11.00390625" style="0" customWidth="1"/>
    <col min="5" max="5" width="13.00390625" style="0" customWidth="1"/>
    <col min="6" max="6" width="12.375" style="0" customWidth="1"/>
  </cols>
  <sheetData>
    <row r="1" spans="1:6" ht="18">
      <c r="A1" s="39" t="s">
        <v>14</v>
      </c>
      <c r="B1" s="39"/>
      <c r="C1" s="39"/>
      <c r="D1" s="39"/>
      <c r="E1" s="39"/>
      <c r="F1" s="39"/>
    </row>
    <row r="2" spans="1:6" ht="12.75">
      <c r="A2" s="40" t="s">
        <v>15</v>
      </c>
      <c r="B2" s="40"/>
      <c r="C2" s="40"/>
      <c r="D2" s="40"/>
      <c r="E2" s="40"/>
      <c r="F2" s="40"/>
    </row>
    <row r="3" spans="1:6" ht="12.75">
      <c r="A3" s="37" t="s">
        <v>16</v>
      </c>
      <c r="B3" s="37"/>
      <c r="C3" s="37"/>
      <c r="D3" s="37"/>
      <c r="E3" s="37"/>
      <c r="F3" s="37"/>
    </row>
    <row r="4" spans="1:6" ht="12.75">
      <c r="A4" s="38" t="s">
        <v>33</v>
      </c>
      <c r="B4" s="40"/>
      <c r="C4" s="40"/>
      <c r="D4" s="40"/>
      <c r="E4" s="40"/>
      <c r="F4" s="40"/>
    </row>
    <row r="5" spans="1:6" ht="12.75">
      <c r="A5" s="37" t="s">
        <v>17</v>
      </c>
      <c r="B5" s="37"/>
      <c r="C5" s="37"/>
      <c r="D5" s="37"/>
      <c r="E5" s="37"/>
      <c r="F5" s="37"/>
    </row>
    <row r="6" spans="1:6" ht="12.75">
      <c r="A6" s="38" t="s">
        <v>18</v>
      </c>
      <c r="B6" s="38"/>
      <c r="C6" s="38"/>
      <c r="D6" s="38"/>
      <c r="E6" s="38"/>
      <c r="F6" s="38"/>
    </row>
    <row r="7" spans="1:6" ht="12.75">
      <c r="A7" s="37" t="s">
        <v>19</v>
      </c>
      <c r="B7" s="37"/>
      <c r="C7" s="37"/>
      <c r="D7" s="37"/>
      <c r="E7" s="37"/>
      <c r="F7" s="37"/>
    </row>
    <row r="8" spans="1:6" ht="12.75">
      <c r="A8" s="38" t="s">
        <v>20</v>
      </c>
      <c r="B8" s="38"/>
      <c r="C8" s="38"/>
      <c r="D8" s="38"/>
      <c r="E8" s="38"/>
      <c r="F8" s="38"/>
    </row>
    <row r="9" spans="1:6" ht="12.75">
      <c r="A9" s="37" t="s">
        <v>21</v>
      </c>
      <c r="B9" s="37"/>
      <c r="C9" s="37"/>
      <c r="D9" s="37"/>
      <c r="E9" s="37"/>
      <c r="F9" s="37"/>
    </row>
    <row r="10" spans="1:6" ht="12.75">
      <c r="A10" s="38" t="s">
        <v>34</v>
      </c>
      <c r="B10" s="38"/>
      <c r="C10" s="38"/>
      <c r="D10" s="38"/>
      <c r="E10" s="38"/>
      <c r="F10" s="38"/>
    </row>
    <row r="11" spans="1:6" ht="12.75">
      <c r="A11" s="41" t="s">
        <v>22</v>
      </c>
      <c r="B11" s="41"/>
      <c r="C11" s="41"/>
      <c r="D11" s="41"/>
      <c r="E11" s="41"/>
      <c r="F11" s="41"/>
    </row>
    <row r="12" spans="3:4" ht="12.75">
      <c r="C12" s="17"/>
      <c r="D12" s="18"/>
    </row>
    <row r="13" spans="1:4" ht="15">
      <c r="A13" s="42" t="s">
        <v>23</v>
      </c>
      <c r="B13" s="42"/>
      <c r="C13" s="42"/>
      <c r="D13" s="42"/>
    </row>
    <row r="14" spans="1:6" ht="15">
      <c r="A14" s="42" t="s">
        <v>24</v>
      </c>
      <c r="B14" s="42"/>
      <c r="C14" s="42"/>
      <c r="D14" s="42"/>
      <c r="E14" s="42"/>
      <c r="F14" s="42"/>
    </row>
    <row r="15" spans="1:6" ht="15">
      <c r="A15" s="42" t="s">
        <v>25</v>
      </c>
      <c r="B15" s="42"/>
      <c r="C15" s="42"/>
      <c r="D15" s="42"/>
      <c r="E15" s="42"/>
      <c r="F15" s="42"/>
    </row>
    <row r="16" spans="1:6" ht="93">
      <c r="A16" s="8"/>
      <c r="B16" s="5" t="s">
        <v>32</v>
      </c>
      <c r="C16" s="5" t="s">
        <v>5</v>
      </c>
      <c r="D16" s="5" t="s">
        <v>0</v>
      </c>
      <c r="E16" s="6" t="s">
        <v>1</v>
      </c>
      <c r="F16" s="9" t="s">
        <v>2</v>
      </c>
    </row>
    <row r="17" spans="1:6" ht="12.75">
      <c r="A17" s="10"/>
      <c r="B17" s="11" t="s">
        <v>7</v>
      </c>
      <c r="C17" s="9">
        <v>3</v>
      </c>
      <c r="D17" s="12">
        <v>6000</v>
      </c>
      <c r="E17" s="16">
        <f>D17/12/2339.6</f>
        <v>0.21371174559753806</v>
      </c>
      <c r="F17" s="13" t="s">
        <v>3</v>
      </c>
    </row>
    <row r="18" spans="1:6" ht="26.25">
      <c r="A18" s="10"/>
      <c r="B18" s="14" t="s">
        <v>6</v>
      </c>
      <c r="C18" s="9">
        <v>2</v>
      </c>
      <c r="D18" s="12">
        <v>4000</v>
      </c>
      <c r="E18" s="16">
        <f>D18/12/2339.6</f>
        <v>0.14247449706502535</v>
      </c>
      <c r="F18" s="13" t="s">
        <v>4</v>
      </c>
    </row>
    <row r="19" spans="1:6" ht="26.25">
      <c r="A19" s="10"/>
      <c r="B19" s="11" t="s">
        <v>8</v>
      </c>
      <c r="C19" s="9">
        <v>2</v>
      </c>
      <c r="D19" s="12">
        <v>20000</v>
      </c>
      <c r="E19" s="16">
        <f>D19/12/2339.6</f>
        <v>0.7123724853251269</v>
      </c>
      <c r="F19" s="13" t="s">
        <v>4</v>
      </c>
    </row>
    <row r="20" spans="1:6" ht="12.75">
      <c r="A20" s="7"/>
      <c r="B20" s="7" t="s">
        <v>9</v>
      </c>
      <c r="C20" s="7"/>
      <c r="D20" s="15">
        <f>SUM(D17:D19)</f>
        <v>30000</v>
      </c>
      <c r="E20" s="16">
        <f>D20/12/2339.6</f>
        <v>1.0685587279876902</v>
      </c>
      <c r="F20" s="7"/>
    </row>
    <row r="22" spans="2:6" ht="18">
      <c r="B22" s="44" t="s">
        <v>35</v>
      </c>
      <c r="C22" s="44"/>
      <c r="D22" s="44"/>
      <c r="E22" s="44"/>
      <c r="F22" s="45" t="s">
        <v>36</v>
      </c>
    </row>
    <row r="23" spans="2:6" ht="18">
      <c r="B23" s="44"/>
      <c r="C23" s="44"/>
      <c r="D23" s="44"/>
      <c r="E23" s="44"/>
      <c r="F23" s="44"/>
    </row>
    <row r="24" spans="2:6" ht="18">
      <c r="B24" s="44" t="s">
        <v>37</v>
      </c>
      <c r="C24" s="44"/>
      <c r="D24" s="44"/>
      <c r="E24" s="44"/>
      <c r="F24" s="44"/>
    </row>
  </sheetData>
  <sheetProtection/>
  <mergeCells count="14">
    <mergeCell ref="A14:F14"/>
    <mergeCell ref="A15:F15"/>
    <mergeCell ref="A7:F7"/>
    <mergeCell ref="A8:F8"/>
    <mergeCell ref="A9:F9"/>
    <mergeCell ref="A10:F10"/>
    <mergeCell ref="A11:F11"/>
    <mergeCell ref="A13:D13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Потураева Ирина Анатольевна</cp:lastModifiedBy>
  <cp:lastPrinted>2010-07-28T10:44:47Z</cp:lastPrinted>
  <dcterms:created xsi:type="dcterms:W3CDTF">2009-12-28T10:15:56Z</dcterms:created>
  <dcterms:modified xsi:type="dcterms:W3CDTF">2011-02-17T06:45:44Z</dcterms:modified>
  <cp:category/>
  <cp:version/>
  <cp:contentType/>
  <cp:contentStatus/>
</cp:coreProperties>
</file>