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ведомств 2011-2012" sheetId="1" r:id="rId1"/>
    <sheet name="ведомств 2010" sheetId="2" r:id="rId2"/>
    <sheet name="функц 2011-2012" sheetId="3" r:id="rId3"/>
    <sheet name="функц 2010" sheetId="4" r:id="rId4"/>
  </sheets>
  <definedNames>
    <definedName name="Z_419C6360_650C_11D7_8EE1_00AA004F2C37_.wvu.PrintTitles" localSheetId="3" hidden="1">'функц 2010'!$9:$10</definedName>
    <definedName name="Z_724AD495_11B4_400C_801A_5C4B3D529E14_.wvu.PrintTitles" localSheetId="3" hidden="1">'функц 2010'!$9:$10</definedName>
    <definedName name="Z_7877DC72_62EE_441D_853A_C86C7C220B32_.wvu.PrintTitles" localSheetId="3" hidden="1">'функц 2010'!$9:$10</definedName>
    <definedName name="Z_7CA99B60_587F_11D7_8C29_000021DDEF14_.wvu.PrintTitles" localSheetId="3" hidden="1">'функц 2010'!$9:$10</definedName>
    <definedName name="Z_FD5AB83D_D344_4A9C_9E4F_7A0B1BEDCF80_.wvu.PrintTitles" localSheetId="3" hidden="1">'функц 2010'!$9:$10</definedName>
    <definedName name="_xlnm.Print_Titles" localSheetId="1">'ведомств 2010'!$7:$7</definedName>
    <definedName name="_xlnm.Print_Titles" localSheetId="0">'ведомств 2011-2012'!$8:$8</definedName>
    <definedName name="_xlnm.Print_Titles" localSheetId="3">'функц 2010'!$9:$10</definedName>
    <definedName name="_xlnm.Print_Titles" localSheetId="2">'функц 2011-2012'!$9:$9</definedName>
  </definedNames>
  <calcPr fullCalcOnLoad="1"/>
</workbook>
</file>

<file path=xl/sharedStrings.xml><?xml version="1.0" encoding="utf-8"?>
<sst xmlns="http://schemas.openxmlformats.org/spreadsheetml/2006/main" count="2179" uniqueCount="575">
  <si>
    <t>Городская целевая комплексная Программа по улучшению обеспечения муниципальных учреждений здравоохранения г.Березники врачебными кадрами на 2008-2012 годы</t>
  </si>
  <si>
    <t>Субвенции, передаваемые из краевого бюджета на обеспечение донорской кровью и ее компонентами муниципальных учреждений здравоохранения</t>
  </si>
  <si>
    <t xml:space="preserve">Субвенции, передаваемые из краевого бюджета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</si>
  <si>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 Т О Г О</t>
  </si>
  <si>
    <t>В С Е Г О</t>
  </si>
  <si>
    <t>Приложение 4</t>
  </si>
  <si>
    <t>тыс. руб.</t>
  </si>
  <si>
    <t>2011 год</t>
  </si>
  <si>
    <t>Субвенции местным бюджета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</si>
  <si>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Сумма,          тыс. руб.</t>
  </si>
  <si>
    <t>Содержание милиции общественной безопасности</t>
  </si>
  <si>
    <t>Функционирование органов в сфере национальной безопасности, правоохранительной деятельности</t>
  </si>
  <si>
    <t>Реконструкция водовода на правый берег от водовода "Усолка" до насосной станции 3 подъема</t>
  </si>
  <si>
    <t>Выполнение фунций бюджетными учреждениями</t>
  </si>
  <si>
    <t>Городская целевая программа "Обеспечение жильем молодых семей в г.Березники на 2006-2010 г.г."</t>
  </si>
  <si>
    <t>9999</t>
  </si>
  <si>
    <t>Условно утвержденные расходы</t>
  </si>
  <si>
    <t>Содержание здания бывшего кинотеатра "Авангард"</t>
  </si>
  <si>
    <t>003 04 01</t>
  </si>
  <si>
    <t>090 01 00</t>
  </si>
  <si>
    <t>Содержание, обслуживание и сохранение объектов муниципального имущества, составляющих муниципальную казну</t>
  </si>
  <si>
    <t>795 21 00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</si>
  <si>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</si>
  <si>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795 22 00</t>
  </si>
  <si>
    <t>Городская целевая программа "Повышение безопасности дорожного движения в г.Березники на 2010-2012 г.г."</t>
  </si>
  <si>
    <t>0406</t>
  </si>
  <si>
    <t>Водные ресурсы</t>
  </si>
  <si>
    <t>280 00 00</t>
  </si>
  <si>
    <t>Водохозяйственные мероприятия</t>
  </si>
  <si>
    <t>280 01 00</t>
  </si>
  <si>
    <t>Осуществление отдельных полномочий в области водных отношений</t>
  </si>
  <si>
    <t>Субсидии  организациям, выполняющим перевозки пассажиров по маршрутам регулярных перевозок г.Березники</t>
  </si>
  <si>
    <t xml:space="preserve">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которых относится к ведению Пермского края </t>
  </si>
  <si>
    <t>505 85 00</t>
  </si>
  <si>
    <t>Оказание других видов социальной помощи</t>
  </si>
  <si>
    <t>505 85 05</t>
  </si>
  <si>
    <t>Пособия семьям, имеющим детей в возрасте от 1,5 до 5 лет, не посещающих муниципальные дошкольные образовательные учреждения</t>
  </si>
  <si>
    <t>Реализация пилотного проекта "Пособие семьям, имеющим детей от 1,5 до 5 лет, не посещающих дошкольные учреждения"</t>
  </si>
  <si>
    <t>от 18 декабря 2009 г.  № 693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</si>
  <si>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</si>
  <si>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</si>
  <si>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420 99 01</t>
  </si>
  <si>
    <t>Предоставление услуги по дошкольному образованию детей</t>
  </si>
  <si>
    <t>421 99 01</t>
  </si>
  <si>
    <t>423 99 01</t>
  </si>
  <si>
    <t>Предоставление услуги по дополнительному образованию детей</t>
  </si>
  <si>
    <t>431 99 01</t>
  </si>
  <si>
    <t>Предоставление услуги по организационно-воспитательной работе с молодежью</t>
  </si>
  <si>
    <t>435 99 01</t>
  </si>
  <si>
    <t>Предоставление прочих услуг в сфере образования</t>
  </si>
  <si>
    <t>440 99 01</t>
  </si>
  <si>
    <t>441 99 01</t>
  </si>
  <si>
    <t>442 99 01</t>
  </si>
  <si>
    <t>Предоставление услуги по организации библиотечного обслуживания населения</t>
  </si>
  <si>
    <t>Предоставление услуги по организации культурного досуга</t>
  </si>
  <si>
    <t>443 99 01</t>
  </si>
  <si>
    <t>Празднование 65-летия Победы ВОВ</t>
  </si>
  <si>
    <t>470 99 01</t>
  </si>
  <si>
    <t>Предоставление услуг по оказанию первичной медико-санитарной помощи</t>
  </si>
  <si>
    <t>476 99 01</t>
  </si>
  <si>
    <t>471 99 01</t>
  </si>
  <si>
    <t>477 99 01</t>
  </si>
  <si>
    <t>482 99 01</t>
  </si>
  <si>
    <t>Предоставление услуги по организации физкультурно-оздоровительных мероприятий на базе спортивного учреждения</t>
  </si>
  <si>
    <t>512 97 01</t>
  </si>
  <si>
    <t>Предоставление услуги по организации и проведению общегородских массовых физкультурно-спортивных мероприятий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</si>
  <si>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</si>
  <si>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505 50 00</t>
  </si>
  <si>
    <t>505 50 01</t>
  </si>
  <si>
    <t>Обеспечение работников бюджетной сферы путевками на санаторно-курортное лечение</t>
  </si>
  <si>
    <t xml:space="preserve">   Комитет по вопросам образования</t>
  </si>
  <si>
    <t xml:space="preserve">   Управление здравоохранения</t>
  </si>
  <si>
    <t xml:space="preserve">   Управление культуры</t>
  </si>
  <si>
    <t xml:space="preserve">   Комитет по физической культуре и спорту</t>
  </si>
  <si>
    <t>092 01 08</t>
  </si>
  <si>
    <t>Мероприятия по реализации социальных задач</t>
  </si>
  <si>
    <t>022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</si>
  <si>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</si>
  <si>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Березниковская городская Дума</t>
  </si>
  <si>
    <t>0412</t>
  </si>
  <si>
    <t>Другие вопросы в области национальной экономики</t>
  </si>
  <si>
    <t>795 18 00</t>
  </si>
  <si>
    <t>Городская целевая программа "Развитие малого и среднего предпринимательства в городе Березники на 2009-2011 годы"</t>
  </si>
  <si>
    <t>450 06 00</t>
  </si>
  <si>
    <t>Комплектование книжных фондов библиотек муниципальных образований</t>
  </si>
  <si>
    <t>450 06 01</t>
  </si>
  <si>
    <t>Субсидии, передаваемые бюджетам муниципальных районов (городских округов) на комплектование книжных фондов библиотек муниципальных образований за счет средств федерального бюджета</t>
  </si>
  <si>
    <t>к решению Березниковской городской Думы</t>
  </si>
  <si>
    <t>Разделы, подраздел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</si>
  <si>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</si>
  <si>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</si>
  <si>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</si>
  <si>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</si>
  <si>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</si>
  <si>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</si>
  <si>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</si>
  <si>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</si>
  <si>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Администрация города</t>
  </si>
  <si>
    <t>0106</t>
  </si>
  <si>
    <t>0107</t>
  </si>
  <si>
    <t>Обеспечение проведения выборов и референдумов</t>
  </si>
  <si>
    <t>0112</t>
  </si>
  <si>
    <t>Резервные фонды</t>
  </si>
  <si>
    <t xml:space="preserve"> 070 00 00</t>
  </si>
  <si>
    <t>Другие общегосударственные вопросы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</si>
  <si>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</si>
  <si>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</si>
  <si>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092 00 00</t>
  </si>
  <si>
    <t>Реализация государственных функций, связанных с общегосударственным управлением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</si>
  <si>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</si>
  <si>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</si>
  <si>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</si>
  <si>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</si>
  <si>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</si>
  <si>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</si>
  <si>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</si>
  <si>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</si>
  <si>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</si>
  <si>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</si>
  <si>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</si>
  <si>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350 00 00</t>
  </si>
  <si>
    <t>Поддержка жилищного хозяйства</t>
  </si>
  <si>
    <t>0502</t>
  </si>
  <si>
    <t>Коммунальное хозяйство</t>
  </si>
  <si>
    <t>351 00 00</t>
  </si>
  <si>
    <t>Поддержка коммунального хозяйства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</si>
  <si>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</si>
  <si>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</si>
  <si>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</si>
  <si>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</si>
  <si>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</si>
  <si>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</si>
  <si>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</si>
  <si>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</si>
  <si>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</si>
  <si>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</si>
  <si>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</si>
  <si>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>Обеспечение деятельности подведомственных учреждений</t>
  </si>
  <si>
    <t>Комитет по вопросам образования</t>
  </si>
  <si>
    <t>0702</t>
  </si>
  <si>
    <t>Общее образование</t>
  </si>
  <si>
    <t>421 00 00</t>
  </si>
  <si>
    <t>Школы-детские сады, школы начальные, неполные средние и средние</t>
  </si>
  <si>
    <t>Распределение бюджетных ассигнований на 2010 год по разделам и подразделам,целевым статьям и видам расходов классификации расходов бюджета города Березники</t>
  </si>
  <si>
    <t xml:space="preserve">                    на 2010 год</t>
  </si>
  <si>
    <t>2012 год</t>
  </si>
  <si>
    <t xml:space="preserve">                    на 2011 - 2012 годы</t>
  </si>
  <si>
    <t>423 00 00</t>
  </si>
  <si>
    <t>Учреждения по внешкольной работе с детьми</t>
  </si>
  <si>
    <t>Управление культуры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</si>
  <si>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</si>
  <si>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</si>
  <si>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</si>
  <si>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</si>
  <si>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432 00 00</t>
  </si>
  <si>
    <t>Предоставление услуг учреждениями</t>
  </si>
  <si>
    <t>0709</t>
  </si>
  <si>
    <t>Другие вопросы в области образования</t>
  </si>
  <si>
    <t>435 00 00</t>
  </si>
  <si>
    <t>000</t>
  </si>
  <si>
    <t>Учреждения, обеспечивающие предоставление услуг в сфере образования</t>
  </si>
  <si>
    <t>452 00 00</t>
  </si>
  <si>
    <t>505 00 00</t>
  </si>
  <si>
    <t>0800</t>
  </si>
  <si>
    <t>Культура, кинематография и средства массовой информации</t>
  </si>
  <si>
    <t>0801</t>
  </si>
  <si>
    <t xml:space="preserve">Культура </t>
  </si>
  <si>
    <t>440 00 00</t>
  </si>
  <si>
    <t>Дворцы и дома культуры, другие учреждения культуры и средств массовой информации</t>
  </si>
  <si>
    <t>441 00 00</t>
  </si>
  <si>
    <t>Музеи и постоянные выставки</t>
  </si>
  <si>
    <t>442 00 00</t>
  </si>
  <si>
    <t>Библиотеки</t>
  </si>
  <si>
    <t>443 00 00</t>
  </si>
  <si>
    <t>Театры, цирки, концертные и другие организации исполнительских искусств</t>
  </si>
  <si>
    <t>450 00 00</t>
  </si>
  <si>
    <t>Мероприятия в сфере культуры, кинематографии и средств массовой информации</t>
  </si>
  <si>
    <t>Городские мероприятия</t>
  </si>
  <si>
    <t>0806</t>
  </si>
  <si>
    <t>Другие вопросы в области культуры, кинематографии и средств массовой информации</t>
  </si>
  <si>
    <t>0900</t>
  </si>
  <si>
    <t>0901</t>
  </si>
  <si>
    <t>470 00 00</t>
  </si>
  <si>
    <t>Больницы, клиники, госпитали, медико-санитарные части</t>
  </si>
  <si>
    <t>Обслуживание государственного и муниципального долга</t>
  </si>
  <si>
    <t>Управление здравоохранения</t>
  </si>
  <si>
    <t>471 00 00</t>
  </si>
  <si>
    <t>Поликлиники, амбулатории, диагностические центры</t>
  </si>
  <si>
    <t>477 00 00</t>
  </si>
  <si>
    <t>Станции скорой и неотложной помощи</t>
  </si>
  <si>
    <t>0902</t>
  </si>
  <si>
    <t>512 00 00</t>
  </si>
  <si>
    <t>Физкультурно-оздоровительная работа и спортивные мероприятия</t>
  </si>
  <si>
    <t>Комитет по физической культуре</t>
  </si>
  <si>
    <t>0904</t>
  </si>
  <si>
    <t>1000</t>
  </si>
  <si>
    <t>Социальная политика</t>
  </si>
  <si>
    <t>1001</t>
  </si>
  <si>
    <t>Пенсионное обеспечение</t>
  </si>
  <si>
    <t>ВСЕГО РАСХОДОВ</t>
  </si>
  <si>
    <t>Центральный аппарат</t>
  </si>
  <si>
    <t>202 00 00</t>
  </si>
  <si>
    <t>Воинские формирования (органы, подразделения)</t>
  </si>
  <si>
    <t>Вещевое обеспечение</t>
  </si>
  <si>
    <t>Гражданский персонал</t>
  </si>
  <si>
    <t>005</t>
  </si>
  <si>
    <t>0408</t>
  </si>
  <si>
    <t>317 00 00</t>
  </si>
  <si>
    <t>Транспорт</t>
  </si>
  <si>
    <t>Другие виды транспорта</t>
  </si>
  <si>
    <t>Отдельные мероприятия по другим видам транспорта</t>
  </si>
  <si>
    <t xml:space="preserve">    Администрация города</t>
  </si>
  <si>
    <t>020 00 00</t>
  </si>
  <si>
    <t>Проведение выборов и референдумов</t>
  </si>
  <si>
    <t>Пособия и компенсации военнослужащим, приравненным к ним лицам, а также уволенным из их числа</t>
  </si>
  <si>
    <t>1003</t>
  </si>
  <si>
    <t>Социальное обеспечение населения</t>
  </si>
  <si>
    <t>520 00 00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</si>
  <si>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</si>
  <si>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</si>
  <si>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</si>
  <si>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</si>
  <si>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0407</t>
  </si>
  <si>
    <t>Лесное хозяйство</t>
  </si>
  <si>
    <t>290 00 00</t>
  </si>
  <si>
    <t>Охрана, восстановление и использование лесов</t>
  </si>
  <si>
    <t>Межбюджетные трансферты</t>
  </si>
  <si>
    <t>Контрольно-счетная палата г.Березники</t>
  </si>
  <si>
    <t>Избирательная комиссия муниципального образования городского округа "город Березники"</t>
  </si>
  <si>
    <t>Выполнение других обязательств государства</t>
  </si>
  <si>
    <t>МУ "Служба благоустройства г.Березники"</t>
  </si>
  <si>
    <t>Обследование жилых домов для получения заключения о техническом состоянии строительных конструкций, вводных и фасадных газопроводов, разработка проектно-сметной документации по ремонту и усилению строительных конструкций зданий жилых домов, конструктивных мер защиты вводных и фасадных газопроводов, проведение ремонтных работ и работ по усилению строительных конструкций, выполнение конструктивных мер защиты вводных и фасадных газопроводов, инженерный мониторинг строительных конструкций жилых домов, государственная экспертиза проектов, авторский надзор за выполнением проектов</t>
  </si>
  <si>
    <t>Софинансирование капитального ремонта общего имущества многоквартирных домов и расходов по приведению в нормативное и безопасное состояние зеленого хозяйства придомовых территорий многоквартирных домов города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</si>
  <si>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</si>
  <si>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</si>
  <si>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Фонд компенсаций</t>
  </si>
  <si>
    <t>Разработка программы комплексного развития систем коммунальной инфраструктуры (водоснабжения, водоотведения, электроснабжения, теплоснабжения, утилизация ТБО)</t>
  </si>
  <si>
    <t>Финансовое управление администрации города</t>
  </si>
  <si>
    <t>МУ "Управление гражданской защиты г.Березники"</t>
  </si>
  <si>
    <t>Члены избирательной комиссии муниципального образования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</si>
  <si>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</si>
  <si>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</si>
  <si>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600 00 00</t>
  </si>
  <si>
    <t>795 00 00</t>
  </si>
  <si>
    <t>Целевые программы муниципальных образований</t>
  </si>
  <si>
    <t>Озеленение</t>
  </si>
  <si>
    <t>102 00 00</t>
  </si>
  <si>
    <t>485 00 00</t>
  </si>
  <si>
    <t>482 00 00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</si>
  <si>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</si>
  <si>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муниципального образования</t>
  </si>
  <si>
    <t xml:space="preserve"> 003 00 00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</si>
  <si>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</si>
  <si>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003 02 00</t>
  </si>
  <si>
    <t>003 03 00</t>
  </si>
  <si>
    <t>003 04 00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</si>
  <si>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</si>
  <si>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003 01 00</t>
  </si>
  <si>
    <t>Выполнение функций муниципальными органами</t>
  </si>
  <si>
    <t>521 00 00</t>
  </si>
  <si>
    <t>521 02 00</t>
  </si>
  <si>
    <t>521 02 01</t>
  </si>
  <si>
    <t xml:space="preserve">009 </t>
  </si>
  <si>
    <t>521 02 02</t>
  </si>
  <si>
    <t>009</t>
  </si>
  <si>
    <t>521 02 05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</si>
  <si>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</si>
  <si>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521 02 07</t>
  </si>
  <si>
    <t>003 05 00</t>
  </si>
  <si>
    <t>003 06 00</t>
  </si>
  <si>
    <t>020 01 00</t>
  </si>
  <si>
    <t>012</t>
  </si>
  <si>
    <t>Прочие расходы</t>
  </si>
  <si>
    <t>070 01 00</t>
  </si>
  <si>
    <t>Резервные фонды органов муниципального образования</t>
  </si>
  <si>
    <t>0114</t>
  </si>
  <si>
    <t>090 04 00</t>
  </si>
  <si>
    <t>092 01 00</t>
  </si>
  <si>
    <t xml:space="preserve">092 01 01 </t>
  </si>
  <si>
    <t>092 01 07</t>
  </si>
  <si>
    <t xml:space="preserve">Информирование населения через средства массовой информации, публикации нормативных актов </t>
  </si>
  <si>
    <t>521 02 15</t>
  </si>
  <si>
    <t>001 38 00</t>
  </si>
  <si>
    <t>202 02 01</t>
  </si>
  <si>
    <t>Обеспечение форменным обмундированием</t>
  </si>
  <si>
    <t>013</t>
  </si>
  <si>
    <t>202 02 02</t>
  </si>
  <si>
    <t>Компенсация стоимости вещевого имущества</t>
  </si>
  <si>
    <t>202 03 00</t>
  </si>
  <si>
    <t xml:space="preserve">Военный персонал </t>
  </si>
  <si>
    <t>202 04 00</t>
  </si>
  <si>
    <t>202 05 00</t>
  </si>
  <si>
    <t xml:space="preserve"> Функционирование органов в сфере национальной безопасности и правоохранительной деятельности</t>
  </si>
  <si>
    <t>202 06 00</t>
  </si>
  <si>
    <t>203 00 00</t>
  </si>
  <si>
    <t>Оплата медицинских услуг, осуществление отдельных выплат сотрудникам органов в сфере национальной безопасности и правоохранительной деятельности</t>
  </si>
  <si>
    <t>203 01 00</t>
  </si>
  <si>
    <t>Оплата расходов на оказание медицинской помощи (медицинского обслуживания) сотрудникам</t>
  </si>
  <si>
    <t>Социальные выплаты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</si>
  <si>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</si>
  <si>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</si>
  <si>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Иные межбюджетные трансферты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</si>
  <si>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</si>
  <si>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</si>
  <si>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</si>
  <si>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Бюджетные инвестиции в объекты муниципальной инвестиционной программы развития инфраструктуры города Березники</t>
  </si>
  <si>
    <t>102 02 00</t>
  </si>
  <si>
    <t xml:space="preserve">Бюджетные инвестиции </t>
  </si>
  <si>
    <t>0314</t>
  </si>
  <si>
    <t>0605</t>
  </si>
  <si>
    <t>410 00 00</t>
  </si>
  <si>
    <t>521 02 14</t>
  </si>
  <si>
    <t>423 99 00</t>
  </si>
  <si>
    <t>521 02 11</t>
  </si>
  <si>
    <t>Социальная помощь</t>
  </si>
  <si>
    <t>505 53 00</t>
  </si>
  <si>
    <t>Закон Пермской области от 09.09.1996 № 533-83 "Об охране семьи, материнства, отцовства и детства"</t>
  </si>
  <si>
    <t>505 53 08</t>
  </si>
  <si>
    <t>Предоставление мер социальной поддержки учащимся из многодетных малоимущих семей</t>
  </si>
  <si>
    <t>505 53 09</t>
  </si>
  <si>
    <t>Предоставление мер социальной поддержки учащимся из малоимущих семей</t>
  </si>
  <si>
    <t>432 99 00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</si>
  <si>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</si>
  <si>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</si>
  <si>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795 02 00</t>
  </si>
  <si>
    <t>795 03 00</t>
  </si>
  <si>
    <t>521 02 18</t>
  </si>
  <si>
    <t>МУДОД "Дворец спорта для детей и юношества по плаванию"</t>
  </si>
  <si>
    <t>521 02 12</t>
  </si>
  <si>
    <t>003 00 00</t>
  </si>
  <si>
    <t>443 99 00</t>
  </si>
  <si>
    <t>450 85 00</t>
  </si>
  <si>
    <t>Здравоохранение, физическая культура и спорт</t>
  </si>
  <si>
    <t>Стационарная медицинская помощь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</si>
  <si>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</si>
  <si>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521 02 08</t>
  </si>
  <si>
    <t>Субвенции на обеспечение донорской кровью и ее компонентами муниципальных учреждений здравоохранения</t>
  </si>
  <si>
    <t>795 04 00</t>
  </si>
  <si>
    <t>795 05 00</t>
  </si>
  <si>
    <t>Строительство (реконструкция) объектов общегражданского значения</t>
  </si>
  <si>
    <t>003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</si>
  <si>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</si>
  <si>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</si>
  <si>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</si>
  <si>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0908</t>
  </si>
  <si>
    <t>0111</t>
  </si>
  <si>
    <t>Обслуживание государственного и  муниципального долга</t>
  </si>
  <si>
    <t>065 00 00</t>
  </si>
  <si>
    <t>Процентные платежи по долговым обязательствам</t>
  </si>
  <si>
    <t>065 01 00</t>
  </si>
  <si>
    <t>Процентные платежи по муниципальному долгу</t>
  </si>
  <si>
    <t>Физическая культура и спорт</t>
  </si>
  <si>
    <t>Центры спортивной подготовки</t>
  </si>
  <si>
    <t>482 99 00</t>
  </si>
  <si>
    <t>Комитет по физической культуре и спорту</t>
  </si>
  <si>
    <t>795 08 00</t>
  </si>
  <si>
    <t>Комплексная целевая Программа развития физической культуры и спорта в г. Березники на 2007-2010 годы "Березники - спортивные"</t>
  </si>
  <si>
    <t>0910</t>
  </si>
  <si>
    <t>Субвенции на предоставление дополнительных мер материального обеспечение и социальной защиты работников образования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</si>
  <si>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</si>
  <si>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</t>
  </si>
  <si>
    <t>485 01 00</t>
  </si>
  <si>
    <t>Мероприятия в области здравоохранения</t>
  </si>
  <si>
    <t>476 00 00</t>
  </si>
  <si>
    <t>Родильные дома</t>
  </si>
  <si>
    <t>491 00 00</t>
  </si>
  <si>
    <t>491 01 00</t>
  </si>
  <si>
    <t>505 57 00</t>
  </si>
  <si>
    <t>014</t>
  </si>
  <si>
    <t>795 09 00</t>
  </si>
  <si>
    <t>795 10 00</t>
  </si>
  <si>
    <t>521 02 16</t>
  </si>
  <si>
    <t xml:space="preserve">Функционирование органов в сфере национальной безопасности, правоохранительной деятельности </t>
  </si>
  <si>
    <t>092 99 00</t>
  </si>
  <si>
    <t>Приложение 6</t>
  </si>
  <si>
    <t xml:space="preserve">Комитет по вопросам образования </t>
  </si>
  <si>
    <t>304 00 00</t>
  </si>
  <si>
    <t>Мероприятия направленные на снижение уровня преступности</t>
  </si>
  <si>
    <t>Разработка ПСД для реконструкции МОУ СОШ № 24 по адресу: ул. Ломоносова, 80</t>
  </si>
  <si>
    <t>Городская целевая программа "Любимому городу нашу заботу"</t>
  </si>
  <si>
    <t>795 15 00</t>
  </si>
  <si>
    <t xml:space="preserve">Субвенции на обслуживание получателей средств краевого бюджета </t>
  </si>
  <si>
    <t>Управление внутренних дел</t>
  </si>
  <si>
    <t>Субвенции на хранение, комплектование, учет и использование архивных документов государственной части документов архивного фонда Пермского края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</si>
  <si>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поселенческих, районных и межмуниципальных маршрутах городского, пригородного и междугородного сообщения</t>
  </si>
  <si>
    <t>МУ "Объединенный комитет территориального управления г.Березники"</t>
  </si>
  <si>
    <t>МУ "Управление капитального строительства"</t>
  </si>
  <si>
    <t>МУ "Объединенный комитет территориального управления"</t>
  </si>
  <si>
    <t>202 02 00</t>
  </si>
  <si>
    <t>Управление по распоряжению муниципальной собственностью</t>
  </si>
  <si>
    <t>Иные безвозмездные и безвозвратные перечисления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</si>
  <si>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</si>
  <si>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</si>
  <si>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317 01 00</t>
  </si>
  <si>
    <t>006</t>
  </si>
  <si>
    <t>Субсидии юридическим лицам (за исключением субсидий государственным (муниципальным) учреждениям)</t>
  </si>
  <si>
    <t>Приобретение пассажирского  подвижного состава (расчеты по лизингу)</t>
  </si>
  <si>
    <t>505  37 00</t>
  </si>
  <si>
    <t>505 37 02</t>
  </si>
  <si>
    <t>0503</t>
  </si>
  <si>
    <t>Благоустройство</t>
  </si>
  <si>
    <t>600 01 00</t>
  </si>
  <si>
    <t>Расходы на содержание сетей наружного освещения, включая расходы на оплату уличного освещения</t>
  </si>
  <si>
    <t>600 02 00</t>
  </si>
  <si>
    <t>600 03 00</t>
  </si>
  <si>
    <t>600 04 00</t>
  </si>
  <si>
    <t xml:space="preserve">Расходы по содержанию прочих объектов благоустройства, включая расходы на прочие мероприятия по благоустройству </t>
  </si>
  <si>
    <t>600 05 00</t>
  </si>
  <si>
    <t>Расходы по организации и содержанию мест захоронения</t>
  </si>
  <si>
    <t>0505</t>
  </si>
  <si>
    <t>290 01 00</t>
  </si>
  <si>
    <t>Мероприятия по благоустройству</t>
  </si>
  <si>
    <t>Газификация частного жилищного фонда</t>
  </si>
  <si>
    <t>Депутаты представительного органа муниципального образования, работающие на не постоянной основе</t>
  </si>
  <si>
    <t>017</t>
  </si>
  <si>
    <t>003 04 02</t>
  </si>
  <si>
    <t xml:space="preserve">Субвенции на создание и организацию деятельности административных комиссий </t>
  </si>
  <si>
    <t xml:space="preserve">Субвенции на образование комиссий по делам несовершеннолетних и защите их прав и организацию их деятельности </t>
  </si>
  <si>
    <t>Субвенции на обслуживание получателей средств краевого бюджета</t>
  </si>
  <si>
    <t>Мероприятия по организации оздоровительной кампании детей и подростков</t>
  </si>
  <si>
    <t>Амбулаторная помощь</t>
  </si>
  <si>
    <t>Городская целевая комплексная Программа по организации и совершенствованию онкологической помощи населению г. Березники на 2007-2011 годы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</si>
  <si>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</si>
  <si>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Субсидии на возмещение недополученных доходов, связанных с предоставлением льготного проезда по проездным документам для школьников, студентов и учащихся средних специальных учебных заведений</t>
  </si>
  <si>
    <t xml:space="preserve">   Содержание милиции общественной безопасности</t>
  </si>
  <si>
    <t xml:space="preserve">     Березниковская городская Дума</t>
  </si>
  <si>
    <t>019</t>
  </si>
  <si>
    <t>Обслуживание муниципального долга</t>
  </si>
  <si>
    <t xml:space="preserve">Предоставление услуги на получение основного общего, среднего общего образования </t>
  </si>
  <si>
    <t>450 85 01</t>
  </si>
  <si>
    <t>Предоставление услуги по организации массовых, зрелищных, культурно-досуговых мероприятий и акций городского и регионального уровня</t>
  </si>
  <si>
    <t>Предоставление услуги по обеспечению доступа к музейным коллекциям (фондам)</t>
  </si>
  <si>
    <t>Предоставление услуги на получение основного общего, среднего общего образования</t>
  </si>
  <si>
    <t>Целевая городская программа оказания муниципальной помощи малоимущим семьям и гражданам "Поддержка и защита"</t>
  </si>
  <si>
    <t xml:space="preserve">Сумма,            тыс. руб. </t>
  </si>
  <si>
    <t>Субсидии на возмещение недополученных доходов, связанных с  предоставлением льготного проезда по проездным документам учащихся школы № 14 с 1 по 4 классы, ранее обучавшихся в школе № 26 и проживающих в прилегающем к данной школе микрорайоне</t>
  </si>
  <si>
    <t>Приложение 3</t>
  </si>
  <si>
    <t>Субсидии на возмещение недополученных доходов в связи с предоставленнием мер социальной поддержки работникам бюджетной сферы по оплате за содержание и ремонт жилого помещения в общежитиях, имеющих в своем составе муниципальный жилищный фонд</t>
  </si>
  <si>
    <t>Субсидии на возмещение недополученных доходов по оплате за содержание и ремонт жилого помещения за граждан, проживающих в общежитиях, имеющих в своем составе муниципальный жилищный фонд</t>
  </si>
  <si>
    <t>102 03 00</t>
  </si>
  <si>
    <t>Бюджетные инвестиции в объекты коммунальной инфраструктуры</t>
  </si>
  <si>
    <t>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</si>
  <si>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Субсидии на выполнение работ по содержанию водозабора "Сурмог"</t>
  </si>
  <si>
    <t>Управление благоустройства</t>
  </si>
  <si>
    <t>Городская целевая программа "Обеспечение жильем молодых семей в г.Березники на 2006-2010 годы"</t>
  </si>
  <si>
    <t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</t>
  </si>
  <si>
    <t>795 11 00</t>
  </si>
  <si>
    <t>Городская целевая Программа "Профилактика и лечение артериальной гипертонии в г.Березники на 2009-2013 г.г."</t>
  </si>
  <si>
    <t>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</si>
  <si>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521 02 24</t>
  </si>
  <si>
    <t>Субвенции на предоставление дополнительных мер материального обеспечения и социальной защиты работников образования</t>
  </si>
  <si>
    <t>Субвенции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</si>
  <si>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</si>
  <si>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521 02 17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</si>
  <si>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</si>
  <si>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Средства на поощрения, применяемые администрацией г.Березники</t>
  </si>
  <si>
    <t>001 00 00</t>
  </si>
  <si>
    <t xml:space="preserve">Руководство и управление в сфере установленных функций </t>
  </si>
  <si>
    <t>Содержание шахматного клуба</t>
  </si>
  <si>
    <t>Расходы на управление объектами муниципального имущества, составляющих муниципальную казну</t>
  </si>
  <si>
    <t>Пенсии за выслугу лет лицам, замещавшим муниципальные должности муниципальной службы</t>
  </si>
  <si>
    <t>Расходы на денежные выплаты Почетным гражданам г.Березники</t>
  </si>
  <si>
    <t>Разработка ПСД для строительства лечебно-диагностического корпуса для МУ "Детская городская больница"</t>
  </si>
  <si>
    <t>795 12 00</t>
  </si>
  <si>
    <t>Городская целевая программа "Капитальный ремонт крыш многоквартирных домов в городе Березники на 2009-2013 годы"</t>
  </si>
  <si>
    <t>795 13 00</t>
  </si>
  <si>
    <t>1100</t>
  </si>
  <si>
    <t>1102</t>
  </si>
  <si>
    <t>Субсидии бюджетам субъектов Российской Федерации и муниципальных образований (межбюджетные субсидии)</t>
  </si>
  <si>
    <t>521 03 00</t>
  </si>
  <si>
    <t>Субсидии бюджету Пермского края из бюджета города Березники в связи с одноканальным финансированием муниципальных учреждений здравоохранения</t>
  </si>
  <si>
    <t>Субвенции на обеспечение хранения, комплектования, учета и использования архивных документов государственной части архивного фонда Пермского края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</si>
  <si>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РФ и субъектов РФ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</si>
  <si>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</si>
  <si>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Ведомственная целевая программа "Развитие системы дополнительного образования детей г.Березники на 2006-2010 годы"</t>
  </si>
  <si>
    <t>Городская целевая комплексная Программа по улучшению обеспечения муниципальных учреждений здравоохранения г. Березники врачебными кадрами на 2007-2012 годы"</t>
  </si>
  <si>
    <t>Приложение 5</t>
  </si>
  <si>
    <t>к решению Березниковской  городской Думы</t>
  </si>
  <si>
    <t xml:space="preserve">        Ведомственная структура расходов бюджета города</t>
  </si>
  <si>
    <t>Ведомство</t>
  </si>
  <si>
    <t>920</t>
  </si>
  <si>
    <t>Управление здравоохранения администрации города Березники</t>
  </si>
  <si>
    <t>Содержание учреждений</t>
  </si>
  <si>
    <t>921</t>
  </si>
  <si>
    <t>923</t>
  </si>
  <si>
    <t>Комитет по вопросам образования администрации города Березники</t>
  </si>
  <si>
    <t>Субвенции на обеспечение государственных гарантий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</si>
  <si>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типа...</t>
  </si>
  <si>
    <t>Социальное обеспечение</t>
  </si>
  <si>
    <t>924</t>
  </si>
  <si>
    <t>Финансовое управление администрации города Березники</t>
  </si>
  <si>
    <t>928</t>
  </si>
  <si>
    <t>Управление по распоряжению муниципальной собственностью администрации города Березники</t>
  </si>
  <si>
    <t>Субсидии юридическим лицам (за исключением субсидий государственным (муниципальным) учреждениям</t>
  </si>
  <si>
    <t>929</t>
  </si>
  <si>
    <t>Комитет по физической культуре и спорту администрации города Березники</t>
  </si>
  <si>
    <t>930</t>
  </si>
  <si>
    <t>Муниципальное учреждение "Управление гражданской защиты г.Березники"</t>
  </si>
  <si>
    <t>188</t>
  </si>
  <si>
    <t>Управление внутренних дел по Березниковскому городскому округу Пермского края</t>
  </si>
  <si>
    <t>934</t>
  </si>
  <si>
    <t>Администрация города Березники</t>
  </si>
  <si>
    <t>Субвенции на образование комиссий по делам несовершеннолетних и защите их прав и организацию их деятельности</t>
  </si>
  <si>
    <t xml:space="preserve">001 00 00 </t>
  </si>
  <si>
    <t xml:space="preserve">001 38 00 </t>
  </si>
  <si>
    <t xml:space="preserve"> 505 00 00</t>
  </si>
  <si>
    <t>Приобретение пассажирского подвижного состава (расчеты по лизингу)</t>
  </si>
  <si>
    <t>935</t>
  </si>
  <si>
    <t>936</t>
  </si>
  <si>
    <t>Контрольно-счетная палата муниципального образования городского округа "город Березники"</t>
  </si>
  <si>
    <t>937</t>
  </si>
  <si>
    <t>938</t>
  </si>
  <si>
    <t>Муниципальное учреждение "Объединенный комитет территориального управления г.Березники"</t>
  </si>
  <si>
    <t>943</t>
  </si>
  <si>
    <t>Муниципальное учреждение "Управление капитального строительства"</t>
  </si>
  <si>
    <t>946</t>
  </si>
  <si>
    <t>Муниципальное учреждение "Служба благоустройства г.Березники"</t>
  </si>
  <si>
    <t>947</t>
  </si>
  <si>
    <t>948</t>
  </si>
  <si>
    <t>Управление благоустройства администрации города Березники</t>
  </si>
  <si>
    <t>Резервный фонд администрации</t>
  </si>
  <si>
    <t>ИТОГО</t>
  </si>
  <si>
    <t>Управление культуры администрации г. Березники</t>
  </si>
  <si>
    <t xml:space="preserve">Пенсии за выслугу лет  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</si>
  <si>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</t>
  </si>
  <si>
    <t>Городская целевая программа "Приведение в нормативное и безопасное состояние зеленого хозяйства придомовых территорий города Березники на 2010-2012 годы"</t>
  </si>
  <si>
    <t>Депутаты представительного органа муниципального образования, работающие на постоянной основе</t>
  </si>
  <si>
    <t>795 23 00</t>
  </si>
  <si>
    <t>795 16 00</t>
  </si>
  <si>
    <t>Городская целевая программа "Отлов и стерилизация безнадзорных (бездомных) животных в городе Березники на 2009-2011 годы"</t>
  </si>
  <si>
    <t xml:space="preserve">к решению Березниковской городской Думы </t>
  </si>
  <si>
    <t xml:space="preserve">            Распределение бюджетных ассигнований на 2011 - 2012 годы</t>
  </si>
  <si>
    <t xml:space="preserve">                          по разделам классификации расходов бюджета</t>
  </si>
  <si>
    <t xml:space="preserve">                                          города Березники</t>
  </si>
  <si>
    <t>Раздел</t>
  </si>
  <si>
    <t>Наименование разделов</t>
  </si>
  <si>
    <t>Субвенции, передаваемые из краевого бюджета на образование комиссий по делам несовершеннолетних и защите их прав и организацию их деятельности</t>
  </si>
  <si>
    <t>Субвенции, передаваемые из краевого бюджета на создание и организацию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</si>
  <si>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 и на дому</t>
  </si>
  <si>
    <t>Городская целевая комплексная Программа профилактики алкоголизма, наркомании и токсикомании в детской, подростковой и молодежной среде г.Березники на 2008-2010 годы</t>
  </si>
  <si>
    <t>Поддержка в сфере культуры, кинематографии и средств массовой информации</t>
  </si>
  <si>
    <t>Содержание организаций культуры</t>
  </si>
  <si>
    <t>512 03 00</t>
  </si>
  <si>
    <t>Стипендии спортсменам</t>
  </si>
  <si>
    <t xml:space="preserve">Закон Пермского края от  08.12.2006 №30-КЗ  "Об обеспечении работников учреждений бюджетной сферы Пермского края путевками на санаторно-курортное лечение и оздоровление" </t>
  </si>
  <si>
    <t xml:space="preserve">Закон Пермского края от  08.12.2006 №30-КЗ "Об обеспечении работников учреждений бюджетной сферы Пермского края путевками на санаторно-курортное лечение и оздоровление" </t>
  </si>
  <si>
    <t>Закон Пермского края от  08.12.2006 №30-КЗ  "Об обеспечении работников учреждений бюджетной сферы Пермского края путевками на санаторно-курортное лечение и оздоровление"</t>
  </si>
  <si>
    <t>Субвенции, передаваемые из краевого бюджета на хранение, комплектование, учет и использование архивных документов государственной части документов архивного фонда Пермского края</t>
  </si>
  <si>
    <t>Субвенции, передаваемые из краевого бюджета на обслуживание получателей средств краевого бюджета</t>
  </si>
  <si>
    <t>Субвенции, передаваемые из краевого бюджета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</si>
  <si>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Субвенции, передаваемые из краевого бюджета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</si>
  <si>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Национальная безопасность и правоохранительная деятельность </t>
  </si>
  <si>
    <t>Городская целевая программа "Профилактика правонарушений и преступлений в муниципальном образовании "Город Березники на 2010 - 2012 годы"</t>
  </si>
  <si>
    <t>Городская целевая программа "Повышение безопасности дорожного движения в г.Березники на 2010 - 2012 г.г."</t>
  </si>
  <si>
    <t>Субвенции, передаваемые из краевого бюджета на обязательное государственное страхование жизни граждан, участвующих в обеспечении общественного порядка</t>
  </si>
  <si>
    <t>Городская целевая программа "Развитие малого и среднего предпринимательства в городе Березники на 2009 - 2011 годы"</t>
  </si>
  <si>
    <t>Субвенции, передаваемые из краевого бюджета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которых относится к ведению Пермского края</t>
  </si>
  <si>
    <t>Расходы на устранение аварий и подготовку к зиме объектов инженерной инфраструктуры коммунального хозяйства</t>
  </si>
  <si>
    <t>Городская целевая Программа "Капитальный ремонт крыш многоквартирных домов в городе Березники на 2009-2013 годы"</t>
  </si>
  <si>
    <t>Кладбище (проектирование и строительство)</t>
  </si>
  <si>
    <t xml:space="preserve">МУ ДОД "Дворец спорта для детей и юношества по плаванию"  </t>
  </si>
  <si>
    <t>Учреждения управления культуры</t>
  </si>
  <si>
    <t>Реконструкция МОУ СОШ № 24 по адресу ул. Ломоносова, 80</t>
  </si>
  <si>
    <t>Субвенции, передаваемые из краевого бюджета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</si>
  <si>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Предоставление услуг по оказанию скорой медицинской помощи</t>
  </si>
  <si>
    <t>Субвенции, передаваемые из краевого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</si>
  <si>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Субвенции, передаваемые из краевого бюджета на 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</si>
  <si>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Субвенции, передаваемые из краевого бюджета на предоставление мер социальной поддержки учащимся из многодетных малоимущих семей</t>
  </si>
  <si>
    <t>Субвенции, передаваемые из краевого бюджета на предоставление мер социальной поддержки учащимся из малоимущих семей</t>
  </si>
  <si>
    <r>
      <t xml:space="preserve">Субвенции, передаваемые из краевого бюджета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  </r>
    <r>
      <rPr>
        <i/>
        <sz val="11"/>
        <rFont val="Times New Roman Cyr"/>
        <family val="0"/>
      </rPr>
      <t>администрирование расходов</t>
    </r>
  </si>
  <si>
    <t>Субвенции, передаваемые из краевого бюджета на предоставление дополнительных мер материального обеспечения и социальной защиты работников образования</t>
  </si>
  <si>
    <t>Культура, кинематография, средства массовой информации</t>
  </si>
  <si>
    <t>Городская целевая комплексная Программа по организации и совершенствованию онкологической помощи населению г.Березники на 2007-2011 годы</t>
  </si>
  <si>
    <t xml:space="preserve"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 </t>
  </si>
  <si>
    <t>Городская целевая Программа "Профилактика и лечение артериальной гипертонии в г.Березники на 2009-2013 гг."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</si>
</sst>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32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9"/>
      <name val="Arial Cyr"/>
      <family val="0"/>
    </font>
    <font>
      <i/>
      <sz val="11"/>
      <name val="Times New Roman Cyr"/>
      <family val="0"/>
    </font>
    <font>
      <b/>
      <i/>
      <sz val="11"/>
      <name val="Times New Roman"/>
      <family val="1"/>
    </font>
    <font>
      <i/>
      <sz val="11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49" fontId="4" fillId="0" borderId="0" xfId="21" applyNumberFormat="1" applyFont="1" applyAlignment="1">
      <alignment/>
      <protection/>
    </xf>
    <xf numFmtId="49" fontId="5" fillId="0" borderId="0" xfId="21" applyNumberFormat="1" applyFont="1" applyAlignment="1">
      <alignment horizontal="center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3" fontId="8" fillId="0" borderId="1" xfId="23" applyNumberFormat="1" applyFont="1" applyBorder="1" applyAlignment="1">
      <alignment horizontal="left" vertical="center" wrapText="1"/>
      <protection/>
    </xf>
    <xf numFmtId="3" fontId="8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vertical="center" wrapText="1"/>
      <protection/>
    </xf>
    <xf numFmtId="3" fontId="7" fillId="0" borderId="2" xfId="23" applyNumberFormat="1" applyFont="1" applyBorder="1" applyAlignment="1">
      <alignment horizontal="left" vertical="center" wrapText="1"/>
      <protection/>
    </xf>
    <xf numFmtId="3" fontId="7" fillId="0" borderId="3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vertical="center" wrapText="1"/>
      <protection/>
    </xf>
    <xf numFmtId="3" fontId="7" fillId="0" borderId="1" xfId="23" applyNumberFormat="1" applyFont="1" applyBorder="1" applyAlignment="1">
      <alignment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3" fontId="4" fillId="0" borderId="1" xfId="23" applyNumberFormat="1" applyFont="1" applyBorder="1" applyAlignment="1">
      <alignment horizontal="left" vertical="center" wrapText="1"/>
      <protection/>
    </xf>
    <xf numFmtId="3" fontId="4" fillId="0" borderId="3" xfId="23" applyNumberFormat="1" applyFont="1" applyBorder="1" applyAlignment="1">
      <alignment vertical="center" wrapText="1"/>
      <protection/>
    </xf>
    <xf numFmtId="3" fontId="7" fillId="0" borderId="3" xfId="23" applyNumberFormat="1" applyFont="1" applyBorder="1" applyAlignment="1">
      <alignment horizontal="left" vertical="center" wrapText="1"/>
      <protection/>
    </xf>
    <xf numFmtId="166" fontId="8" fillId="0" borderId="3" xfId="23" applyNumberFormat="1" applyFont="1" applyBorder="1" applyAlignment="1">
      <alignment horizontal="left" vertical="center" wrapText="1"/>
      <protection/>
    </xf>
    <xf numFmtId="166" fontId="7" fillId="0" borderId="4" xfId="23" applyNumberFormat="1" applyFont="1" applyBorder="1" applyAlignment="1">
      <alignment horizontal="left" vertical="center" wrapText="1"/>
      <protection/>
    </xf>
    <xf numFmtId="166" fontId="4" fillId="0" borderId="2" xfId="23" applyNumberFormat="1" applyFont="1" applyBorder="1" applyAlignment="1">
      <alignment horizontal="left" vertical="center" wrapText="1"/>
      <protection/>
    </xf>
    <xf numFmtId="166" fontId="4" fillId="0" borderId="4" xfId="23" applyNumberFormat="1" applyFont="1" applyBorder="1" applyAlignment="1">
      <alignment horizontal="left" vertical="center" wrapText="1"/>
      <protection/>
    </xf>
    <xf numFmtId="3" fontId="8" fillId="0" borderId="2" xfId="23" applyNumberFormat="1" applyFont="1" applyBorder="1" applyAlignment="1">
      <alignment vertical="center" wrapText="1"/>
      <protection/>
    </xf>
    <xf numFmtId="3" fontId="7" fillId="0" borderId="4" xfId="23" applyNumberFormat="1" applyFont="1" applyBorder="1" applyAlignment="1">
      <alignment vertical="center" wrapText="1"/>
      <protection/>
    </xf>
    <xf numFmtId="3" fontId="4" fillId="0" borderId="4" xfId="23" applyNumberFormat="1" applyFont="1" applyBorder="1" applyAlignment="1">
      <alignment vertical="center" wrapText="1"/>
      <protection/>
    </xf>
    <xf numFmtId="49" fontId="7" fillId="0" borderId="3" xfId="21" applyNumberFormat="1" applyFont="1" applyBorder="1" applyAlignment="1">
      <alignment horizontal="center" vertical="center" wrapText="1"/>
      <protection/>
    </xf>
    <xf numFmtId="49" fontId="7" fillId="0" borderId="3" xfId="21" applyNumberFormat="1" applyFont="1" applyBorder="1" applyAlignment="1">
      <alignment horizontal="center" vertical="center" textRotation="90" wrapText="1"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166" fontId="7" fillId="0" borderId="3" xfId="23" applyNumberFormat="1" applyFont="1" applyBorder="1" applyAlignment="1">
      <alignment vertical="center" wrapText="1"/>
      <protection/>
    </xf>
    <xf numFmtId="3" fontId="8" fillId="0" borderId="2" xfId="23" applyNumberFormat="1" applyFont="1" applyBorder="1" applyAlignment="1">
      <alignment vertical="center" wrapText="1"/>
      <protection/>
    </xf>
    <xf numFmtId="3" fontId="7" fillId="0" borderId="5" xfId="23" applyNumberFormat="1" applyFont="1" applyBorder="1" applyAlignment="1">
      <alignment horizontal="left" vertical="center" wrapText="1"/>
      <protection/>
    </xf>
    <xf numFmtId="3" fontId="10" fillId="0" borderId="2" xfId="23" applyNumberFormat="1" applyFont="1" applyBorder="1" applyAlignment="1">
      <alignment vertical="center" wrapText="1"/>
      <protection/>
    </xf>
    <xf numFmtId="0" fontId="4" fillId="0" borderId="0" xfId="21" applyFont="1" applyAlignment="1">
      <alignment vertical="center" wrapText="1"/>
      <protection/>
    </xf>
    <xf numFmtId="166" fontId="4" fillId="0" borderId="3" xfId="23" applyNumberFormat="1" applyFont="1" applyBorder="1" applyAlignment="1">
      <alignment horizontal="left" vertical="center" wrapText="1"/>
      <protection/>
    </xf>
    <xf numFmtId="3" fontId="7" fillId="0" borderId="3" xfId="23" applyNumberFormat="1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3" xfId="23" applyNumberFormat="1" applyFont="1" applyBorder="1" applyAlignment="1">
      <alignment vertical="center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8" fillId="0" borderId="3" xfId="23" applyNumberFormat="1" applyFont="1" applyBorder="1" applyAlignment="1">
      <alignment vertical="center" wrapText="1"/>
      <protection/>
    </xf>
    <xf numFmtId="166" fontId="4" fillId="0" borderId="3" xfId="23" applyNumberFormat="1" applyFont="1" applyBorder="1" applyAlignment="1">
      <alignment vertical="center" wrapText="1"/>
      <protection/>
    </xf>
    <xf numFmtId="3" fontId="4" fillId="0" borderId="3" xfId="23" applyNumberFormat="1" applyFont="1" applyBorder="1" applyAlignment="1">
      <alignment vertical="center" wrapText="1"/>
      <protection/>
    </xf>
    <xf numFmtId="49" fontId="7" fillId="0" borderId="3" xfId="23" applyNumberFormat="1" applyFont="1" applyBorder="1" applyAlignment="1">
      <alignment horizontal="center" vertical="top"/>
      <protection/>
    </xf>
    <xf numFmtId="3" fontId="4" fillId="0" borderId="1" xfId="23" applyNumberFormat="1" applyFont="1" applyBorder="1" applyAlignment="1">
      <alignment vertical="center" wrapText="1"/>
      <protection/>
    </xf>
    <xf numFmtId="0" fontId="14" fillId="0" borderId="3" xfId="0" applyFont="1" applyBorder="1" applyAlignment="1">
      <alignment vertical="center" wrapText="1"/>
    </xf>
    <xf numFmtId="3" fontId="15" fillId="0" borderId="3" xfId="23" applyNumberFormat="1" applyFont="1" applyBorder="1" applyAlignment="1">
      <alignment horizontal="left" vertical="center" wrapText="1"/>
      <protection/>
    </xf>
    <xf numFmtId="49" fontId="14" fillId="0" borderId="3" xfId="0" applyNumberFormat="1" applyFont="1" applyFill="1" applyBorder="1" applyAlignment="1">
      <alignment horizontal="center" vertical="top" wrapText="1"/>
    </xf>
    <xf numFmtId="3" fontId="14" fillId="0" borderId="3" xfId="23" applyNumberFormat="1" applyFont="1" applyBorder="1" applyAlignment="1">
      <alignment horizontal="left" vertical="center" wrapText="1"/>
      <protection/>
    </xf>
    <xf numFmtId="3" fontId="16" fillId="0" borderId="3" xfId="23" applyNumberFormat="1" applyFont="1" applyBorder="1" applyAlignment="1">
      <alignment horizontal="left" vertical="center" wrapText="1"/>
      <protection/>
    </xf>
    <xf numFmtId="0" fontId="16" fillId="0" borderId="3" xfId="0" applyFont="1" applyBorder="1" applyAlignment="1">
      <alignment vertical="center" wrapText="1"/>
    </xf>
    <xf numFmtId="169" fontId="7" fillId="0" borderId="3" xfId="21" applyNumberFormat="1" applyFont="1" applyBorder="1" applyAlignment="1">
      <alignment horizontal="center"/>
      <protection/>
    </xf>
    <xf numFmtId="169" fontId="8" fillId="0" borderId="3" xfId="21" applyNumberFormat="1" applyFont="1" applyBorder="1" applyAlignment="1">
      <alignment horizontal="center"/>
      <protection/>
    </xf>
    <xf numFmtId="169" fontId="4" fillId="0" borderId="3" xfId="21" applyNumberFormat="1" applyFont="1" applyBorder="1" applyAlignment="1">
      <alignment horizontal="center"/>
      <protection/>
    </xf>
    <xf numFmtId="169" fontId="7" fillId="0" borderId="3" xfId="21" applyNumberFormat="1" applyFont="1" applyBorder="1" applyAlignment="1">
      <alignment horizontal="center"/>
      <protection/>
    </xf>
    <xf numFmtId="169" fontId="8" fillId="0" borderId="3" xfId="21" applyNumberFormat="1" applyFont="1" applyBorder="1" applyAlignment="1">
      <alignment horizontal="center"/>
      <protection/>
    </xf>
    <xf numFmtId="169" fontId="4" fillId="0" borderId="3" xfId="21" applyNumberFormat="1" applyFont="1" applyBorder="1" applyAlignment="1">
      <alignment horizontal="center"/>
      <protection/>
    </xf>
    <xf numFmtId="169" fontId="14" fillId="0" borderId="3" xfId="0" applyNumberFormat="1" applyFont="1" applyBorder="1" applyAlignment="1">
      <alignment horizontal="center" vertical="center" wrapText="1"/>
    </xf>
    <xf numFmtId="169" fontId="15" fillId="0" borderId="3" xfId="23" applyNumberFormat="1" applyFont="1" applyFill="1" applyBorder="1" applyAlignment="1">
      <alignment horizontal="center" vertical="center" wrapText="1"/>
      <protection/>
    </xf>
    <xf numFmtId="169" fontId="15" fillId="0" borderId="3" xfId="0" applyNumberFormat="1" applyFont="1" applyBorder="1" applyAlignment="1">
      <alignment horizontal="center" vertical="center" wrapText="1"/>
    </xf>
    <xf numFmtId="169" fontId="14" fillId="0" borderId="3" xfId="23" applyNumberFormat="1" applyFont="1" applyFill="1" applyBorder="1" applyAlignment="1">
      <alignment horizontal="center" vertical="center" wrapText="1"/>
      <protection/>
    </xf>
    <xf numFmtId="169" fontId="9" fillId="0" borderId="3" xfId="21" applyNumberFormat="1" applyFont="1" applyBorder="1" applyAlignment="1">
      <alignment horizontal="center"/>
      <protection/>
    </xf>
    <xf numFmtId="169" fontId="10" fillId="0" borderId="3" xfId="2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0" xfId="21" applyNumberFormat="1" applyFont="1" applyAlignment="1">
      <alignment horizontal="center"/>
      <protection/>
    </xf>
    <xf numFmtId="49" fontId="8" fillId="0" borderId="3" xfId="23" applyNumberFormat="1" applyFont="1" applyBorder="1" applyAlignment="1">
      <alignment horizontal="center" vertical="top"/>
      <protection/>
    </xf>
    <xf numFmtId="49" fontId="7" fillId="0" borderId="0" xfId="23" applyNumberFormat="1" applyFont="1" applyBorder="1" applyAlignment="1">
      <alignment horizontal="center" vertical="top"/>
      <protection/>
    </xf>
    <xf numFmtId="49" fontId="8" fillId="0" borderId="3" xfId="23" applyNumberFormat="1" applyFont="1" applyBorder="1" applyAlignment="1">
      <alignment horizontal="center" vertical="top"/>
      <protection/>
    </xf>
    <xf numFmtId="49" fontId="7" fillId="0" borderId="3" xfId="23" applyNumberFormat="1" applyFont="1" applyBorder="1" applyAlignment="1">
      <alignment horizontal="center" vertical="top"/>
      <protection/>
    </xf>
    <xf numFmtId="49" fontId="4" fillId="0" borderId="3" xfId="23" applyNumberFormat="1" applyFont="1" applyBorder="1" applyAlignment="1">
      <alignment horizontal="center" vertical="top"/>
      <protection/>
    </xf>
    <xf numFmtId="3" fontId="4" fillId="0" borderId="1" xfId="23" applyNumberFormat="1" applyFont="1" applyBorder="1" applyAlignment="1">
      <alignment horizontal="left" vertical="center" wrapText="1"/>
      <protection/>
    </xf>
    <xf numFmtId="49" fontId="9" fillId="0" borderId="3" xfId="23" applyNumberFormat="1" applyFont="1" applyBorder="1" applyAlignment="1">
      <alignment horizontal="center" vertical="top"/>
      <protection/>
    </xf>
    <xf numFmtId="3" fontId="9" fillId="0" borderId="1" xfId="23" applyNumberFormat="1" applyFont="1" applyBorder="1" applyAlignment="1">
      <alignment horizontal="left" vertical="center" wrapText="1"/>
      <protection/>
    </xf>
    <xf numFmtId="3" fontId="4" fillId="0" borderId="1" xfId="23" applyNumberFormat="1" applyFont="1" applyBorder="1" applyAlignment="1">
      <alignment vertical="center" wrapText="1"/>
      <protection/>
    </xf>
    <xf numFmtId="49" fontId="4" fillId="0" borderId="3" xfId="23" applyNumberFormat="1" applyFont="1" applyBorder="1" applyAlignment="1">
      <alignment horizontal="center" vertical="top"/>
      <protection/>
    </xf>
    <xf numFmtId="3" fontId="4" fillId="0" borderId="3" xfId="23" applyNumberFormat="1" applyFont="1" applyBorder="1" applyAlignment="1">
      <alignment horizontal="left" vertical="center" wrapText="1"/>
      <protection/>
    </xf>
    <xf numFmtId="49" fontId="4" fillId="0" borderId="3" xfId="23" applyNumberFormat="1" applyFont="1" applyBorder="1" applyAlignment="1">
      <alignment horizontal="center" vertical="center"/>
      <protection/>
    </xf>
    <xf numFmtId="3" fontId="7" fillId="0" borderId="6" xfId="23" applyNumberFormat="1" applyFont="1" applyBorder="1" applyAlignment="1">
      <alignment horizontal="center" vertical="center" wrapText="1"/>
      <protection/>
    </xf>
    <xf numFmtId="3" fontId="4" fillId="0" borderId="6" xfId="23" applyNumberFormat="1" applyFont="1" applyBorder="1" applyAlignment="1">
      <alignment horizontal="center" vertical="center" wrapText="1"/>
      <protection/>
    </xf>
    <xf numFmtId="49" fontId="4" fillId="0" borderId="6" xfId="23" applyNumberFormat="1" applyFont="1" applyBorder="1" applyAlignment="1">
      <alignment horizontal="center" vertical="center" wrapText="1"/>
      <protection/>
    </xf>
    <xf numFmtId="49" fontId="8" fillId="0" borderId="3" xfId="23" applyNumberFormat="1" applyFont="1" applyBorder="1" applyAlignment="1">
      <alignment horizontal="center" vertical="center" wrapText="1"/>
      <protection/>
    </xf>
    <xf numFmtId="3" fontId="8" fillId="0" borderId="3" xfId="23" applyNumberFormat="1" applyFont="1" applyBorder="1" applyAlignment="1">
      <alignment horizontal="center" vertical="center" wrapText="1"/>
      <protection/>
    </xf>
    <xf numFmtId="49" fontId="7" fillId="0" borderId="6" xfId="23" applyNumberFormat="1" applyFont="1" applyBorder="1" applyAlignment="1">
      <alignment horizontal="center" vertical="center" wrapText="1"/>
      <protection/>
    </xf>
    <xf numFmtId="49" fontId="4" fillId="0" borderId="3" xfId="23" applyNumberFormat="1" applyFont="1" applyBorder="1" applyAlignment="1">
      <alignment horizontal="center" vertical="center"/>
      <protection/>
    </xf>
    <xf numFmtId="3" fontId="8" fillId="0" borderId="3" xfId="23" applyNumberFormat="1" applyFont="1" applyBorder="1" applyAlignment="1">
      <alignment horizontal="center" vertical="center" wrapText="1"/>
      <protection/>
    </xf>
    <xf numFmtId="3" fontId="4" fillId="0" borderId="3" xfId="23" applyNumberFormat="1" applyFont="1" applyBorder="1" applyAlignment="1">
      <alignment horizontal="center" vertical="center" wrapText="1"/>
      <protection/>
    </xf>
    <xf numFmtId="3" fontId="8" fillId="0" borderId="6" xfId="23" applyNumberFormat="1" applyFont="1" applyBorder="1" applyAlignment="1">
      <alignment horizontal="center" vertical="center" wrapText="1"/>
      <protection/>
    </xf>
    <xf numFmtId="3" fontId="9" fillId="0" borderId="6" xfId="23" applyNumberFormat="1" applyFont="1" applyBorder="1" applyAlignment="1">
      <alignment horizontal="center" vertical="center" wrapText="1"/>
      <protection/>
    </xf>
    <xf numFmtId="49" fontId="4" fillId="0" borderId="6" xfId="23" applyNumberFormat="1" applyFont="1" applyBorder="1" applyAlignment="1">
      <alignment horizontal="center" vertical="center" wrapText="1"/>
      <protection/>
    </xf>
    <xf numFmtId="3" fontId="4" fillId="0" borderId="6" xfId="23" applyNumberFormat="1" applyFont="1" applyBorder="1" applyAlignment="1">
      <alignment horizontal="center" vertical="center" wrapText="1"/>
      <protection/>
    </xf>
    <xf numFmtId="3" fontId="7" fillId="0" borderId="3" xfId="23" applyNumberFormat="1" applyFont="1" applyBorder="1" applyAlignment="1">
      <alignment horizontal="center" vertical="center" wrapText="1"/>
      <protection/>
    </xf>
    <xf numFmtId="166" fontId="8" fillId="0" borderId="3" xfId="23" applyNumberFormat="1" applyFont="1" applyBorder="1" applyAlignment="1">
      <alignment horizontal="center" vertical="center" wrapText="1"/>
      <protection/>
    </xf>
    <xf numFmtId="166" fontId="7" fillId="0" borderId="3" xfId="23" applyNumberFormat="1" applyFont="1" applyBorder="1" applyAlignment="1">
      <alignment horizontal="center" vertical="center" wrapText="1"/>
      <protection/>
    </xf>
    <xf numFmtId="166" fontId="4" fillId="0" borderId="3" xfId="23" applyNumberFormat="1" applyFont="1" applyBorder="1" applyAlignment="1">
      <alignment horizontal="center" vertical="center" wrapText="1"/>
      <protection/>
    </xf>
    <xf numFmtId="166" fontId="9" fillId="0" borderId="3" xfId="23" applyNumberFormat="1" applyFont="1" applyBorder="1" applyAlignment="1">
      <alignment horizontal="center" vertical="center" wrapText="1"/>
      <protection/>
    </xf>
    <xf numFmtId="49" fontId="7" fillId="0" borderId="3" xfId="23" applyNumberFormat="1" applyFont="1" applyBorder="1" applyAlignment="1">
      <alignment horizontal="center" vertical="center"/>
      <protection/>
    </xf>
    <xf numFmtId="3" fontId="4" fillId="0" borderId="3" xfId="23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5" fillId="0" borderId="3" xfId="0" applyNumberFormat="1" applyFont="1" applyFill="1" applyBorder="1" applyAlignment="1">
      <alignment horizontal="center" vertical="top" wrapText="1"/>
    </xf>
    <xf numFmtId="169" fontId="15" fillId="0" borderId="3" xfId="23" applyNumberFormat="1" applyFont="1" applyBorder="1" applyAlignment="1">
      <alignment horizontal="center" vertical="center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166" fontId="4" fillId="0" borderId="3" xfId="23" applyNumberFormat="1" applyFont="1" applyBorder="1" applyAlignment="1">
      <alignment vertical="center" wrapText="1"/>
      <protection/>
    </xf>
    <xf numFmtId="166" fontId="7" fillId="0" borderId="3" xfId="23" applyNumberFormat="1" applyFont="1" applyBorder="1" applyAlignment="1">
      <alignment horizontal="left" vertical="center" wrapText="1"/>
      <protection/>
    </xf>
    <xf numFmtId="3" fontId="8" fillId="0" borderId="3" xfId="23" applyNumberFormat="1" applyFont="1" applyBorder="1" applyAlignment="1">
      <alignment horizontal="left" vertical="center" wrapText="1"/>
      <protection/>
    </xf>
    <xf numFmtId="3" fontId="4" fillId="0" borderId="3" xfId="23" applyNumberFormat="1" applyFont="1" applyBorder="1" applyAlignment="1">
      <alignment horizontal="left" vertical="center" wrapText="1"/>
      <protection/>
    </xf>
    <xf numFmtId="169" fontId="16" fillId="0" borderId="3" xfId="23" applyNumberFormat="1" applyFont="1" applyFill="1" applyBorder="1" applyAlignment="1">
      <alignment horizontal="center" vertical="center" wrapText="1"/>
      <protection/>
    </xf>
    <xf numFmtId="3" fontId="8" fillId="0" borderId="3" xfId="23" applyNumberFormat="1" applyFont="1" applyBorder="1" applyAlignment="1">
      <alignment horizontal="left" vertical="center" wrapText="1"/>
      <protection/>
    </xf>
    <xf numFmtId="3" fontId="7" fillId="0" borderId="3" xfId="23" applyNumberFormat="1" applyFont="1" applyBorder="1" applyAlignment="1">
      <alignment vertical="center" wrapText="1"/>
      <protection/>
    </xf>
    <xf numFmtId="49" fontId="4" fillId="0" borderId="3" xfId="23" applyNumberFormat="1" applyFont="1" applyBorder="1" applyAlignment="1">
      <alignment horizontal="center" vertical="center" wrapText="1"/>
      <protection/>
    </xf>
    <xf numFmtId="3" fontId="8" fillId="0" borderId="3" xfId="23" applyNumberFormat="1" applyFont="1" applyBorder="1" applyAlignment="1">
      <alignment vertical="center" wrapText="1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9" fillId="0" borderId="3" xfId="23" applyNumberFormat="1" applyFont="1" applyBorder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8" fillId="0" borderId="6" xfId="23" applyNumberFormat="1" applyFont="1" applyBorder="1" applyAlignment="1">
      <alignment horizontal="center" vertical="center"/>
      <protection/>
    </xf>
    <xf numFmtId="49" fontId="4" fillId="0" borderId="6" xfId="23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4" fillId="0" borderId="6" xfId="23" applyNumberFormat="1" applyFont="1" applyBorder="1" applyAlignment="1">
      <alignment horizontal="center" vertical="center"/>
      <protection/>
    </xf>
    <xf numFmtId="49" fontId="9" fillId="0" borderId="3" xfId="23" applyNumberFormat="1" applyFont="1" applyBorder="1" applyAlignment="1">
      <alignment horizontal="center" vertical="center"/>
      <protection/>
    </xf>
    <xf numFmtId="49" fontId="14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4" fillId="0" borderId="3" xfId="21" applyNumberFormat="1" applyFont="1" applyBorder="1" applyAlignment="1">
      <alignment horizontal="center" vertical="center"/>
      <protection/>
    </xf>
    <xf numFmtId="49" fontId="10" fillId="0" borderId="3" xfId="23" applyNumberFormat="1" applyFont="1" applyBorder="1" applyAlignment="1">
      <alignment horizontal="center" vertical="center"/>
      <protection/>
    </xf>
    <xf numFmtId="49" fontId="4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7" fillId="0" borderId="2" xfId="23" applyNumberFormat="1" applyFont="1" applyBorder="1" applyAlignment="1">
      <alignment horizontal="left" vertical="center" wrapText="1"/>
      <protection/>
    </xf>
    <xf numFmtId="49" fontId="4" fillId="0" borderId="1" xfId="23" applyNumberFormat="1" applyFont="1" applyBorder="1" applyAlignment="1">
      <alignment horizontal="left" vertical="center" wrapText="1"/>
      <protection/>
    </xf>
    <xf numFmtId="49" fontId="7" fillId="0" borderId="1" xfId="23" applyNumberFormat="1" applyFont="1" applyBorder="1" applyAlignment="1">
      <alignment horizontal="left" vertical="center" wrapText="1"/>
      <protection/>
    </xf>
    <xf numFmtId="0" fontId="15" fillId="0" borderId="2" xfId="0" applyFont="1" applyBorder="1" applyAlignment="1">
      <alignment vertical="center" wrapText="1"/>
    </xf>
    <xf numFmtId="49" fontId="4" fillId="0" borderId="3" xfId="21" applyNumberFormat="1" applyFont="1" applyBorder="1" applyAlignment="1">
      <alignment horizontal="left" vertical="center" wrapText="1"/>
      <protection/>
    </xf>
    <xf numFmtId="49" fontId="7" fillId="0" borderId="3" xfId="21" applyNumberFormat="1" applyFont="1" applyBorder="1" applyAlignment="1">
      <alignment horizontal="left" vertical="center" wrapText="1"/>
      <protection/>
    </xf>
    <xf numFmtId="49" fontId="7" fillId="0" borderId="3" xfId="23" applyNumberFormat="1" applyFont="1" applyBorder="1" applyAlignment="1">
      <alignment horizontal="left" vertical="center" wrapText="1"/>
      <protection/>
    </xf>
    <xf numFmtId="49" fontId="4" fillId="0" borderId="3" xfId="23" applyNumberFormat="1" applyFont="1" applyBorder="1" applyAlignment="1">
      <alignment horizontal="left" vertical="center" wrapText="1"/>
      <protection/>
    </xf>
    <xf numFmtId="49" fontId="8" fillId="0" borderId="3" xfId="23" applyNumberFormat="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vertical="center"/>
      <protection/>
    </xf>
    <xf numFmtId="0" fontId="8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49" fontId="7" fillId="0" borderId="3" xfId="23" applyNumberFormat="1" applyFont="1" applyBorder="1" applyAlignment="1">
      <alignment horizontal="left" vertical="center"/>
      <protection/>
    </xf>
    <xf numFmtId="49" fontId="8" fillId="0" borderId="2" xfId="23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3" fontId="4" fillId="0" borderId="5" xfId="23" applyNumberFormat="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66" fontId="4" fillId="0" borderId="2" xfId="23" applyNumberFormat="1" applyFont="1" applyBorder="1" applyAlignment="1">
      <alignment vertical="center" wrapText="1"/>
      <protection/>
    </xf>
    <xf numFmtId="3" fontId="4" fillId="0" borderId="5" xfId="23" applyNumberFormat="1" applyFont="1" applyBorder="1" applyAlignment="1">
      <alignment horizontal="left" vertical="center" wrapText="1"/>
      <protection/>
    </xf>
    <xf numFmtId="0" fontId="4" fillId="0" borderId="3" xfId="21" applyNumberFormat="1" applyFont="1" applyBorder="1" applyAlignment="1">
      <alignment horizontal="center"/>
      <protection/>
    </xf>
    <xf numFmtId="165" fontId="4" fillId="0" borderId="3" xfId="21" applyNumberFormat="1" applyFont="1" applyBorder="1" applyAlignment="1">
      <alignment horizontal="center"/>
      <protection/>
    </xf>
    <xf numFmtId="49" fontId="4" fillId="0" borderId="6" xfId="23" applyNumberFormat="1" applyFont="1" applyBorder="1" applyAlignment="1">
      <alignment horizontal="center" vertical="top"/>
      <protection/>
    </xf>
    <xf numFmtId="166" fontId="7" fillId="0" borderId="2" xfId="23" applyNumberFormat="1" applyFont="1" applyBorder="1" applyAlignment="1">
      <alignment horizontal="left" vertical="center" wrapText="1"/>
      <protection/>
    </xf>
    <xf numFmtId="3" fontId="8" fillId="0" borderId="2" xfId="23" applyNumberFormat="1" applyFont="1" applyBorder="1" applyAlignment="1">
      <alignment horizontal="left" vertical="center" wrapText="1"/>
      <protection/>
    </xf>
    <xf numFmtId="3" fontId="7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horizontal="left" vertical="center" wrapText="1"/>
      <protection/>
    </xf>
    <xf numFmtId="169" fontId="16" fillId="0" borderId="3" xfId="0" applyNumberFormat="1" applyFont="1" applyBorder="1" applyAlignment="1">
      <alignment horizontal="center" vertical="center" wrapText="1"/>
    </xf>
    <xf numFmtId="166" fontId="7" fillId="0" borderId="2" xfId="23" applyNumberFormat="1" applyFont="1" applyBorder="1" applyAlignment="1">
      <alignment vertical="center" wrapText="1"/>
      <protection/>
    </xf>
    <xf numFmtId="166" fontId="8" fillId="0" borderId="2" xfId="23" applyNumberFormat="1" applyFont="1" applyBorder="1" applyAlignment="1">
      <alignment vertical="center" wrapText="1"/>
      <protection/>
    </xf>
    <xf numFmtId="3" fontId="4" fillId="0" borderId="2" xfId="23" applyNumberFormat="1" applyFont="1" applyBorder="1" applyAlignment="1">
      <alignment wrapText="1"/>
      <protection/>
    </xf>
    <xf numFmtId="3" fontId="15" fillId="0" borderId="2" xfId="23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top" wrapText="1"/>
      <protection/>
    </xf>
    <xf numFmtId="3" fontId="4" fillId="0" borderId="3" xfId="23" applyNumberFormat="1" applyFont="1" applyBorder="1" applyAlignment="1">
      <alignment wrapText="1"/>
      <protection/>
    </xf>
    <xf numFmtId="3" fontId="4" fillId="0" borderId="5" xfId="23" applyNumberFormat="1" applyFont="1" applyBorder="1" applyAlignment="1">
      <alignment horizontal="left" vertical="center" wrapText="1"/>
      <protection/>
    </xf>
    <xf numFmtId="3" fontId="7" fillId="0" borderId="5" xfId="23" applyNumberFormat="1" applyFont="1" applyBorder="1" applyAlignment="1">
      <alignment horizontal="left" vertical="center" wrapText="1"/>
      <protection/>
    </xf>
    <xf numFmtId="49" fontId="4" fillId="0" borderId="6" xfId="23" applyNumberFormat="1" applyFont="1" applyBorder="1" applyAlignment="1">
      <alignment horizontal="center" vertical="top"/>
      <protection/>
    </xf>
    <xf numFmtId="3" fontId="8" fillId="0" borderId="5" xfId="23" applyNumberFormat="1" applyFont="1" applyBorder="1" applyAlignment="1">
      <alignment horizontal="left" vertical="center" wrapText="1"/>
      <protection/>
    </xf>
    <xf numFmtId="3" fontId="7" fillId="0" borderId="2" xfId="23" applyNumberFormat="1" applyFont="1" applyBorder="1" applyAlignment="1">
      <alignment vertical="center" wrapText="1"/>
      <protection/>
    </xf>
    <xf numFmtId="3" fontId="7" fillId="0" borderId="2" xfId="23" applyNumberFormat="1" applyFont="1" applyBorder="1" applyAlignment="1">
      <alignment vertical="center" wrapText="1"/>
      <protection/>
    </xf>
    <xf numFmtId="165" fontId="4" fillId="0" borderId="3" xfId="21" applyNumberFormat="1" applyFont="1" applyBorder="1" applyAlignment="1">
      <alignment horizontal="center"/>
      <protection/>
    </xf>
    <xf numFmtId="0" fontId="4" fillId="0" borderId="2" xfId="21" applyFont="1" applyBorder="1">
      <alignment/>
      <protection/>
    </xf>
    <xf numFmtId="3" fontId="4" fillId="0" borderId="5" xfId="23" applyNumberFormat="1" applyFont="1" applyBorder="1" applyAlignment="1">
      <alignment wrapText="1"/>
      <protection/>
    </xf>
    <xf numFmtId="3" fontId="7" fillId="0" borderId="5" xfId="23" applyNumberFormat="1" applyFont="1" applyBorder="1" applyAlignment="1">
      <alignment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169" fontId="6" fillId="0" borderId="3" xfId="21" applyNumberFormat="1" applyFont="1" applyBorder="1" applyAlignment="1">
      <alignment horizontal="center" vertical="center" wrapText="1"/>
      <protection/>
    </xf>
    <xf numFmtId="169" fontId="4" fillId="0" borderId="0" xfId="0" applyNumberFormat="1" applyFont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49" fontId="18" fillId="0" borderId="0" xfId="21" applyNumberFormat="1" applyFont="1" applyAlignment="1">
      <alignment horizontal="left"/>
      <protection/>
    </xf>
    <xf numFmtId="49" fontId="19" fillId="0" borderId="3" xfId="21" applyNumberFormat="1" applyFont="1" applyBorder="1" applyAlignment="1">
      <alignment horizontal="center" vertical="center" wrapText="1"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169" fontId="5" fillId="0" borderId="3" xfId="21" applyNumberFormat="1" applyFont="1" applyBorder="1" applyAlignment="1">
      <alignment horizontal="center" vertical="center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3" fontId="9" fillId="0" borderId="3" xfId="23" applyNumberFormat="1" applyFont="1" applyBorder="1" applyAlignment="1">
      <alignment horizontal="center" vertical="center" wrapText="1"/>
      <protection/>
    </xf>
    <xf numFmtId="3" fontId="4" fillId="0" borderId="5" xfId="23" applyNumberFormat="1" applyFont="1" applyBorder="1" applyAlignment="1">
      <alignment vertical="center" wrapText="1"/>
      <protection/>
    </xf>
    <xf numFmtId="49" fontId="4" fillId="0" borderId="2" xfId="23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center" vertical="center"/>
      <protection/>
    </xf>
    <xf numFmtId="49" fontId="4" fillId="0" borderId="3" xfId="21" applyNumberFormat="1" applyFont="1" applyBorder="1" applyAlignment="1">
      <alignment horizontal="center" vertical="top"/>
      <protection/>
    </xf>
    <xf numFmtId="49" fontId="19" fillId="0" borderId="3" xfId="21" applyNumberFormat="1" applyFont="1" applyBorder="1" applyAlignment="1">
      <alignment horizontal="center" vertical="center"/>
      <protection/>
    </xf>
    <xf numFmtId="3" fontId="5" fillId="0" borderId="3" xfId="23" applyNumberFormat="1" applyFont="1" applyBorder="1" applyAlignment="1">
      <alignment vertical="center" wrapText="1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8" fillId="0" borderId="6" xfId="23" applyNumberFormat="1" applyFont="1" applyBorder="1" applyAlignment="1">
      <alignment horizontal="center" vertical="top"/>
      <protection/>
    </xf>
    <xf numFmtId="3" fontId="7" fillId="0" borderId="6" xfId="23" applyNumberFormat="1" applyFont="1" applyBorder="1" applyAlignment="1">
      <alignment vertical="center" wrapText="1"/>
      <protection/>
    </xf>
    <xf numFmtId="3" fontId="8" fillId="0" borderId="6" xfId="23" applyNumberFormat="1" applyFont="1" applyBorder="1" applyAlignment="1">
      <alignment vertical="center" wrapText="1"/>
      <protection/>
    </xf>
    <xf numFmtId="49" fontId="5" fillId="0" borderId="3" xfId="21" applyNumberFormat="1" applyFont="1" applyBorder="1" applyAlignment="1">
      <alignment horizontal="center" vertical="center"/>
      <protection/>
    </xf>
    <xf numFmtId="49" fontId="8" fillId="0" borderId="6" xfId="23" applyNumberFormat="1" applyFont="1" applyBorder="1" applyAlignment="1">
      <alignment horizontal="center" vertical="center"/>
      <protection/>
    </xf>
    <xf numFmtId="49" fontId="8" fillId="0" borderId="6" xfId="23" applyNumberFormat="1" applyFont="1" applyBorder="1" applyAlignment="1">
      <alignment horizontal="center" vertical="top"/>
      <protection/>
    </xf>
    <xf numFmtId="0" fontId="8" fillId="0" borderId="2" xfId="21" applyFont="1" applyBorder="1" applyAlignment="1">
      <alignment vertical="center"/>
      <protection/>
    </xf>
    <xf numFmtId="0" fontId="7" fillId="0" borderId="2" xfId="21" applyFont="1" applyBorder="1" applyAlignment="1">
      <alignment vertical="center" wrapText="1"/>
      <protection/>
    </xf>
    <xf numFmtId="0" fontId="7" fillId="0" borderId="2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3" fontId="4" fillId="0" borderId="4" xfId="23" applyNumberFormat="1" applyFont="1" applyBorder="1" applyAlignment="1">
      <alignment vertical="center" wrapText="1"/>
      <protection/>
    </xf>
    <xf numFmtId="49" fontId="4" fillId="0" borderId="6" xfId="21" applyNumberFormat="1" applyFont="1" applyBorder="1" applyAlignment="1">
      <alignment horizontal="center" vertical="center"/>
      <protection/>
    </xf>
    <xf numFmtId="49" fontId="4" fillId="0" borderId="1" xfId="23" applyNumberFormat="1" applyFont="1" applyBorder="1" applyAlignment="1">
      <alignment horizontal="left" vertical="center" wrapText="1"/>
      <protection/>
    </xf>
    <xf numFmtId="49" fontId="9" fillId="0" borderId="3" xfId="21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left" vertical="center"/>
      <protection/>
    </xf>
    <xf numFmtId="3" fontId="7" fillId="0" borderId="3" xfId="23" applyNumberFormat="1" applyFont="1" applyBorder="1" applyAlignment="1">
      <alignment horizontal="center" vertical="top" wrapText="1"/>
      <protection/>
    </xf>
    <xf numFmtId="3" fontId="7" fillId="0" borderId="3" xfId="23" applyNumberFormat="1" applyFont="1" applyBorder="1" applyAlignment="1">
      <alignment horizontal="center" vertical="center" wrapText="1"/>
      <protection/>
    </xf>
    <xf numFmtId="3" fontId="9" fillId="0" borderId="6" xfId="23" applyNumberFormat="1" applyFont="1" applyBorder="1" applyAlignment="1">
      <alignment horizontal="center" vertical="center" wrapText="1"/>
      <protection/>
    </xf>
    <xf numFmtId="166" fontId="4" fillId="0" borderId="2" xfId="23" applyNumberFormat="1" applyFont="1" applyBorder="1" applyAlignment="1">
      <alignment vertical="center" wrapText="1"/>
      <protection/>
    </xf>
    <xf numFmtId="49" fontId="15" fillId="0" borderId="3" xfId="22" applyNumberFormat="1" applyFont="1" applyFill="1" applyBorder="1" applyAlignment="1">
      <alignment horizontal="center" vertical="top" wrapText="1"/>
      <protection/>
    </xf>
    <xf numFmtId="49" fontId="15" fillId="0" borderId="3" xfId="22" applyNumberFormat="1" applyFont="1" applyBorder="1" applyAlignment="1">
      <alignment horizontal="center" vertical="center" wrapText="1"/>
      <protection/>
    </xf>
    <xf numFmtId="0" fontId="15" fillId="0" borderId="3" xfId="22" applyFont="1" applyBorder="1" applyAlignment="1">
      <alignment vertical="center" wrapText="1"/>
      <protection/>
    </xf>
    <xf numFmtId="49" fontId="14" fillId="0" borderId="3" xfId="22" applyNumberFormat="1" applyFont="1" applyFill="1" applyBorder="1" applyAlignment="1">
      <alignment horizontal="center" vertical="top" wrapText="1"/>
      <protection/>
    </xf>
    <xf numFmtId="49" fontId="7" fillId="0" borderId="3" xfId="21" applyNumberFormat="1" applyFont="1" applyBorder="1" applyAlignment="1">
      <alignment horizontal="center" vertical="top"/>
      <protection/>
    </xf>
    <xf numFmtId="3" fontId="7" fillId="0" borderId="7" xfId="23" applyNumberFormat="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vertical="center"/>
      <protection/>
    </xf>
    <xf numFmtId="49" fontId="9" fillId="0" borderId="3" xfId="21" applyNumberFormat="1" applyFont="1" applyBorder="1" applyAlignment="1">
      <alignment horizontal="center" vertical="center" wrapText="1"/>
      <protection/>
    </xf>
    <xf numFmtId="3" fontId="8" fillId="0" borderId="5" xfId="23" applyNumberFormat="1" applyFont="1" applyBorder="1" applyAlignment="1">
      <alignment vertical="center" wrapText="1"/>
      <protection/>
    </xf>
    <xf numFmtId="3" fontId="7" fillId="0" borderId="5" xfId="23" applyNumberFormat="1" applyFont="1" applyBorder="1" applyAlignment="1">
      <alignment vertical="center" wrapText="1"/>
      <protection/>
    </xf>
    <xf numFmtId="3" fontId="8" fillId="0" borderId="3" xfId="23" applyNumberFormat="1" applyFont="1" applyBorder="1" applyAlignment="1">
      <alignment horizontal="center" vertical="top" wrapText="1"/>
      <protection/>
    </xf>
    <xf numFmtId="166" fontId="4" fillId="0" borderId="4" xfId="23" applyNumberFormat="1" applyFont="1" applyBorder="1" applyAlignment="1">
      <alignment horizontal="left" vertical="center" wrapText="1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top"/>
      <protection/>
    </xf>
    <xf numFmtId="166" fontId="4" fillId="0" borderId="3" xfId="23" applyNumberFormat="1" applyFont="1" applyBorder="1" applyAlignment="1">
      <alignment horizontal="center" vertical="center" wrapText="1"/>
      <protection/>
    </xf>
    <xf numFmtId="166" fontId="4" fillId="0" borderId="3" xfId="23" applyNumberFormat="1" applyFont="1" applyBorder="1" applyAlignment="1">
      <alignment horizontal="left" vertical="center" wrapText="1"/>
      <protection/>
    </xf>
    <xf numFmtId="166" fontId="9" fillId="0" borderId="3" xfId="23" applyNumberFormat="1" applyFont="1" applyBorder="1" applyAlignment="1">
      <alignment horizontal="center" vertical="center" wrapText="1"/>
      <protection/>
    </xf>
    <xf numFmtId="49" fontId="20" fillId="0" borderId="3" xfId="23" applyNumberFormat="1" applyFont="1" applyBorder="1" applyAlignment="1">
      <alignment horizontal="center" vertical="center"/>
      <protection/>
    </xf>
    <xf numFmtId="3" fontId="5" fillId="0" borderId="3" xfId="23" applyNumberFormat="1" applyFont="1" applyBorder="1" applyAlignment="1">
      <alignment horizontal="center" vertical="top" wrapText="1"/>
      <protection/>
    </xf>
    <xf numFmtId="49" fontId="5" fillId="0" borderId="3" xfId="23" applyNumberFormat="1" applyFont="1" applyBorder="1" applyAlignment="1">
      <alignment horizontal="center" vertical="center"/>
      <protection/>
    </xf>
    <xf numFmtId="49" fontId="14" fillId="0" borderId="3" xfId="22" applyNumberFormat="1" applyFont="1" applyBorder="1" applyAlignment="1">
      <alignment horizontal="center" vertical="center" wrapText="1"/>
      <protection/>
    </xf>
    <xf numFmtId="0" fontId="14" fillId="0" borderId="3" xfId="22" applyFont="1" applyBorder="1" applyAlignment="1">
      <alignment vertical="center" wrapText="1"/>
      <protection/>
    </xf>
    <xf numFmtId="49" fontId="14" fillId="0" borderId="3" xfId="22" applyNumberFormat="1" applyFont="1" applyFill="1" applyBorder="1" applyAlignment="1">
      <alignment horizontal="center" vertical="center" wrapText="1"/>
      <protection/>
    </xf>
    <xf numFmtId="0" fontId="14" fillId="0" borderId="2" xfId="22" applyFont="1" applyBorder="1" applyAlignment="1">
      <alignment vertical="center" wrapText="1"/>
      <protection/>
    </xf>
    <xf numFmtId="49" fontId="15" fillId="0" borderId="3" xfId="22" applyNumberFormat="1" applyFont="1" applyFill="1" applyBorder="1" applyAlignment="1">
      <alignment horizontal="center" vertical="center" wrapText="1"/>
      <protection/>
    </xf>
    <xf numFmtId="0" fontId="15" fillId="0" borderId="2" xfId="22" applyFont="1" applyBorder="1" applyAlignment="1">
      <alignment vertical="center" wrapText="1"/>
      <protection/>
    </xf>
    <xf numFmtId="0" fontId="15" fillId="0" borderId="6" xfId="0" applyFont="1" applyBorder="1" applyAlignment="1">
      <alignment vertical="center" wrapText="1"/>
    </xf>
    <xf numFmtId="49" fontId="6" fillId="0" borderId="3" xfId="23" applyNumberFormat="1" applyFont="1" applyBorder="1" applyAlignment="1">
      <alignment horizontal="center" vertical="center"/>
      <protection/>
    </xf>
    <xf numFmtId="3" fontId="6" fillId="0" borderId="3" xfId="23" applyNumberFormat="1" applyFont="1" applyBorder="1" applyAlignment="1">
      <alignment horizontal="center" vertical="top" wrapText="1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left" vertical="center"/>
      <protection/>
    </xf>
    <xf numFmtId="49" fontId="8" fillId="0" borderId="3" xfId="21" applyNumberFormat="1" applyFont="1" applyBorder="1" applyAlignment="1">
      <alignment horizontal="center" vertical="center" textRotation="90" wrapText="1"/>
      <protection/>
    </xf>
    <xf numFmtId="49" fontId="4" fillId="0" borderId="2" xfId="21" applyNumberFormat="1" applyFont="1" applyBorder="1" applyAlignment="1">
      <alignment horizontal="left" vertical="center" wrapText="1"/>
      <protection/>
    </xf>
    <xf numFmtId="49" fontId="16" fillId="0" borderId="3" xfId="22" applyNumberFormat="1" applyFont="1" applyFill="1" applyBorder="1" applyAlignment="1">
      <alignment horizontal="center" vertical="center" wrapText="1"/>
      <protection/>
    </xf>
    <xf numFmtId="49" fontId="16" fillId="0" borderId="3" xfId="22" applyNumberFormat="1" applyFont="1" applyFill="1" applyBorder="1" applyAlignment="1">
      <alignment horizontal="center" vertical="top" wrapText="1"/>
      <protection/>
    </xf>
    <xf numFmtId="3" fontId="15" fillId="0" borderId="3" xfId="23" applyNumberFormat="1" applyFont="1" applyBorder="1" applyAlignment="1">
      <alignment horizontal="left" vertical="center" wrapText="1"/>
      <protection/>
    </xf>
    <xf numFmtId="49" fontId="15" fillId="0" borderId="3" xfId="22" applyNumberFormat="1" applyFont="1" applyFill="1" applyBorder="1" applyAlignment="1">
      <alignment horizontal="center" vertical="top" wrapText="1"/>
      <protection/>
    </xf>
    <xf numFmtId="49" fontId="15" fillId="0" borderId="3" xfId="22" applyNumberFormat="1" applyFont="1" applyFill="1" applyBorder="1" applyAlignment="1">
      <alignment horizontal="center" vertical="center" wrapText="1"/>
      <protection/>
    </xf>
    <xf numFmtId="0" fontId="15" fillId="0" borderId="2" xfId="22" applyFont="1" applyBorder="1" applyAlignment="1">
      <alignment vertical="center" wrapText="1"/>
      <protection/>
    </xf>
    <xf numFmtId="0" fontId="15" fillId="0" borderId="9" xfId="22" applyFont="1" applyBorder="1" applyAlignment="1">
      <alignment vertical="center" wrapText="1"/>
      <protection/>
    </xf>
    <xf numFmtId="49" fontId="5" fillId="0" borderId="3" xfId="23" applyNumberFormat="1" applyFont="1" applyBorder="1" applyAlignment="1">
      <alignment horizontal="center" vertical="top"/>
      <protection/>
    </xf>
    <xf numFmtId="49" fontId="5" fillId="0" borderId="3" xfId="23" applyNumberFormat="1" applyFont="1" applyBorder="1" applyAlignment="1">
      <alignment horizontal="left" vertical="center"/>
      <protection/>
    </xf>
    <xf numFmtId="49" fontId="21" fillId="0" borderId="3" xfId="23" applyNumberFormat="1" applyFont="1" applyBorder="1" applyAlignment="1">
      <alignment horizontal="center" vertical="center"/>
      <protection/>
    </xf>
    <xf numFmtId="49" fontId="21" fillId="0" borderId="3" xfId="23" applyNumberFormat="1" applyFont="1" applyBorder="1" applyAlignment="1">
      <alignment horizontal="center" vertical="top"/>
      <protection/>
    </xf>
    <xf numFmtId="3" fontId="10" fillId="0" borderId="3" xfId="23" applyNumberFormat="1" applyFont="1" applyBorder="1" applyAlignment="1">
      <alignment horizontal="right" vertical="center" wrapText="1"/>
      <protection/>
    </xf>
    <xf numFmtId="49" fontId="4" fillId="0" borderId="0" xfId="21" applyNumberFormat="1" applyFont="1" applyAlignment="1">
      <alignment horizontal="center" vertical="top"/>
      <protection/>
    </xf>
    <xf numFmtId="169" fontId="14" fillId="0" borderId="3" xfId="22" applyNumberFormat="1" applyFont="1" applyBorder="1" applyAlignment="1">
      <alignment horizontal="center" vertical="center" wrapText="1"/>
      <protection/>
    </xf>
    <xf numFmtId="169" fontId="15" fillId="0" borderId="3" xfId="22" applyNumberFormat="1" applyFont="1" applyBorder="1" applyAlignment="1">
      <alignment horizontal="center" vertical="center" wrapText="1"/>
      <protection/>
    </xf>
    <xf numFmtId="0" fontId="16" fillId="0" borderId="2" xfId="22" applyFont="1" applyBorder="1" applyAlignment="1">
      <alignment vertical="center" wrapText="1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49" fontId="19" fillId="0" borderId="3" xfId="21" applyNumberFormat="1" applyFont="1" applyBorder="1" applyAlignment="1">
      <alignment horizontal="center" wrapText="1"/>
      <protection/>
    </xf>
    <xf numFmtId="49" fontId="8" fillId="0" borderId="3" xfId="21" applyNumberFormat="1" applyFont="1" applyBorder="1" applyAlignment="1">
      <alignment horizontal="center" wrapText="1"/>
      <protection/>
    </xf>
    <xf numFmtId="49" fontId="4" fillId="0" borderId="3" xfId="21" applyNumberFormat="1" applyFont="1" applyBorder="1" applyAlignment="1">
      <alignment horizontal="center" wrapText="1"/>
      <protection/>
    </xf>
    <xf numFmtId="49" fontId="4" fillId="0" borderId="3" xfId="23" applyNumberFormat="1" applyFont="1" applyBorder="1" applyAlignment="1">
      <alignment horizontal="center"/>
      <protection/>
    </xf>
    <xf numFmtId="49" fontId="4" fillId="0" borderId="3" xfId="21" applyNumberFormat="1" applyFont="1" applyBorder="1" applyAlignment="1">
      <alignment horizontal="center"/>
      <protection/>
    </xf>
    <xf numFmtId="49" fontId="19" fillId="0" borderId="3" xfId="21" applyNumberFormat="1" applyFont="1" applyBorder="1" applyAlignment="1">
      <alignment horizontal="center"/>
      <protection/>
    </xf>
    <xf numFmtId="49" fontId="8" fillId="0" borderId="3" xfId="23" applyNumberFormat="1" applyFont="1" applyBorder="1" applyAlignment="1">
      <alignment horizontal="center"/>
      <protection/>
    </xf>
    <xf numFmtId="169" fontId="5" fillId="0" borderId="3" xfId="21" applyNumberFormat="1" applyFont="1" applyBorder="1" applyAlignment="1">
      <alignment horizontal="center"/>
      <protection/>
    </xf>
    <xf numFmtId="169" fontId="4" fillId="0" borderId="6" xfId="21" applyNumberFormat="1" applyFont="1" applyBorder="1" applyAlignment="1">
      <alignment horizontal="center"/>
      <protection/>
    </xf>
    <xf numFmtId="49" fontId="5" fillId="0" borderId="3" xfId="21" applyNumberFormat="1" applyFont="1" applyBorder="1" applyAlignment="1">
      <alignment horizontal="center"/>
      <protection/>
    </xf>
    <xf numFmtId="3" fontId="5" fillId="0" borderId="3" xfId="21" applyNumberFormat="1" applyFont="1" applyBorder="1" applyAlignment="1">
      <alignment horizontal="center"/>
      <protection/>
    </xf>
    <xf numFmtId="49" fontId="9" fillId="0" borderId="3" xfId="23" applyNumberFormat="1" applyFont="1" applyBorder="1" applyAlignment="1">
      <alignment horizontal="center"/>
      <protection/>
    </xf>
    <xf numFmtId="3" fontId="4" fillId="0" borderId="3" xfId="21" applyNumberFormat="1" applyFont="1" applyBorder="1" applyAlignment="1">
      <alignment horizontal="center"/>
      <protection/>
    </xf>
    <xf numFmtId="49" fontId="4" fillId="0" borderId="6" xfId="21" applyNumberFormat="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49" fontId="20" fillId="0" borderId="3" xfId="23" applyNumberFormat="1" applyFont="1" applyBorder="1" applyAlignment="1">
      <alignment horizontal="center"/>
      <protection/>
    </xf>
    <xf numFmtId="49" fontId="6" fillId="0" borderId="3" xfId="23" applyNumberFormat="1" applyFont="1" applyBorder="1" applyAlignment="1">
      <alignment horizontal="center"/>
      <protection/>
    </xf>
    <xf numFmtId="169" fontId="5" fillId="0" borderId="3" xfId="21" applyNumberFormat="1" applyFont="1" applyBorder="1" applyAlignment="1">
      <alignment horizontal="center"/>
      <protection/>
    </xf>
    <xf numFmtId="49" fontId="21" fillId="0" borderId="3" xfId="23" applyNumberFormat="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3" fontId="10" fillId="0" borderId="3" xfId="23" applyNumberFormat="1" applyFont="1" applyBorder="1" applyAlignment="1">
      <alignment horizontal="left" vertical="center" wrapText="1"/>
      <protection/>
    </xf>
    <xf numFmtId="169" fontId="16" fillId="0" borderId="3" xfId="22" applyNumberFormat="1" applyFont="1" applyBorder="1" applyAlignment="1">
      <alignment horizontal="center" vertical="center" wrapText="1"/>
      <protection/>
    </xf>
    <xf numFmtId="169" fontId="15" fillId="0" borderId="3" xfId="23" applyNumberFormat="1" applyFont="1" applyBorder="1" applyAlignment="1">
      <alignment horizontal="center" vertical="center" wrapText="1"/>
      <protection/>
    </xf>
    <xf numFmtId="169" fontId="15" fillId="0" borderId="3" xfId="22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3" fillId="0" borderId="3" xfId="0" applyFont="1" applyBorder="1" applyAlignment="1">
      <alignment vertical="center" textRotation="90"/>
    </xf>
    <xf numFmtId="3" fontId="6" fillId="0" borderId="2" xfId="23" applyNumberFormat="1" applyFont="1" applyBorder="1" applyAlignment="1">
      <alignment horizontal="center" vertical="center" wrapText="1"/>
      <protection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wrapText="1"/>
    </xf>
    <xf numFmtId="3" fontId="5" fillId="0" borderId="2" xfId="23" applyNumberFormat="1" applyFont="1" applyBorder="1" applyAlignment="1">
      <alignment horizontal="center" vertical="center" wrapText="1"/>
      <protection/>
    </xf>
    <xf numFmtId="169" fontId="22" fillId="0" borderId="3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169" fontId="23" fillId="0" borderId="3" xfId="0" applyNumberFormat="1" applyFont="1" applyBorder="1" applyAlignment="1">
      <alignment horizontal="center"/>
    </xf>
    <xf numFmtId="3" fontId="6" fillId="0" borderId="2" xfId="23" applyNumberFormat="1" applyFont="1" applyBorder="1" applyAlignment="1">
      <alignment horizontal="left" vertical="center" wrapText="1"/>
      <protection/>
    </xf>
    <xf numFmtId="0" fontId="2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22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169" fontId="22" fillId="0" borderId="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23" fillId="0" borderId="3" xfId="0" applyFont="1" applyBorder="1" applyAlignment="1">
      <alignment wrapText="1"/>
    </xf>
    <xf numFmtId="49" fontId="22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9" fontId="22" fillId="0" borderId="3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169" fontId="27" fillId="0" borderId="3" xfId="0" applyNumberFormat="1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9" fontId="23" fillId="0" borderId="0" xfId="0" applyNumberFormat="1" applyFont="1" applyAlignment="1">
      <alignment/>
    </xf>
    <xf numFmtId="0" fontId="24" fillId="0" borderId="3" xfId="0" applyFont="1" applyBorder="1" applyAlignment="1">
      <alignment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9" fontId="23" fillId="0" borderId="0" xfId="0" applyNumberFormat="1" applyFont="1" applyBorder="1" applyAlignment="1">
      <alignment horizontal="center"/>
    </xf>
    <xf numFmtId="0" fontId="28" fillId="0" borderId="3" xfId="0" applyFont="1" applyBorder="1" applyAlignment="1">
      <alignment/>
    </xf>
    <xf numFmtId="0" fontId="10" fillId="0" borderId="3" xfId="0" applyFont="1" applyBorder="1" applyAlignment="1">
      <alignment/>
    </xf>
    <xf numFmtId="169" fontId="29" fillId="0" borderId="3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/>
    </xf>
    <xf numFmtId="169" fontId="29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4" fillId="0" borderId="2" xfId="0" applyFont="1" applyBorder="1" applyAlignment="1">
      <alignment vertical="center" wrapText="1"/>
    </xf>
    <xf numFmtId="169" fontId="23" fillId="0" borderId="3" xfId="0" applyNumberFormat="1" applyFont="1" applyFill="1" applyBorder="1" applyAlignment="1">
      <alignment horizontal="center"/>
    </xf>
    <xf numFmtId="49" fontId="18" fillId="0" borderId="0" xfId="21" applyNumberFormat="1" applyFont="1" applyAlignment="1">
      <alignment horizontal="center"/>
      <protection/>
    </xf>
    <xf numFmtId="49" fontId="4" fillId="0" borderId="6" xfId="23" applyNumberFormat="1" applyFont="1" applyBorder="1" applyAlignment="1">
      <alignment horizontal="center"/>
      <protection/>
    </xf>
    <xf numFmtId="3" fontId="4" fillId="0" borderId="6" xfId="23" applyNumberFormat="1" applyFont="1" applyBorder="1" applyAlignment="1">
      <alignment vertical="center" wrapText="1"/>
      <protection/>
    </xf>
    <xf numFmtId="0" fontId="4" fillId="0" borderId="2" xfId="21" applyFont="1" applyBorder="1" applyAlignment="1">
      <alignment wrapText="1"/>
      <protection/>
    </xf>
    <xf numFmtId="49" fontId="4" fillId="0" borderId="3" xfId="23" applyNumberFormat="1" applyFont="1" applyBorder="1" applyAlignment="1">
      <alignment horizontal="left" vertical="top"/>
      <protection/>
    </xf>
    <xf numFmtId="49" fontId="4" fillId="0" borderId="3" xfId="23" applyNumberFormat="1" applyFont="1" applyBorder="1" applyAlignment="1">
      <alignment horizontal="center"/>
      <protection/>
    </xf>
    <xf numFmtId="3" fontId="4" fillId="0" borderId="7" xfId="23" applyNumberFormat="1" applyFont="1" applyBorder="1" applyAlignment="1">
      <alignment horizontal="left" vertical="center" wrapText="1"/>
      <protection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3" xfId="21" applyFont="1" applyBorder="1" applyAlignment="1">
      <alignment vertical="center" wrapText="1"/>
      <protection/>
    </xf>
    <xf numFmtId="49" fontId="9" fillId="0" borderId="6" xfId="23" applyNumberFormat="1" applyFont="1" applyBorder="1" applyAlignment="1">
      <alignment horizontal="center" vertical="center" wrapText="1"/>
      <protection/>
    </xf>
    <xf numFmtId="49" fontId="8" fillId="0" borderId="8" xfId="2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4" fillId="0" borderId="0" xfId="23" applyNumberFormat="1" applyFont="1" applyBorder="1" applyAlignment="1">
      <alignment horizontal="center" vertical="top"/>
      <protection/>
    </xf>
    <xf numFmtId="49" fontId="4" fillId="0" borderId="0" xfId="23" applyNumberFormat="1" applyFont="1" applyBorder="1" applyAlignment="1">
      <alignment horizontal="center" vertical="center"/>
      <protection/>
    </xf>
    <xf numFmtId="3" fontId="4" fillId="0" borderId="0" xfId="23" applyNumberFormat="1" applyFont="1" applyBorder="1" applyAlignment="1">
      <alignment horizontal="left" vertical="center" wrapText="1"/>
      <protection/>
    </xf>
    <xf numFmtId="169" fontId="11" fillId="0" borderId="0" xfId="0" applyNumberFormat="1" applyFont="1" applyAlignment="1">
      <alignment/>
    </xf>
    <xf numFmtId="3" fontId="6" fillId="0" borderId="3" xfId="23" applyNumberFormat="1" applyFont="1" applyBorder="1" applyAlignment="1">
      <alignment vertical="center" wrapText="1"/>
      <protection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0" borderId="3" xfId="21" applyNumberFormat="1" applyFont="1" applyBorder="1" applyAlignment="1">
      <alignment horizontal="center" vertical="center" textRotation="90" wrapText="1"/>
      <protection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 horizontal="right"/>
    </xf>
    <xf numFmtId="49" fontId="18" fillId="0" borderId="0" xfId="21" applyNumberFormat="1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49" fontId="5" fillId="0" borderId="0" xfId="21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169" fontId="6" fillId="0" borderId="12" xfId="21" applyNumberFormat="1" applyFont="1" applyBorder="1" applyAlignment="1">
      <alignment horizontal="center" vertical="center" wrapText="1"/>
      <protection/>
    </xf>
    <xf numFmtId="169" fontId="6" fillId="0" borderId="6" xfId="21" applyNumberFormat="1" applyFont="1" applyBorder="1" applyAlignment="1">
      <alignment horizontal="center" vertical="center" wrapText="1"/>
      <protection/>
    </xf>
    <xf numFmtId="49" fontId="4" fillId="0" borderId="12" xfId="21" applyNumberFormat="1" applyFont="1" applyBorder="1" applyAlignment="1">
      <alignment horizontal="center" vertical="center" textRotation="90" wrapText="1"/>
      <protection/>
    </xf>
    <xf numFmtId="49" fontId="4" fillId="0" borderId="6" xfId="21" applyNumberFormat="1" applyFont="1" applyBorder="1" applyAlignment="1">
      <alignment horizontal="center" vertical="center" textRotation="90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</cellXfs>
  <cellStyles count="14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Бюджет2001_1" xfId="21"/>
    <cellStyle name="Обычный_ПроектБюджПолнСтрук12.01.2001" xfId="22"/>
    <cellStyle name="Обычный_РАСХ98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E7" sqref="E7"/>
    </sheetView>
  </sheetViews>
  <sheetFormatPr defaultColWidth="9.00390625" defaultRowHeight="12.75"/>
  <cols>
    <col min="1" max="1" width="5.875" style="0" customWidth="1"/>
    <col min="2" max="2" width="6.25390625" style="61" customWidth="1"/>
    <col min="3" max="3" width="45.375" style="0" customWidth="1"/>
    <col min="4" max="4" width="14.375" style="0" customWidth="1"/>
    <col min="5" max="5" width="14.25390625" style="0" customWidth="1"/>
  </cols>
  <sheetData>
    <row r="1" spans="1:5" ht="12.75">
      <c r="A1" s="62"/>
      <c r="B1" s="62"/>
      <c r="C1" s="30"/>
      <c r="D1" s="177"/>
      <c r="E1" s="177" t="s">
        <v>374</v>
      </c>
    </row>
    <row r="2" spans="1:5" ht="12.75">
      <c r="A2" s="62"/>
      <c r="B2" s="62"/>
      <c r="C2" s="30"/>
      <c r="D2" s="177"/>
      <c r="E2" s="177" t="s">
        <v>477</v>
      </c>
    </row>
    <row r="3" spans="1:5" ht="12.75">
      <c r="A3" s="62"/>
      <c r="B3" s="62"/>
      <c r="C3" s="30"/>
      <c r="D3" s="177"/>
      <c r="E3" s="364" t="s">
        <v>38</v>
      </c>
    </row>
    <row r="4" spans="1:5" ht="12.75">
      <c r="A4" s="62"/>
      <c r="B4" s="62"/>
      <c r="C4" s="30"/>
      <c r="D4" s="261"/>
      <c r="E4" s="262"/>
    </row>
    <row r="5" spans="1:5" ht="18.75">
      <c r="A5" s="365" t="s">
        <v>478</v>
      </c>
      <c r="B5" s="366"/>
      <c r="C5" s="366"/>
      <c r="D5" s="366"/>
      <c r="E5" s="366"/>
    </row>
    <row r="6" spans="1:5" ht="18.75">
      <c r="A6" s="340"/>
      <c r="B6" s="367" t="s">
        <v>146</v>
      </c>
      <c r="C6" s="367"/>
      <c r="D6" s="367"/>
      <c r="E6" s="367"/>
    </row>
    <row r="7" spans="1:5" ht="12.75">
      <c r="A7" s="62"/>
      <c r="B7" s="62"/>
      <c r="C7" s="30"/>
      <c r="D7" s="261"/>
      <c r="E7" s="261" t="s">
        <v>6</v>
      </c>
    </row>
    <row r="8" spans="1:7" ht="67.5" customHeight="1">
      <c r="A8" s="361" t="s">
        <v>479</v>
      </c>
      <c r="B8" s="361" t="s">
        <v>534</v>
      </c>
      <c r="C8" s="175" t="s">
        <v>91</v>
      </c>
      <c r="D8" s="175" t="s">
        <v>7</v>
      </c>
      <c r="E8" s="175" t="s">
        <v>145</v>
      </c>
      <c r="G8" s="61"/>
    </row>
    <row r="9" spans="1:5" ht="15.75">
      <c r="A9" s="263" t="s">
        <v>480</v>
      </c>
      <c r="B9" s="264"/>
      <c r="C9" s="182" t="s">
        <v>185</v>
      </c>
      <c r="D9" s="183">
        <f>D10+D11+D12+D13+D14+D15</f>
        <v>182072.7</v>
      </c>
      <c r="E9" s="183">
        <f>E10+E11+E12+E13+E14+E15</f>
        <v>178941.6</v>
      </c>
    </row>
    <row r="10" spans="1:5" ht="15" customHeight="1">
      <c r="A10" s="265"/>
      <c r="B10" s="72" t="s">
        <v>180</v>
      </c>
      <c r="C10" s="172" t="s">
        <v>332</v>
      </c>
      <c r="D10" s="54">
        <v>153069</v>
      </c>
      <c r="E10" s="54">
        <v>153996.9</v>
      </c>
    </row>
    <row r="11" spans="1:5" ht="72.75" customHeight="1">
      <c r="A11" s="265"/>
      <c r="B11" s="72"/>
      <c r="C11" s="14" t="s">
        <v>445</v>
      </c>
      <c r="D11" s="54">
        <v>5185</v>
      </c>
      <c r="E11" s="54"/>
    </row>
    <row r="12" spans="1:5" ht="42" customHeight="1">
      <c r="A12" s="265"/>
      <c r="B12" s="72"/>
      <c r="C12" s="161" t="s">
        <v>421</v>
      </c>
      <c r="D12" s="54">
        <v>891</v>
      </c>
      <c r="E12" s="54"/>
    </row>
    <row r="13" spans="1:5" ht="52.5" customHeight="1">
      <c r="A13" s="265"/>
      <c r="B13" s="72"/>
      <c r="C13" s="164" t="s">
        <v>475</v>
      </c>
      <c r="D13" s="54">
        <v>6862</v>
      </c>
      <c r="E13" s="54">
        <v>9070</v>
      </c>
    </row>
    <row r="14" spans="1:5" ht="43.5" customHeight="1">
      <c r="A14" s="265"/>
      <c r="B14" s="72"/>
      <c r="C14" s="14" t="s">
        <v>447</v>
      </c>
      <c r="D14" s="54">
        <v>3277</v>
      </c>
      <c r="E14" s="54">
        <v>2840</v>
      </c>
    </row>
    <row r="15" spans="1:5" ht="38.25">
      <c r="A15" s="265"/>
      <c r="B15" s="41"/>
      <c r="C15" s="349" t="s">
        <v>1</v>
      </c>
      <c r="D15" s="152">
        <v>12788.7</v>
      </c>
      <c r="E15" s="152">
        <v>13034.7</v>
      </c>
    </row>
    <row r="16" spans="1:5" ht="15.75">
      <c r="A16" s="268" t="s">
        <v>483</v>
      </c>
      <c r="B16" s="269"/>
      <c r="C16" s="191" t="s">
        <v>149</v>
      </c>
      <c r="D16" s="270">
        <f>D17+D18</f>
        <v>65710.8</v>
      </c>
      <c r="E16" s="270">
        <f>E17+E18</f>
        <v>65713.29999999999</v>
      </c>
    </row>
    <row r="17" spans="1:5" ht="12.75">
      <c r="A17" s="267"/>
      <c r="B17" s="341" t="s">
        <v>131</v>
      </c>
      <c r="C17" s="342" t="s">
        <v>132</v>
      </c>
      <c r="D17" s="271">
        <v>19415</v>
      </c>
      <c r="E17" s="54">
        <v>19416.6</v>
      </c>
    </row>
    <row r="18" spans="1:5" ht="25.5">
      <c r="A18" s="267"/>
      <c r="B18" s="72" t="s">
        <v>163</v>
      </c>
      <c r="C18" s="343" t="s">
        <v>164</v>
      </c>
      <c r="D18" s="152">
        <v>46295.8</v>
      </c>
      <c r="E18" s="152">
        <v>46296.7</v>
      </c>
    </row>
    <row r="19" spans="1:5" ht="15">
      <c r="A19" s="272" t="s">
        <v>484</v>
      </c>
      <c r="B19" s="269"/>
      <c r="C19" s="191" t="s">
        <v>375</v>
      </c>
      <c r="D19" s="270">
        <f>D20+D21+D22+D23+D24+D25+D26+D27+D28+D29</f>
        <v>1250291</v>
      </c>
      <c r="E19" s="270">
        <f>E20+E21+E22+E23+E24+E25+E26+E27+E28+E29</f>
        <v>1278146.5</v>
      </c>
    </row>
    <row r="20" spans="1:5" ht="12.75">
      <c r="A20" s="267"/>
      <c r="B20" s="72" t="s">
        <v>131</v>
      </c>
      <c r="C20" s="9" t="s">
        <v>132</v>
      </c>
      <c r="D20" s="54">
        <v>792789.2</v>
      </c>
      <c r="E20" s="54">
        <v>802369.3</v>
      </c>
    </row>
    <row r="21" spans="1:5" ht="12.75">
      <c r="A21" s="267"/>
      <c r="B21" s="72" t="s">
        <v>195</v>
      </c>
      <c r="C21" s="344" t="s">
        <v>196</v>
      </c>
      <c r="D21" s="54">
        <v>67003.8</v>
      </c>
      <c r="E21" s="54">
        <v>74575.2</v>
      </c>
    </row>
    <row r="22" spans="1:5" ht="25.5">
      <c r="A22" s="276"/>
      <c r="B22" s="153"/>
      <c r="C22" s="362" t="s">
        <v>562</v>
      </c>
      <c r="D22" s="151">
        <v>31125</v>
      </c>
      <c r="E22" s="151">
        <v>31125</v>
      </c>
    </row>
    <row r="23" spans="1:5" ht="63.75">
      <c r="A23" s="267"/>
      <c r="B23" s="167"/>
      <c r="C23" s="338" t="s">
        <v>566</v>
      </c>
      <c r="D23" s="151">
        <v>3707</v>
      </c>
      <c r="E23" s="151">
        <v>3752</v>
      </c>
    </row>
    <row r="24" spans="1:5" ht="94.5" customHeight="1">
      <c r="A24" s="267"/>
      <c r="B24" s="67"/>
      <c r="C24" s="338" t="s">
        <v>563</v>
      </c>
      <c r="D24" s="151">
        <v>248596</v>
      </c>
      <c r="E24" s="151">
        <v>258283</v>
      </c>
    </row>
    <row r="25" spans="1:5" ht="160.5" customHeight="1">
      <c r="A25" s="267"/>
      <c r="B25" s="67"/>
      <c r="C25" s="338" t="s">
        <v>565</v>
      </c>
      <c r="D25" s="151">
        <v>68212</v>
      </c>
      <c r="E25" s="151">
        <v>69020</v>
      </c>
    </row>
    <row r="26" spans="1:5" ht="38.25">
      <c r="A26" s="267"/>
      <c r="B26" s="67"/>
      <c r="C26" s="173" t="s">
        <v>450</v>
      </c>
      <c r="D26" s="151">
        <v>6585</v>
      </c>
      <c r="E26" s="151">
        <v>6585</v>
      </c>
    </row>
    <row r="27" spans="1:5" ht="38.25">
      <c r="A27" s="267"/>
      <c r="B27" s="67"/>
      <c r="C27" s="338" t="s">
        <v>567</v>
      </c>
      <c r="D27" s="151">
        <v>2096</v>
      </c>
      <c r="E27" s="282">
        <v>2238</v>
      </c>
    </row>
    <row r="28" spans="1:5" ht="38.25">
      <c r="A28" s="267"/>
      <c r="B28" s="65"/>
      <c r="C28" s="338" t="s">
        <v>568</v>
      </c>
      <c r="D28" s="152">
        <v>3439</v>
      </c>
      <c r="E28" s="152">
        <v>3452</v>
      </c>
    </row>
    <row r="29" spans="1:5" ht="76.5">
      <c r="A29" s="267"/>
      <c r="B29" s="41"/>
      <c r="C29" s="338" t="s">
        <v>2</v>
      </c>
      <c r="D29" s="151">
        <v>26738</v>
      </c>
      <c r="E29" s="151">
        <v>26747</v>
      </c>
    </row>
    <row r="30" spans="1:5" ht="28.5">
      <c r="A30" s="272" t="s">
        <v>489</v>
      </c>
      <c r="B30" s="269"/>
      <c r="C30" s="191" t="s">
        <v>237</v>
      </c>
      <c r="D30" s="270">
        <f>D31+D32</f>
        <v>19957</v>
      </c>
      <c r="E30" s="270">
        <f>E31+E32</f>
        <v>19957</v>
      </c>
    </row>
    <row r="31" spans="1:5" ht="12.75">
      <c r="A31" s="267"/>
      <c r="B31" s="345" t="s">
        <v>92</v>
      </c>
      <c r="C31" s="73" t="s">
        <v>93</v>
      </c>
      <c r="D31" s="54">
        <v>19376.5</v>
      </c>
      <c r="E31" s="54">
        <v>19376.5</v>
      </c>
    </row>
    <row r="32" spans="1:5" ht="25.5">
      <c r="A32" s="267"/>
      <c r="B32" s="41"/>
      <c r="C32" s="42" t="s">
        <v>381</v>
      </c>
      <c r="D32" s="152">
        <v>580.5</v>
      </c>
      <c r="E32" s="152">
        <v>580.5</v>
      </c>
    </row>
    <row r="33" spans="1:5" ht="28.5">
      <c r="A33" s="272" t="s">
        <v>491</v>
      </c>
      <c r="B33" s="269"/>
      <c r="C33" s="191" t="s">
        <v>389</v>
      </c>
      <c r="D33" s="270">
        <f>D34+D35+D36</f>
        <v>30458.1</v>
      </c>
      <c r="E33" s="270">
        <f>E34+E35+E36</f>
        <v>31872.8</v>
      </c>
    </row>
    <row r="34" spans="1:5" ht="12.75">
      <c r="A34" s="267"/>
      <c r="B34" s="345" t="s">
        <v>92</v>
      </c>
      <c r="C34" s="73" t="s">
        <v>93</v>
      </c>
      <c r="D34" s="54">
        <v>27914.5</v>
      </c>
      <c r="E34" s="54">
        <v>29329.2</v>
      </c>
    </row>
    <row r="35" spans="1:5" ht="12.75">
      <c r="A35" s="267"/>
      <c r="B35" s="99" t="s">
        <v>116</v>
      </c>
      <c r="C35" s="149" t="s">
        <v>117</v>
      </c>
      <c r="D35" s="54">
        <v>2535</v>
      </c>
      <c r="E35" s="54">
        <v>2535</v>
      </c>
    </row>
    <row r="36" spans="1:5" ht="71.25" customHeight="1">
      <c r="A36" s="267"/>
      <c r="B36" s="23"/>
      <c r="C36" s="338" t="s">
        <v>550</v>
      </c>
      <c r="D36" s="54">
        <v>8.6</v>
      </c>
      <c r="E36" s="54">
        <v>8.6</v>
      </c>
    </row>
    <row r="37" spans="1:5" ht="15">
      <c r="A37" s="272" t="s">
        <v>494</v>
      </c>
      <c r="B37" s="269"/>
      <c r="C37" s="191" t="s">
        <v>354</v>
      </c>
      <c r="D37" s="270">
        <f>D38+D39</f>
        <v>34099.5</v>
      </c>
      <c r="E37" s="270">
        <f>E38+E39</f>
        <v>34116.8</v>
      </c>
    </row>
    <row r="38" spans="1:5" ht="12.75">
      <c r="A38" s="267"/>
      <c r="B38" s="345" t="s">
        <v>131</v>
      </c>
      <c r="C38" s="73" t="s">
        <v>132</v>
      </c>
      <c r="D38" s="54">
        <v>24402.8</v>
      </c>
      <c r="E38" s="54">
        <v>24413.6</v>
      </c>
    </row>
    <row r="39" spans="1:5" ht="12.75">
      <c r="A39" s="267"/>
      <c r="B39" s="345" t="s">
        <v>180</v>
      </c>
      <c r="C39" s="346" t="s">
        <v>332</v>
      </c>
      <c r="D39" s="54">
        <v>9696.7</v>
      </c>
      <c r="E39" s="54">
        <v>9703.2</v>
      </c>
    </row>
    <row r="40" spans="1:5" ht="28.5">
      <c r="A40" s="272" t="s">
        <v>496</v>
      </c>
      <c r="B40" s="269"/>
      <c r="C40" s="191" t="s">
        <v>238</v>
      </c>
      <c r="D40" s="270">
        <f>D41</f>
        <v>9528.8</v>
      </c>
      <c r="E40" s="270">
        <f>E41</f>
        <v>9529.8</v>
      </c>
    </row>
    <row r="41" spans="1:5" ht="25.5">
      <c r="A41" s="267"/>
      <c r="B41" s="72" t="s">
        <v>109</v>
      </c>
      <c r="C41" s="73" t="s">
        <v>110</v>
      </c>
      <c r="D41" s="54">
        <v>9528.8</v>
      </c>
      <c r="E41" s="54">
        <v>9529.8</v>
      </c>
    </row>
    <row r="42" spans="1:5" ht="15">
      <c r="A42" s="272" t="s">
        <v>498</v>
      </c>
      <c r="B42" s="277"/>
      <c r="C42" s="191" t="s">
        <v>382</v>
      </c>
      <c r="D42" s="270">
        <f>D43+D44</f>
        <v>121642</v>
      </c>
      <c r="E42" s="270">
        <f>E43+E44</f>
        <v>121699</v>
      </c>
    </row>
    <row r="43" spans="1:5" ht="25.5">
      <c r="A43" s="267"/>
      <c r="B43" s="72" t="s">
        <v>109</v>
      </c>
      <c r="C43" s="73" t="s">
        <v>110</v>
      </c>
      <c r="D43" s="54">
        <v>119942</v>
      </c>
      <c r="E43" s="54">
        <v>119999</v>
      </c>
    </row>
    <row r="44" spans="1:5" ht="38.25">
      <c r="A44" s="267"/>
      <c r="B44" s="72"/>
      <c r="C44" s="347" t="s">
        <v>553</v>
      </c>
      <c r="D44" s="54">
        <v>1700</v>
      </c>
      <c r="E44" s="54">
        <v>1700</v>
      </c>
    </row>
    <row r="45" spans="1:5" ht="15">
      <c r="A45" s="272" t="s">
        <v>500</v>
      </c>
      <c r="B45" s="278"/>
      <c r="C45" s="191" t="s">
        <v>97</v>
      </c>
      <c r="D45" s="270">
        <f>SUM(D46:D59)</f>
        <v>224761.10000000003</v>
      </c>
      <c r="E45" s="270">
        <f>SUM(E46:E59)</f>
        <v>240321.50000000003</v>
      </c>
    </row>
    <row r="46" spans="1:5" ht="12.75">
      <c r="A46" s="267"/>
      <c r="B46" s="153" t="s">
        <v>92</v>
      </c>
      <c r="C46" s="13" t="s">
        <v>93</v>
      </c>
      <c r="D46" s="54">
        <v>98073.1</v>
      </c>
      <c r="E46" s="54">
        <v>98087.7</v>
      </c>
    </row>
    <row r="47" spans="1:5" ht="12.75">
      <c r="A47" s="267"/>
      <c r="B47" s="72" t="s">
        <v>114</v>
      </c>
      <c r="C47" s="73" t="s">
        <v>115</v>
      </c>
      <c r="D47" s="54">
        <v>51485.8</v>
      </c>
      <c r="E47" s="54">
        <v>51407.5</v>
      </c>
    </row>
    <row r="48" spans="1:5" ht="12.75">
      <c r="A48" s="267"/>
      <c r="B48" s="99" t="s">
        <v>116</v>
      </c>
      <c r="C48" s="149" t="s">
        <v>117</v>
      </c>
      <c r="D48" s="54">
        <v>20051.2</v>
      </c>
      <c r="E48" s="54">
        <v>20344.6</v>
      </c>
    </row>
    <row r="49" spans="1:5" ht="12.75">
      <c r="A49" s="267"/>
      <c r="B49" s="99" t="s">
        <v>127</v>
      </c>
      <c r="C49" s="100" t="s">
        <v>128</v>
      </c>
      <c r="D49" s="54">
        <v>1657</v>
      </c>
      <c r="E49" s="54">
        <v>1657</v>
      </c>
    </row>
    <row r="50" spans="1:5" ht="12.75">
      <c r="A50" s="267"/>
      <c r="B50" s="72" t="s">
        <v>195</v>
      </c>
      <c r="C50" s="344" t="s">
        <v>196</v>
      </c>
      <c r="D50" s="54">
        <v>3522</v>
      </c>
      <c r="E50" s="54">
        <v>3522</v>
      </c>
    </row>
    <row r="51" spans="1:5" ht="38.25">
      <c r="A51" s="267"/>
      <c r="B51" s="153"/>
      <c r="C51" s="347" t="s">
        <v>555</v>
      </c>
      <c r="D51" s="54">
        <v>88.5</v>
      </c>
      <c r="E51" s="54"/>
    </row>
    <row r="52" spans="1:5" ht="38.25">
      <c r="A52" s="267"/>
      <c r="B52" s="153"/>
      <c r="C52" s="162" t="s">
        <v>464</v>
      </c>
      <c r="D52" s="54">
        <v>20607.1</v>
      </c>
      <c r="E52" s="54">
        <v>24728.5</v>
      </c>
    </row>
    <row r="53" spans="1:5" ht="63.75">
      <c r="A53" s="267"/>
      <c r="B53" s="153"/>
      <c r="C53" s="162" t="s">
        <v>473</v>
      </c>
      <c r="D53" s="54">
        <v>20607.1</v>
      </c>
      <c r="E53" s="54">
        <v>24728.5</v>
      </c>
    </row>
    <row r="54" spans="1:5" ht="51">
      <c r="A54" s="267"/>
      <c r="B54" s="153"/>
      <c r="C54" s="14" t="s">
        <v>525</v>
      </c>
      <c r="D54" s="54">
        <v>6332.8</v>
      </c>
      <c r="E54" s="54">
        <v>13508.2</v>
      </c>
    </row>
    <row r="55" spans="1:5" ht="25.5">
      <c r="A55" s="267"/>
      <c r="B55" s="274"/>
      <c r="C55" s="42" t="s">
        <v>416</v>
      </c>
      <c r="D55" s="151">
        <v>269</v>
      </c>
      <c r="E55" s="151">
        <v>269</v>
      </c>
    </row>
    <row r="56" spans="1:5" ht="45.75" customHeight="1">
      <c r="A56" s="267"/>
      <c r="B56" s="69"/>
      <c r="C56" s="42" t="s">
        <v>383</v>
      </c>
      <c r="D56" s="151">
        <v>201</v>
      </c>
      <c r="E56" s="151">
        <v>202</v>
      </c>
    </row>
    <row r="57" spans="1:5" ht="38.25">
      <c r="A57" s="267"/>
      <c r="B57" s="266"/>
      <c r="C57" s="42" t="s">
        <v>502</v>
      </c>
      <c r="D57" s="151">
        <v>1168</v>
      </c>
      <c r="E57" s="151">
        <v>1168</v>
      </c>
    </row>
    <row r="58" spans="1:5" ht="80.25" customHeight="1">
      <c r="A58" s="267"/>
      <c r="B58" s="274"/>
      <c r="C58" s="42" t="s">
        <v>384</v>
      </c>
      <c r="D58" s="152">
        <v>22.5</v>
      </c>
      <c r="E58" s="152">
        <v>22.5</v>
      </c>
    </row>
    <row r="59" spans="1:5" ht="79.5" customHeight="1">
      <c r="A59" s="267"/>
      <c r="B59" s="274"/>
      <c r="C59" s="338" t="s">
        <v>556</v>
      </c>
      <c r="D59" s="152">
        <v>676</v>
      </c>
      <c r="E59" s="152">
        <v>676</v>
      </c>
    </row>
    <row r="60" spans="1:5" ht="15">
      <c r="A60" s="272" t="s">
        <v>507</v>
      </c>
      <c r="B60" s="278"/>
      <c r="C60" s="191" t="s">
        <v>78</v>
      </c>
      <c r="D60" s="270">
        <f>D61</f>
        <v>11342.9</v>
      </c>
      <c r="E60" s="270">
        <f>E61</f>
        <v>11342.9</v>
      </c>
    </row>
    <row r="61" spans="1:5" ht="12.75">
      <c r="A61" s="267"/>
      <c r="B61" s="345" t="s">
        <v>92</v>
      </c>
      <c r="C61" s="73" t="s">
        <v>93</v>
      </c>
      <c r="D61" s="54">
        <v>11342.9</v>
      </c>
      <c r="E61" s="54">
        <v>11342.9</v>
      </c>
    </row>
    <row r="62" spans="1:5" ht="14.25">
      <c r="A62" s="272" t="s">
        <v>508</v>
      </c>
      <c r="B62" s="274"/>
      <c r="C62" s="191" t="s">
        <v>227</v>
      </c>
      <c r="D62" s="270">
        <f>D63</f>
        <v>4902.7</v>
      </c>
      <c r="E62" s="270">
        <f>E63</f>
        <v>4902.7</v>
      </c>
    </row>
    <row r="63" spans="1:5" ht="12.75">
      <c r="A63" s="267"/>
      <c r="B63" s="345" t="s">
        <v>92</v>
      </c>
      <c r="C63" s="73" t="s">
        <v>93</v>
      </c>
      <c r="D63" s="54">
        <v>4902.7</v>
      </c>
      <c r="E63" s="54">
        <v>4902.7</v>
      </c>
    </row>
    <row r="64" spans="1:5" ht="42.75">
      <c r="A64" s="272" t="s">
        <v>510</v>
      </c>
      <c r="B64" s="274"/>
      <c r="C64" s="191" t="s">
        <v>228</v>
      </c>
      <c r="D64" s="270">
        <f>D65</f>
        <v>898.8</v>
      </c>
      <c r="E64" s="270">
        <f>E65</f>
        <v>898.8</v>
      </c>
    </row>
    <row r="65" spans="1:5" ht="12.75">
      <c r="A65" s="267"/>
      <c r="B65" s="345" t="s">
        <v>92</v>
      </c>
      <c r="C65" s="73" t="s">
        <v>93</v>
      </c>
      <c r="D65" s="54">
        <v>898.8</v>
      </c>
      <c r="E65" s="54">
        <v>898.8</v>
      </c>
    </row>
    <row r="66" spans="1:5" ht="42.75">
      <c r="A66" s="272" t="s">
        <v>511</v>
      </c>
      <c r="B66" s="279"/>
      <c r="C66" s="191" t="s">
        <v>385</v>
      </c>
      <c r="D66" s="270">
        <f>D67+D68+D70+D69</f>
        <v>18949.5</v>
      </c>
      <c r="E66" s="270">
        <f>E67+E68+E70+E69</f>
        <v>17950</v>
      </c>
    </row>
    <row r="67" spans="1:5" ht="12.75">
      <c r="A67" s="267"/>
      <c r="B67" s="345" t="s">
        <v>92</v>
      </c>
      <c r="C67" s="73" t="s">
        <v>93</v>
      </c>
      <c r="D67" s="54">
        <v>3947</v>
      </c>
      <c r="E67" s="54">
        <v>3947.5</v>
      </c>
    </row>
    <row r="68" spans="1:5" ht="38.25">
      <c r="A68" s="267"/>
      <c r="B68" s="72"/>
      <c r="C68" s="347" t="s">
        <v>552</v>
      </c>
      <c r="D68" s="54">
        <v>13994</v>
      </c>
      <c r="E68" s="54">
        <v>13994</v>
      </c>
    </row>
    <row r="69" spans="1:5" ht="38.25">
      <c r="A69" s="267"/>
      <c r="B69" s="72"/>
      <c r="C69" s="349" t="s">
        <v>433</v>
      </c>
      <c r="D69" s="54">
        <v>1000</v>
      </c>
      <c r="E69" s="54"/>
    </row>
    <row r="70" spans="1:5" ht="38.25">
      <c r="A70" s="267"/>
      <c r="B70" s="63"/>
      <c r="C70" s="13" t="s">
        <v>422</v>
      </c>
      <c r="D70" s="152">
        <v>8.5</v>
      </c>
      <c r="E70" s="152">
        <v>8.5</v>
      </c>
    </row>
    <row r="71" spans="1:5" ht="28.5">
      <c r="A71" s="272" t="s">
        <v>513</v>
      </c>
      <c r="B71" s="274"/>
      <c r="C71" s="191" t="s">
        <v>386</v>
      </c>
      <c r="D71" s="270">
        <f>D72+D73+D74+D75</f>
        <v>46150.4</v>
      </c>
      <c r="E71" s="270">
        <f>E72+E73+E74+E75</f>
        <v>25929.800000000003</v>
      </c>
    </row>
    <row r="72" spans="1:5" ht="12.75">
      <c r="A72" s="267"/>
      <c r="B72" s="99" t="s">
        <v>116</v>
      </c>
      <c r="C72" s="149" t="s">
        <v>117</v>
      </c>
      <c r="D72" s="275"/>
      <c r="E72" s="275"/>
    </row>
    <row r="73" spans="1:5" ht="31.5" customHeight="1">
      <c r="A73" s="267"/>
      <c r="B73" s="266"/>
      <c r="C73" s="161" t="s">
        <v>12</v>
      </c>
      <c r="D73" s="152">
        <v>13320.4</v>
      </c>
      <c r="E73" s="152">
        <v>21783.7</v>
      </c>
    </row>
    <row r="74" spans="1:5" ht="16.5" customHeight="1">
      <c r="A74" s="267"/>
      <c r="B74" s="266"/>
      <c r="C74" s="163" t="s">
        <v>559</v>
      </c>
      <c r="D74" s="152">
        <v>4200</v>
      </c>
      <c r="E74" s="171">
        <v>4146.1</v>
      </c>
    </row>
    <row r="75" spans="1:5" ht="40.5" customHeight="1">
      <c r="A75" s="267"/>
      <c r="B75" s="266"/>
      <c r="C75" s="338" t="s">
        <v>462</v>
      </c>
      <c r="D75" s="152">
        <v>28630</v>
      </c>
      <c r="E75" s="171"/>
    </row>
    <row r="76" spans="1:5" ht="28.5">
      <c r="A76" s="272" t="s">
        <v>515</v>
      </c>
      <c r="B76" s="274"/>
      <c r="C76" s="191" t="s">
        <v>230</v>
      </c>
      <c r="D76" s="270">
        <f>D77+D78+D79</f>
        <v>292824.3</v>
      </c>
      <c r="E76" s="270">
        <f>E77+E78+E79</f>
        <v>404318.9</v>
      </c>
    </row>
    <row r="77" spans="1:5" ht="12.75">
      <c r="A77" s="267"/>
      <c r="B77" s="345" t="s">
        <v>116</v>
      </c>
      <c r="C77" s="14" t="s">
        <v>117</v>
      </c>
      <c r="D77" s="54">
        <v>225350.9</v>
      </c>
      <c r="E77" s="54">
        <v>225350.9</v>
      </c>
    </row>
    <row r="78" spans="1:5" ht="38.25">
      <c r="A78" s="267"/>
      <c r="B78" s="345"/>
      <c r="C78" s="347" t="s">
        <v>552</v>
      </c>
      <c r="D78" s="54">
        <v>15731</v>
      </c>
      <c r="E78" s="54">
        <v>17823</v>
      </c>
    </row>
    <row r="79" spans="1:5" ht="38.25">
      <c r="A79" s="267"/>
      <c r="B79" s="345"/>
      <c r="C79" s="347" t="s">
        <v>553</v>
      </c>
      <c r="D79" s="54">
        <v>51742.4</v>
      </c>
      <c r="E79" s="54">
        <v>161145</v>
      </c>
    </row>
    <row r="80" spans="1:5" ht="28.5">
      <c r="A80" s="272" t="s">
        <v>517</v>
      </c>
      <c r="B80" s="269"/>
      <c r="C80" s="191" t="s">
        <v>327</v>
      </c>
      <c r="D80" s="270">
        <f>D81</f>
        <v>15062.5</v>
      </c>
      <c r="E80" s="270">
        <f>E81</f>
        <v>15169.6</v>
      </c>
    </row>
    <row r="81" spans="1:5" ht="12.75">
      <c r="A81" s="267"/>
      <c r="B81" s="345" t="s">
        <v>131</v>
      </c>
      <c r="C81" s="73" t="s">
        <v>132</v>
      </c>
      <c r="D81" s="54">
        <v>15062.5</v>
      </c>
      <c r="E81" s="54">
        <v>15169.6</v>
      </c>
    </row>
    <row r="82" spans="1:5" ht="28.5">
      <c r="A82" s="196" t="s">
        <v>518</v>
      </c>
      <c r="B82" s="115"/>
      <c r="C82" s="191" t="s">
        <v>519</v>
      </c>
      <c r="D82" s="280">
        <f>D83+D84</f>
        <v>12780.5</v>
      </c>
      <c r="E82" s="280">
        <f>E83+E84</f>
        <v>10502.8</v>
      </c>
    </row>
    <row r="83" spans="1:5" ht="14.25">
      <c r="A83" s="196"/>
      <c r="B83" s="74" t="s">
        <v>116</v>
      </c>
      <c r="C83" s="14" t="s">
        <v>117</v>
      </c>
      <c r="D83" s="54">
        <v>10502.5</v>
      </c>
      <c r="E83" s="54">
        <v>10502.8</v>
      </c>
    </row>
    <row r="84" spans="1:5" ht="38.25">
      <c r="A84" s="196"/>
      <c r="B84" s="74"/>
      <c r="C84" s="348" t="s">
        <v>529</v>
      </c>
      <c r="D84" s="54">
        <v>2278</v>
      </c>
      <c r="E84" s="54"/>
    </row>
    <row r="85" spans="1:5" ht="14.25">
      <c r="A85" s="267"/>
      <c r="B85" s="266"/>
      <c r="C85" s="191" t="s">
        <v>520</v>
      </c>
      <c r="D85" s="273">
        <f>D86</f>
        <v>16000</v>
      </c>
      <c r="E85" s="273">
        <f>E86</f>
        <v>16000</v>
      </c>
    </row>
    <row r="86" spans="1:5" ht="12.75">
      <c r="A86" s="267"/>
      <c r="B86" s="153" t="s">
        <v>92</v>
      </c>
      <c r="C86" s="13" t="s">
        <v>93</v>
      </c>
      <c r="D86" s="275">
        <v>16000</v>
      </c>
      <c r="E86" s="275">
        <v>16000</v>
      </c>
    </row>
    <row r="87" spans="1:5" ht="12.75">
      <c r="A87" s="267"/>
      <c r="B87" s="93" t="s">
        <v>466</v>
      </c>
      <c r="C87" s="144" t="s">
        <v>226</v>
      </c>
      <c r="D87" s="52">
        <f>D88</f>
        <v>133065.4</v>
      </c>
      <c r="E87" s="52">
        <f>E88</f>
        <v>133638.6</v>
      </c>
    </row>
    <row r="88" spans="1:5" ht="51">
      <c r="A88" s="267"/>
      <c r="B88" s="115"/>
      <c r="C88" s="14" t="s">
        <v>470</v>
      </c>
      <c r="D88" s="54">
        <v>133065.4</v>
      </c>
      <c r="E88" s="54">
        <v>133638.6</v>
      </c>
    </row>
    <row r="89" spans="1:5" ht="12.75">
      <c r="A89" s="267"/>
      <c r="B89" s="110" t="s">
        <v>15</v>
      </c>
      <c r="C89" s="32" t="s">
        <v>16</v>
      </c>
      <c r="D89" s="52">
        <f>D90</f>
        <v>52885.1</v>
      </c>
      <c r="E89" s="52">
        <f>E90</f>
        <v>111745.3</v>
      </c>
    </row>
    <row r="90" spans="1:5" ht="12.75">
      <c r="A90" s="267"/>
      <c r="B90" s="266"/>
      <c r="C90" s="100" t="s">
        <v>16</v>
      </c>
      <c r="D90" s="54">
        <v>52885.1</v>
      </c>
      <c r="E90" s="54">
        <v>111745.3</v>
      </c>
    </row>
    <row r="91" spans="1:5" ht="15.75">
      <c r="A91" s="267"/>
      <c r="B91" s="281"/>
      <c r="C91" s="283" t="s">
        <v>521</v>
      </c>
      <c r="D91" s="60">
        <f>D85+D76+D71+D66+D64+D62+D60+D45+D42+D40+D37+D33+D30+D19+D16+D9+D90+D82+D80+D87</f>
        <v>2543383.1</v>
      </c>
      <c r="E91" s="60">
        <f>E85+E76+E71+E66+E64+E62+E60+E45+E42+E40+E37+E33+E30+E19+E16+E9+E90+E82+E80+E87</f>
        <v>2732697.6999999997</v>
      </c>
    </row>
  </sheetData>
  <mergeCells count="2">
    <mergeCell ref="A5:E5"/>
    <mergeCell ref="B6:E6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0"/>
  <sheetViews>
    <sheetView workbookViewId="0" topLeftCell="A1">
      <selection activeCell="F3" sqref="F3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10.75390625" style="0" customWidth="1"/>
    <col min="4" max="4" width="6.25390625" style="0" customWidth="1"/>
    <col min="5" max="5" width="49.75390625" style="0" customWidth="1"/>
    <col min="6" max="6" width="14.25390625" style="0" customWidth="1"/>
  </cols>
  <sheetData>
    <row r="1" spans="1:6" ht="12.75">
      <c r="A1" s="62"/>
      <c r="B1" s="62"/>
      <c r="C1" s="62"/>
      <c r="D1" s="62"/>
      <c r="E1" s="30"/>
      <c r="F1" s="177" t="s">
        <v>476</v>
      </c>
    </row>
    <row r="2" spans="1:6" ht="12.75">
      <c r="A2" s="62"/>
      <c r="B2" s="62"/>
      <c r="C2" s="62"/>
      <c r="D2" s="62"/>
      <c r="E2" s="30"/>
      <c r="F2" s="177" t="s">
        <v>477</v>
      </c>
    </row>
    <row r="3" spans="1:6" ht="12.75">
      <c r="A3" s="62"/>
      <c r="B3" s="62"/>
      <c r="C3" s="62"/>
      <c r="D3" s="62"/>
      <c r="E3" s="30"/>
      <c r="F3" s="364" t="s">
        <v>38</v>
      </c>
    </row>
    <row r="4" spans="1:5" ht="12.75">
      <c r="A4" s="62"/>
      <c r="B4" s="62"/>
      <c r="C4" s="62"/>
      <c r="D4" s="62"/>
      <c r="E4" s="30"/>
    </row>
    <row r="5" spans="1:5" ht="18.75">
      <c r="A5" s="62"/>
      <c r="B5" s="178"/>
      <c r="C5" s="179" t="s">
        <v>478</v>
      </c>
      <c r="D5" s="62"/>
      <c r="E5" s="30"/>
    </row>
    <row r="6" spans="1:5" ht="18.75">
      <c r="A6" s="62"/>
      <c r="B6" s="178"/>
      <c r="C6" s="178"/>
      <c r="D6" s="178"/>
      <c r="E6" s="179" t="s">
        <v>144</v>
      </c>
    </row>
    <row r="7" spans="1:6" ht="75.75" customHeight="1">
      <c r="A7" s="361" t="s">
        <v>479</v>
      </c>
      <c r="B7" s="361" t="s">
        <v>88</v>
      </c>
      <c r="C7" s="361" t="s">
        <v>89</v>
      </c>
      <c r="D7" s="361" t="s">
        <v>90</v>
      </c>
      <c r="E7" s="175" t="s">
        <v>91</v>
      </c>
      <c r="F7" s="176" t="s">
        <v>9</v>
      </c>
    </row>
    <row r="8" spans="1:6" ht="28.5">
      <c r="A8" s="180" t="s">
        <v>480</v>
      </c>
      <c r="B8" s="181"/>
      <c r="C8" s="181"/>
      <c r="D8" s="181"/>
      <c r="E8" s="182" t="s">
        <v>481</v>
      </c>
      <c r="F8" s="183">
        <f>F9+F59</f>
        <v>235531.8</v>
      </c>
    </row>
    <row r="9" spans="1:6" ht="13.5">
      <c r="A9" s="184"/>
      <c r="B9" s="93" t="s">
        <v>180</v>
      </c>
      <c r="C9" s="93"/>
      <c r="D9" s="115"/>
      <c r="E9" s="143" t="s">
        <v>332</v>
      </c>
      <c r="F9" s="49">
        <f>F10+F19+F27+F35+F40</f>
        <v>234687.3</v>
      </c>
    </row>
    <row r="10" spans="1:6" ht="13.5">
      <c r="A10" s="184"/>
      <c r="B10" s="115" t="s">
        <v>181</v>
      </c>
      <c r="C10" s="93"/>
      <c r="D10" s="115"/>
      <c r="E10" s="27" t="s">
        <v>333</v>
      </c>
      <c r="F10" s="50">
        <f>F11+F15</f>
        <v>78185.5</v>
      </c>
    </row>
    <row r="11" spans="1:6" ht="25.5">
      <c r="A11" s="184"/>
      <c r="B11" s="115"/>
      <c r="C11" s="41" t="s">
        <v>182</v>
      </c>
      <c r="D11" s="115"/>
      <c r="E11" s="170" t="s">
        <v>183</v>
      </c>
      <c r="F11" s="52">
        <f>F12</f>
        <v>74580.5</v>
      </c>
    </row>
    <row r="12" spans="1:6" ht="25.5">
      <c r="A12" s="184"/>
      <c r="B12" s="117"/>
      <c r="C12" s="67" t="s">
        <v>57</v>
      </c>
      <c r="D12" s="81"/>
      <c r="E12" s="157" t="s">
        <v>58</v>
      </c>
      <c r="F12" s="51">
        <f>F13</f>
        <v>74580.5</v>
      </c>
    </row>
    <row r="13" spans="1:6" ht="12.75">
      <c r="A13" s="184"/>
      <c r="B13" s="117"/>
      <c r="C13" s="67"/>
      <c r="D13" s="81" t="s">
        <v>303</v>
      </c>
      <c r="E13" s="157" t="s">
        <v>304</v>
      </c>
      <c r="F13" s="51">
        <f>F14</f>
        <v>74580.5</v>
      </c>
    </row>
    <row r="14" spans="1:6" ht="13.5">
      <c r="A14" s="184"/>
      <c r="B14" s="115"/>
      <c r="C14" s="41"/>
      <c r="D14" s="115"/>
      <c r="E14" s="10" t="s">
        <v>155</v>
      </c>
      <c r="F14" s="54">
        <v>74580.5</v>
      </c>
    </row>
    <row r="15" spans="1:6" ht="13.5">
      <c r="A15" s="184"/>
      <c r="B15" s="115"/>
      <c r="C15" s="41" t="s">
        <v>363</v>
      </c>
      <c r="D15" s="115"/>
      <c r="E15" s="174" t="s">
        <v>364</v>
      </c>
      <c r="F15" s="49">
        <f>F16</f>
        <v>3605</v>
      </c>
    </row>
    <row r="16" spans="1:6" ht="25.5">
      <c r="A16" s="184"/>
      <c r="B16" s="81"/>
      <c r="C16" s="67" t="s">
        <v>59</v>
      </c>
      <c r="D16" s="115"/>
      <c r="E16" s="157" t="s">
        <v>58</v>
      </c>
      <c r="F16" s="51">
        <f>F17</f>
        <v>3605</v>
      </c>
    </row>
    <row r="17" spans="1:6" ht="12.75">
      <c r="A17" s="184"/>
      <c r="B17" s="81"/>
      <c r="C17" s="67"/>
      <c r="D17" s="81" t="s">
        <v>303</v>
      </c>
      <c r="E17" s="157" t="s">
        <v>304</v>
      </c>
      <c r="F17" s="51">
        <f>F18</f>
        <v>3605</v>
      </c>
    </row>
    <row r="18" spans="1:6" ht="13.5">
      <c r="A18" s="184"/>
      <c r="B18" s="115"/>
      <c r="C18" s="41"/>
      <c r="D18" s="115"/>
      <c r="E18" s="10" t="s">
        <v>155</v>
      </c>
      <c r="F18" s="54">
        <v>3605</v>
      </c>
    </row>
    <row r="19" spans="1:6" ht="13.5">
      <c r="A19" s="184"/>
      <c r="B19" s="115" t="s">
        <v>190</v>
      </c>
      <c r="C19" s="41"/>
      <c r="D19" s="115"/>
      <c r="E19" s="27" t="s">
        <v>420</v>
      </c>
      <c r="F19" s="50">
        <f>F20+F24</f>
        <v>22455.9</v>
      </c>
    </row>
    <row r="20" spans="1:6" ht="13.5">
      <c r="A20" s="184"/>
      <c r="B20" s="115"/>
      <c r="C20" s="41" t="s">
        <v>186</v>
      </c>
      <c r="D20" s="115"/>
      <c r="E20" s="170" t="s">
        <v>187</v>
      </c>
      <c r="F20" s="52">
        <f>F21</f>
        <v>22394.9</v>
      </c>
    </row>
    <row r="21" spans="1:6" ht="25.5">
      <c r="A21" s="184"/>
      <c r="B21" s="117"/>
      <c r="C21" s="67" t="s">
        <v>60</v>
      </c>
      <c r="D21" s="81"/>
      <c r="E21" s="157" t="s">
        <v>58</v>
      </c>
      <c r="F21" s="51">
        <f>F22</f>
        <v>22394.9</v>
      </c>
    </row>
    <row r="22" spans="1:6" ht="12.75">
      <c r="A22" s="184"/>
      <c r="B22" s="117"/>
      <c r="C22" s="67"/>
      <c r="D22" s="81" t="s">
        <v>303</v>
      </c>
      <c r="E22" s="157" t="s">
        <v>304</v>
      </c>
      <c r="F22" s="51">
        <f>F23</f>
        <v>22394.9</v>
      </c>
    </row>
    <row r="23" spans="1:6" ht="13.5">
      <c r="A23" s="184"/>
      <c r="B23" s="115"/>
      <c r="C23" s="41"/>
      <c r="D23" s="115"/>
      <c r="E23" s="10" t="s">
        <v>155</v>
      </c>
      <c r="F23" s="54">
        <v>22394.9</v>
      </c>
    </row>
    <row r="24" spans="1:6" ht="13.5">
      <c r="A24" s="184"/>
      <c r="B24" s="115"/>
      <c r="C24" s="41" t="s">
        <v>217</v>
      </c>
      <c r="D24" s="81"/>
      <c r="E24" s="135" t="s">
        <v>390</v>
      </c>
      <c r="F24" s="52">
        <f>F25</f>
        <v>61</v>
      </c>
    </row>
    <row r="25" spans="1:6" ht="38.25">
      <c r="A25" s="184"/>
      <c r="B25" s="115"/>
      <c r="C25" s="67" t="s">
        <v>391</v>
      </c>
      <c r="D25" s="117"/>
      <c r="E25" s="6" t="s">
        <v>392</v>
      </c>
      <c r="F25" s="54">
        <f>F26</f>
        <v>61</v>
      </c>
    </row>
    <row r="26" spans="1:6" ht="13.5">
      <c r="A26" s="184"/>
      <c r="B26" s="115"/>
      <c r="C26" s="67"/>
      <c r="D26" s="81" t="s">
        <v>264</v>
      </c>
      <c r="E26" s="6" t="s">
        <v>235</v>
      </c>
      <c r="F26" s="54">
        <v>61</v>
      </c>
    </row>
    <row r="27" spans="1:6" ht="13.5">
      <c r="A27" s="184"/>
      <c r="B27" s="115" t="s">
        <v>194</v>
      </c>
      <c r="C27" s="41"/>
      <c r="D27" s="115"/>
      <c r="E27" s="27" t="s">
        <v>341</v>
      </c>
      <c r="F27" s="50">
        <f>F28+F32</f>
        <v>84086.2</v>
      </c>
    </row>
    <row r="28" spans="1:6" ht="13.5">
      <c r="A28" s="184"/>
      <c r="B28" s="115"/>
      <c r="C28" s="41" t="s">
        <v>188</v>
      </c>
      <c r="D28" s="115"/>
      <c r="E28" s="169" t="s">
        <v>189</v>
      </c>
      <c r="F28" s="49">
        <f>F29</f>
        <v>70934.3</v>
      </c>
    </row>
    <row r="29" spans="1:6" ht="25.5">
      <c r="A29" s="184"/>
      <c r="B29" s="117"/>
      <c r="C29" s="67" t="s">
        <v>61</v>
      </c>
      <c r="D29" s="117"/>
      <c r="E29" s="157" t="s">
        <v>564</v>
      </c>
      <c r="F29" s="51">
        <f>F30</f>
        <v>70934.3</v>
      </c>
    </row>
    <row r="30" spans="1:6" ht="12.75">
      <c r="A30" s="184"/>
      <c r="B30" s="117"/>
      <c r="C30" s="67"/>
      <c r="D30" s="81" t="s">
        <v>303</v>
      </c>
      <c r="E30" s="157" t="s">
        <v>304</v>
      </c>
      <c r="F30" s="51">
        <f>F31</f>
        <v>70934.3</v>
      </c>
    </row>
    <row r="31" spans="1:6" ht="13.5">
      <c r="A31" s="184"/>
      <c r="B31" s="115"/>
      <c r="C31" s="41"/>
      <c r="D31" s="110"/>
      <c r="E31" s="10" t="s">
        <v>155</v>
      </c>
      <c r="F31" s="51">
        <v>70934.3</v>
      </c>
    </row>
    <row r="32" spans="1:6" ht="13.5">
      <c r="A32" s="184"/>
      <c r="B32" s="115"/>
      <c r="C32" s="41" t="s">
        <v>217</v>
      </c>
      <c r="D32" s="115"/>
      <c r="E32" s="20" t="s">
        <v>390</v>
      </c>
      <c r="F32" s="49">
        <f>F33</f>
        <v>13151.9</v>
      </c>
    </row>
    <row r="33" spans="1:6" ht="38.25">
      <c r="A33" s="184"/>
      <c r="B33" s="117"/>
      <c r="C33" s="67" t="s">
        <v>391</v>
      </c>
      <c r="D33" s="117"/>
      <c r="E33" s="6" t="s">
        <v>392</v>
      </c>
      <c r="F33" s="51">
        <f>F34</f>
        <v>13151.9</v>
      </c>
    </row>
    <row r="34" spans="1:6" ht="12.75">
      <c r="A34" s="184"/>
      <c r="B34" s="117"/>
      <c r="C34" s="67"/>
      <c r="D34" s="81" t="s">
        <v>264</v>
      </c>
      <c r="E34" s="6" t="s">
        <v>235</v>
      </c>
      <c r="F34" s="51">
        <v>13151.9</v>
      </c>
    </row>
    <row r="35" spans="1:6" ht="27">
      <c r="A35" s="184"/>
      <c r="B35" s="115" t="s">
        <v>342</v>
      </c>
      <c r="C35" s="41"/>
      <c r="D35" s="115"/>
      <c r="E35" s="27" t="s">
        <v>343</v>
      </c>
      <c r="F35" s="50">
        <f>F36</f>
        <v>12838.9</v>
      </c>
    </row>
    <row r="36" spans="1:6" ht="13.5">
      <c r="A36" s="184"/>
      <c r="B36" s="115"/>
      <c r="C36" s="41" t="s">
        <v>259</v>
      </c>
      <c r="D36" s="115"/>
      <c r="E36" s="174" t="s">
        <v>226</v>
      </c>
      <c r="F36" s="49">
        <f>F37</f>
        <v>12838.9</v>
      </c>
    </row>
    <row r="37" spans="1:6" ht="51">
      <c r="A37" s="184"/>
      <c r="B37" s="81"/>
      <c r="C37" s="67" t="s">
        <v>260</v>
      </c>
      <c r="D37" s="81"/>
      <c r="E37" s="186" t="s">
        <v>334</v>
      </c>
      <c r="F37" s="51">
        <f>F38</f>
        <v>12838.9</v>
      </c>
    </row>
    <row r="38" spans="1:6" ht="38.25">
      <c r="A38" s="184"/>
      <c r="B38" s="81"/>
      <c r="C38" s="67" t="s">
        <v>335</v>
      </c>
      <c r="D38" s="81"/>
      <c r="E38" s="186" t="s">
        <v>336</v>
      </c>
      <c r="F38" s="51">
        <f>F39</f>
        <v>12838.9</v>
      </c>
    </row>
    <row r="39" spans="1:6" ht="12.75">
      <c r="A39" s="184"/>
      <c r="B39" s="81"/>
      <c r="C39" s="67"/>
      <c r="D39" s="81" t="s">
        <v>264</v>
      </c>
      <c r="E39" s="6" t="s">
        <v>235</v>
      </c>
      <c r="F39" s="51">
        <v>12838.9</v>
      </c>
    </row>
    <row r="40" spans="1:6" ht="27">
      <c r="A40" s="184"/>
      <c r="B40" s="109" t="s">
        <v>357</v>
      </c>
      <c r="C40" s="41"/>
      <c r="D40" s="93"/>
      <c r="E40" s="20" t="s">
        <v>359</v>
      </c>
      <c r="F40" s="53">
        <f>F41+F44+F48+F52</f>
        <v>37120.8</v>
      </c>
    </row>
    <row r="41" spans="1:6" ht="25.5">
      <c r="A41" s="184"/>
      <c r="B41" s="93"/>
      <c r="C41" s="41" t="s">
        <v>251</v>
      </c>
      <c r="D41" s="115"/>
      <c r="E41" s="129" t="s">
        <v>250</v>
      </c>
      <c r="F41" s="52">
        <f>F42</f>
        <v>9026.1</v>
      </c>
    </row>
    <row r="42" spans="1:6" ht="12.75">
      <c r="A42" s="184"/>
      <c r="B42" s="81"/>
      <c r="C42" s="67" t="s">
        <v>253</v>
      </c>
      <c r="D42" s="81"/>
      <c r="E42" s="6" t="s">
        <v>200</v>
      </c>
      <c r="F42" s="51">
        <f>F43</f>
        <v>9026.1</v>
      </c>
    </row>
    <row r="43" spans="1:6" ht="12.75">
      <c r="A43" s="184"/>
      <c r="B43" s="81"/>
      <c r="C43" s="67"/>
      <c r="D43" s="81" t="s">
        <v>271</v>
      </c>
      <c r="E43" s="6" t="s">
        <v>258</v>
      </c>
      <c r="F43" s="51">
        <v>9026.1</v>
      </c>
    </row>
    <row r="44" spans="1:6" ht="51">
      <c r="A44" s="184"/>
      <c r="B44" s="93"/>
      <c r="C44" s="41" t="s">
        <v>161</v>
      </c>
      <c r="D44" s="81"/>
      <c r="E44" s="156" t="s">
        <v>322</v>
      </c>
      <c r="F44" s="52">
        <f>F45</f>
        <v>3755.9</v>
      </c>
    </row>
    <row r="45" spans="1:6" ht="12.75">
      <c r="A45" s="184"/>
      <c r="B45" s="93"/>
      <c r="C45" s="67" t="s">
        <v>323</v>
      </c>
      <c r="D45" s="81"/>
      <c r="E45" s="157" t="s">
        <v>137</v>
      </c>
      <c r="F45" s="51">
        <f>F46</f>
        <v>3755.9</v>
      </c>
    </row>
    <row r="46" spans="1:6" ht="12.75">
      <c r="A46" s="184"/>
      <c r="B46" s="93"/>
      <c r="C46" s="41"/>
      <c r="D46" s="81" t="s">
        <v>303</v>
      </c>
      <c r="E46" s="157" t="s">
        <v>13</v>
      </c>
      <c r="F46" s="51">
        <f>F47</f>
        <v>3755.9</v>
      </c>
    </row>
    <row r="47" spans="1:6" ht="12.75">
      <c r="A47" s="184"/>
      <c r="B47" s="93"/>
      <c r="C47" s="41"/>
      <c r="D47" s="81"/>
      <c r="E47" s="10" t="s">
        <v>482</v>
      </c>
      <c r="F47" s="51">
        <v>3755.9</v>
      </c>
    </row>
    <row r="48" spans="1:6" ht="25.5">
      <c r="A48" s="184"/>
      <c r="B48" s="93"/>
      <c r="C48" s="41" t="s">
        <v>247</v>
      </c>
      <c r="D48" s="93"/>
      <c r="E48" s="170" t="s">
        <v>360</v>
      </c>
      <c r="F48" s="52">
        <f>F49</f>
        <v>18756.8</v>
      </c>
    </row>
    <row r="49" spans="1:6" ht="12.75">
      <c r="A49" s="184"/>
      <c r="B49" s="93"/>
      <c r="C49" s="67" t="s">
        <v>361</v>
      </c>
      <c r="D49" s="117"/>
      <c r="E49" s="187" t="s">
        <v>362</v>
      </c>
      <c r="F49" s="51">
        <f>F50</f>
        <v>18756.8</v>
      </c>
    </row>
    <row r="50" spans="1:6" ht="12.75">
      <c r="A50" s="184"/>
      <c r="B50" s="93"/>
      <c r="C50" s="67"/>
      <c r="D50" s="81" t="s">
        <v>303</v>
      </c>
      <c r="E50" s="157" t="s">
        <v>13</v>
      </c>
      <c r="F50" s="51">
        <f>F51</f>
        <v>18756.8</v>
      </c>
    </row>
    <row r="51" spans="1:6" ht="12.75">
      <c r="A51" s="184"/>
      <c r="B51" s="81"/>
      <c r="C51" s="41"/>
      <c r="D51" s="110"/>
      <c r="E51" s="10" t="s">
        <v>482</v>
      </c>
      <c r="F51" s="54">
        <v>18756.8</v>
      </c>
    </row>
    <row r="52" spans="1:6" ht="12.75">
      <c r="A52" s="184"/>
      <c r="B52" s="111"/>
      <c r="C52" s="41" t="s">
        <v>243</v>
      </c>
      <c r="D52" s="110"/>
      <c r="E52" s="174" t="s">
        <v>244</v>
      </c>
      <c r="F52" s="52">
        <f>F53+F55+F57</f>
        <v>5582</v>
      </c>
    </row>
    <row r="53" spans="1:6" ht="63.75">
      <c r="A53" s="184"/>
      <c r="B53" s="81"/>
      <c r="C53" s="67" t="s">
        <v>337</v>
      </c>
      <c r="D53" s="81"/>
      <c r="E53" s="6" t="s">
        <v>445</v>
      </c>
      <c r="F53" s="51">
        <f>F54</f>
        <v>3116</v>
      </c>
    </row>
    <row r="54" spans="1:6" ht="12.75">
      <c r="A54" s="184"/>
      <c r="B54" s="81"/>
      <c r="C54" s="67"/>
      <c r="D54" s="81" t="s">
        <v>285</v>
      </c>
      <c r="E54" s="6" t="s">
        <v>272</v>
      </c>
      <c r="F54" s="51">
        <v>3116</v>
      </c>
    </row>
    <row r="55" spans="1:6" ht="38.25">
      <c r="A55" s="184"/>
      <c r="B55" s="81"/>
      <c r="C55" s="67" t="s">
        <v>338</v>
      </c>
      <c r="D55" s="81"/>
      <c r="E55" s="6" t="s">
        <v>421</v>
      </c>
      <c r="F55" s="51">
        <f>F56</f>
        <v>708</v>
      </c>
    </row>
    <row r="56" spans="1:6" ht="12.75">
      <c r="A56" s="184"/>
      <c r="B56" s="81"/>
      <c r="C56" s="67"/>
      <c r="D56" s="81" t="s">
        <v>285</v>
      </c>
      <c r="E56" s="6" t="s">
        <v>272</v>
      </c>
      <c r="F56" s="51">
        <v>708</v>
      </c>
    </row>
    <row r="57" spans="1:6" ht="25.5">
      <c r="A57" s="188"/>
      <c r="B57" s="188"/>
      <c r="C57" s="67" t="s">
        <v>446</v>
      </c>
      <c r="D57" s="81"/>
      <c r="E57" s="40" t="s">
        <v>447</v>
      </c>
      <c r="F57" s="51">
        <f>F58</f>
        <v>1758</v>
      </c>
    </row>
    <row r="58" spans="1:6" ht="12.75">
      <c r="A58" s="188"/>
      <c r="B58" s="188"/>
      <c r="C58" s="189"/>
      <c r="D58" s="81" t="s">
        <v>285</v>
      </c>
      <c r="E58" s="6" t="s">
        <v>272</v>
      </c>
      <c r="F58" s="51">
        <v>1758</v>
      </c>
    </row>
    <row r="59" spans="1:6" ht="12.75">
      <c r="A59" s="188"/>
      <c r="B59" s="93" t="s">
        <v>195</v>
      </c>
      <c r="C59" s="41"/>
      <c r="D59" s="93"/>
      <c r="E59" s="144" t="s">
        <v>196</v>
      </c>
      <c r="F59" s="52">
        <f>F60</f>
        <v>844.5</v>
      </c>
    </row>
    <row r="60" spans="1:6" ht="13.5">
      <c r="A60" s="188"/>
      <c r="B60" s="115" t="s">
        <v>215</v>
      </c>
      <c r="C60" s="65"/>
      <c r="D60" s="115"/>
      <c r="E60" s="207" t="s">
        <v>488</v>
      </c>
      <c r="F60" s="53">
        <f>F61</f>
        <v>844.5</v>
      </c>
    </row>
    <row r="61" spans="1:6" ht="12.75">
      <c r="A61" s="188"/>
      <c r="B61" s="93"/>
      <c r="C61" s="41" t="s">
        <v>162</v>
      </c>
      <c r="D61" s="81"/>
      <c r="E61" s="28" t="s">
        <v>314</v>
      </c>
      <c r="F61" s="52">
        <f>F62+F64</f>
        <v>844.5</v>
      </c>
    </row>
    <row r="62" spans="1:6" ht="51">
      <c r="A62" s="188"/>
      <c r="B62" s="93"/>
      <c r="C62" s="72" t="s">
        <v>67</v>
      </c>
      <c r="D62" s="74"/>
      <c r="E62" s="133" t="s">
        <v>545</v>
      </c>
      <c r="F62" s="51">
        <f>F63</f>
        <v>563</v>
      </c>
    </row>
    <row r="63" spans="1:6" ht="12.75">
      <c r="A63" s="188"/>
      <c r="B63" s="93"/>
      <c r="C63" s="72"/>
      <c r="D63" s="74" t="s">
        <v>414</v>
      </c>
      <c r="E63" s="149" t="s">
        <v>301</v>
      </c>
      <c r="F63" s="51">
        <v>563</v>
      </c>
    </row>
    <row r="64" spans="1:6" ht="25.5">
      <c r="A64" s="188"/>
      <c r="B64" s="93"/>
      <c r="C64" s="72" t="s">
        <v>68</v>
      </c>
      <c r="D64" s="74"/>
      <c r="E64" s="150" t="s">
        <v>69</v>
      </c>
      <c r="F64" s="51">
        <f>F65</f>
        <v>281.5</v>
      </c>
    </row>
    <row r="65" spans="1:6" ht="12.75">
      <c r="A65" s="188"/>
      <c r="B65" s="93"/>
      <c r="C65" s="72"/>
      <c r="D65" s="74" t="s">
        <v>271</v>
      </c>
      <c r="E65" s="150" t="s">
        <v>258</v>
      </c>
      <c r="F65" s="51">
        <v>281.5</v>
      </c>
    </row>
    <row r="66" spans="1:6" ht="28.5">
      <c r="A66" s="190" t="s">
        <v>483</v>
      </c>
      <c r="B66" s="115"/>
      <c r="C66" s="65"/>
      <c r="D66" s="115"/>
      <c r="E66" s="191" t="s">
        <v>522</v>
      </c>
      <c r="F66" s="270">
        <f>F67+F73+F113</f>
        <v>69713.4</v>
      </c>
    </row>
    <row r="67" spans="1:6" ht="13.5">
      <c r="A67" s="188"/>
      <c r="B67" s="192" t="s">
        <v>131</v>
      </c>
      <c r="C67" s="193"/>
      <c r="D67" s="113"/>
      <c r="E67" s="194" t="s">
        <v>132</v>
      </c>
      <c r="F67" s="52">
        <f>F68</f>
        <v>19292.8</v>
      </c>
    </row>
    <row r="68" spans="1:6" ht="13.5">
      <c r="A68" s="188"/>
      <c r="B68" s="113" t="s">
        <v>139</v>
      </c>
      <c r="C68" s="193"/>
      <c r="D68" s="113"/>
      <c r="E68" s="195" t="s">
        <v>140</v>
      </c>
      <c r="F68" s="53">
        <f>F69</f>
        <v>19292.8</v>
      </c>
    </row>
    <row r="69" spans="1:6" ht="12.75">
      <c r="A69" s="188"/>
      <c r="B69" s="114"/>
      <c r="C69" s="41" t="s">
        <v>147</v>
      </c>
      <c r="D69" s="93"/>
      <c r="E69" s="169" t="s">
        <v>148</v>
      </c>
      <c r="F69" s="52">
        <f>F70</f>
        <v>19292.8</v>
      </c>
    </row>
    <row r="70" spans="1:6" ht="25.5">
      <c r="A70" s="188"/>
      <c r="B70" s="114"/>
      <c r="C70" s="67" t="s">
        <v>44</v>
      </c>
      <c r="D70" s="81"/>
      <c r="E70" s="157" t="s">
        <v>45</v>
      </c>
      <c r="F70" s="51">
        <f>F71</f>
        <v>19292.8</v>
      </c>
    </row>
    <row r="71" spans="1:6" ht="14.25">
      <c r="A71" s="196"/>
      <c r="B71" s="197"/>
      <c r="C71" s="67"/>
      <c r="D71" s="81" t="s">
        <v>303</v>
      </c>
      <c r="E71" s="40" t="s">
        <v>304</v>
      </c>
      <c r="F71" s="51">
        <f>F72</f>
        <v>19292.8</v>
      </c>
    </row>
    <row r="72" spans="1:6" ht="14.25">
      <c r="A72" s="196"/>
      <c r="B72" s="197"/>
      <c r="C72" s="198"/>
      <c r="D72" s="197"/>
      <c r="E72" s="10" t="s">
        <v>155</v>
      </c>
      <c r="F72" s="54">
        <v>19292.8</v>
      </c>
    </row>
    <row r="73" spans="1:6" ht="12.75">
      <c r="A73" s="188"/>
      <c r="B73" s="93" t="s">
        <v>163</v>
      </c>
      <c r="C73" s="41"/>
      <c r="D73" s="81"/>
      <c r="E73" s="143" t="s">
        <v>164</v>
      </c>
      <c r="F73" s="49">
        <f>F74+F105</f>
        <v>50329.1</v>
      </c>
    </row>
    <row r="74" spans="1:6" ht="13.5">
      <c r="A74" s="188"/>
      <c r="B74" s="115" t="s">
        <v>165</v>
      </c>
      <c r="C74" s="41"/>
      <c r="D74" s="117"/>
      <c r="E74" s="199" t="s">
        <v>166</v>
      </c>
      <c r="F74" s="50">
        <f>F75+F79+F83+F87+F94</f>
        <v>43770</v>
      </c>
    </row>
    <row r="75" spans="1:6" ht="25.5">
      <c r="A75" s="188"/>
      <c r="B75" s="115"/>
      <c r="C75" s="41" t="s">
        <v>167</v>
      </c>
      <c r="D75" s="117"/>
      <c r="E75" s="200" t="s">
        <v>168</v>
      </c>
      <c r="F75" s="52">
        <f>F76</f>
        <v>5836.2</v>
      </c>
    </row>
    <row r="76" spans="1:6" ht="25.5">
      <c r="A76" s="188"/>
      <c r="B76" s="115"/>
      <c r="C76" s="67" t="s">
        <v>50</v>
      </c>
      <c r="D76" s="81"/>
      <c r="E76" s="157" t="s">
        <v>54</v>
      </c>
      <c r="F76" s="51">
        <f>F77</f>
        <v>5836.2</v>
      </c>
    </row>
    <row r="77" spans="1:6" ht="13.5">
      <c r="A77" s="188"/>
      <c r="B77" s="115"/>
      <c r="C77" s="67"/>
      <c r="D77" s="81" t="s">
        <v>303</v>
      </c>
      <c r="E77" s="157" t="s">
        <v>304</v>
      </c>
      <c r="F77" s="51">
        <f>F78</f>
        <v>5836.2</v>
      </c>
    </row>
    <row r="78" spans="1:6" ht="13.5">
      <c r="A78" s="188"/>
      <c r="B78" s="115"/>
      <c r="C78" s="41"/>
      <c r="D78" s="117"/>
      <c r="E78" s="10" t="s">
        <v>155</v>
      </c>
      <c r="F78" s="54">
        <v>5836.2</v>
      </c>
    </row>
    <row r="79" spans="1:6" ht="13.5">
      <c r="A79" s="188"/>
      <c r="B79" s="115"/>
      <c r="C79" s="41" t="s">
        <v>169</v>
      </c>
      <c r="D79" s="117"/>
      <c r="E79" s="201" t="s">
        <v>170</v>
      </c>
      <c r="F79" s="52">
        <f>F80</f>
        <v>4742.2</v>
      </c>
    </row>
    <row r="80" spans="1:6" ht="25.5">
      <c r="A80" s="188"/>
      <c r="B80" s="115"/>
      <c r="C80" s="67" t="s">
        <v>51</v>
      </c>
      <c r="D80" s="81"/>
      <c r="E80" s="157" t="s">
        <v>431</v>
      </c>
      <c r="F80" s="51">
        <f>F81</f>
        <v>4742.2</v>
      </c>
    </row>
    <row r="81" spans="1:6" ht="13.5">
      <c r="A81" s="188"/>
      <c r="B81" s="115"/>
      <c r="C81" s="67"/>
      <c r="D81" s="81" t="s">
        <v>303</v>
      </c>
      <c r="E81" s="157" t="s">
        <v>304</v>
      </c>
      <c r="F81" s="51">
        <f>F82</f>
        <v>4742.2</v>
      </c>
    </row>
    <row r="82" spans="1:6" ht="13.5">
      <c r="A82" s="188"/>
      <c r="B82" s="115"/>
      <c r="C82" s="41"/>
      <c r="D82" s="117"/>
      <c r="E82" s="10" t="s">
        <v>155</v>
      </c>
      <c r="F82" s="54">
        <v>4742.2</v>
      </c>
    </row>
    <row r="83" spans="1:6" ht="12.75">
      <c r="A83" s="188"/>
      <c r="B83" s="93"/>
      <c r="C83" s="41" t="s">
        <v>171</v>
      </c>
      <c r="D83" s="93"/>
      <c r="E83" s="143" t="s">
        <v>172</v>
      </c>
      <c r="F83" s="49">
        <f>F84</f>
        <v>12448.9</v>
      </c>
    </row>
    <row r="84" spans="1:6" ht="25.5">
      <c r="A84" s="188"/>
      <c r="B84" s="93"/>
      <c r="C84" s="67" t="s">
        <v>52</v>
      </c>
      <c r="D84" s="81"/>
      <c r="E84" s="157" t="s">
        <v>53</v>
      </c>
      <c r="F84" s="51">
        <f>F85</f>
        <v>12448.9</v>
      </c>
    </row>
    <row r="85" spans="1:6" ht="12.75">
      <c r="A85" s="188"/>
      <c r="B85" s="93"/>
      <c r="C85" s="67"/>
      <c r="D85" s="81" t="s">
        <v>303</v>
      </c>
      <c r="E85" s="157" t="s">
        <v>304</v>
      </c>
      <c r="F85" s="51">
        <f>F86</f>
        <v>12448.9</v>
      </c>
    </row>
    <row r="86" spans="1:6" ht="12.75">
      <c r="A86" s="188"/>
      <c r="B86" s="93"/>
      <c r="C86" s="41"/>
      <c r="D86" s="81"/>
      <c r="E86" s="10" t="s">
        <v>155</v>
      </c>
      <c r="F86" s="51">
        <v>12448.9</v>
      </c>
    </row>
    <row r="87" spans="1:6" ht="25.5">
      <c r="A87" s="188"/>
      <c r="B87" s="93"/>
      <c r="C87" s="41" t="s">
        <v>173</v>
      </c>
      <c r="D87" s="81"/>
      <c r="E87" s="170" t="s">
        <v>174</v>
      </c>
      <c r="F87" s="52">
        <f>F88+F91</f>
        <v>9379.4</v>
      </c>
    </row>
    <row r="88" spans="1:6" ht="12.75">
      <c r="A88" s="188"/>
      <c r="B88" s="93"/>
      <c r="C88" s="67" t="s">
        <v>330</v>
      </c>
      <c r="D88" s="81"/>
      <c r="E88" s="157" t="s">
        <v>137</v>
      </c>
      <c r="F88" s="51">
        <f>F89</f>
        <v>1029.3</v>
      </c>
    </row>
    <row r="89" spans="1:6" ht="12.75">
      <c r="A89" s="188"/>
      <c r="B89" s="93"/>
      <c r="C89" s="67"/>
      <c r="D89" s="81" t="s">
        <v>303</v>
      </c>
      <c r="E89" s="157" t="s">
        <v>304</v>
      </c>
      <c r="F89" s="51">
        <f>F90</f>
        <v>1029.3</v>
      </c>
    </row>
    <row r="90" spans="1:6" ht="12.75">
      <c r="A90" s="188"/>
      <c r="B90" s="93"/>
      <c r="C90" s="67"/>
      <c r="D90" s="81"/>
      <c r="E90" s="147" t="s">
        <v>17</v>
      </c>
      <c r="F90" s="54">
        <v>1029.3</v>
      </c>
    </row>
    <row r="91" spans="1:6" ht="15.75" customHeight="1">
      <c r="A91" s="188"/>
      <c r="B91" s="93"/>
      <c r="C91" s="67" t="s">
        <v>55</v>
      </c>
      <c r="D91" s="81"/>
      <c r="E91" s="157" t="s">
        <v>54</v>
      </c>
      <c r="F91" s="51">
        <f>F92</f>
        <v>8350.1</v>
      </c>
    </row>
    <row r="92" spans="1:6" ht="12.75">
      <c r="A92" s="188"/>
      <c r="B92" s="93"/>
      <c r="C92" s="67"/>
      <c r="D92" s="81" t="s">
        <v>303</v>
      </c>
      <c r="E92" s="157" t="s">
        <v>304</v>
      </c>
      <c r="F92" s="51">
        <f>F93</f>
        <v>8350.1</v>
      </c>
    </row>
    <row r="93" spans="1:6" ht="12.75">
      <c r="A93" s="188"/>
      <c r="B93" s="93"/>
      <c r="C93" s="41"/>
      <c r="D93" s="81"/>
      <c r="E93" s="10" t="s">
        <v>155</v>
      </c>
      <c r="F93" s="51">
        <v>8350.1</v>
      </c>
    </row>
    <row r="94" spans="1:6" ht="25.5">
      <c r="A94" s="188"/>
      <c r="B94" s="93"/>
      <c r="C94" s="41" t="s">
        <v>175</v>
      </c>
      <c r="D94" s="81"/>
      <c r="E94" s="170" t="s">
        <v>176</v>
      </c>
      <c r="F94" s="52">
        <f>F98+F95+F101</f>
        <v>11363.3</v>
      </c>
    </row>
    <row r="95" spans="1:6" ht="25.5">
      <c r="A95" s="188"/>
      <c r="B95" s="93"/>
      <c r="C95" s="67" t="s">
        <v>83</v>
      </c>
      <c r="D95" s="81"/>
      <c r="E95" s="10" t="s">
        <v>84</v>
      </c>
      <c r="F95" s="54">
        <f>F96</f>
        <v>212</v>
      </c>
    </row>
    <row r="96" spans="1:6" ht="51">
      <c r="A96" s="188"/>
      <c r="B96" s="93"/>
      <c r="C96" s="67" t="s">
        <v>85</v>
      </c>
      <c r="D96" s="81"/>
      <c r="E96" s="10" t="s">
        <v>86</v>
      </c>
      <c r="F96" s="54">
        <f>F97</f>
        <v>212</v>
      </c>
    </row>
    <row r="97" spans="1:6" ht="12.75">
      <c r="A97" s="188"/>
      <c r="B97" s="93"/>
      <c r="C97" s="41"/>
      <c r="D97" s="81" t="s">
        <v>414</v>
      </c>
      <c r="E97" s="10" t="s">
        <v>301</v>
      </c>
      <c r="F97" s="54">
        <v>212</v>
      </c>
    </row>
    <row r="98" spans="1:6" ht="25.5">
      <c r="A98" s="188"/>
      <c r="B98" s="81"/>
      <c r="C98" s="67" t="s">
        <v>331</v>
      </c>
      <c r="D98" s="81"/>
      <c r="E98" s="6" t="s">
        <v>540</v>
      </c>
      <c r="F98" s="51">
        <f>F99</f>
        <v>739.5</v>
      </c>
    </row>
    <row r="99" spans="1:6" ht="12.75">
      <c r="A99" s="188"/>
      <c r="B99" s="81"/>
      <c r="C99" s="67"/>
      <c r="D99" s="81" t="s">
        <v>285</v>
      </c>
      <c r="E99" s="6" t="s">
        <v>272</v>
      </c>
      <c r="F99" s="51">
        <f>F100</f>
        <v>739.5</v>
      </c>
    </row>
    <row r="100" spans="1:6" ht="12.75">
      <c r="A100" s="188"/>
      <c r="B100" s="81"/>
      <c r="C100" s="67"/>
      <c r="D100" s="81"/>
      <c r="E100" s="147" t="s">
        <v>541</v>
      </c>
      <c r="F100" s="54">
        <v>739.5</v>
      </c>
    </row>
    <row r="101" spans="1:6" ht="38.25">
      <c r="A101" s="188"/>
      <c r="B101" s="81"/>
      <c r="C101" s="67" t="s">
        <v>429</v>
      </c>
      <c r="D101" s="81"/>
      <c r="E101" s="6" t="s">
        <v>430</v>
      </c>
      <c r="F101" s="51">
        <f>F102</f>
        <v>10411.8</v>
      </c>
    </row>
    <row r="102" spans="1:6" ht="12.75">
      <c r="A102" s="188"/>
      <c r="B102" s="81"/>
      <c r="C102" s="67"/>
      <c r="D102" s="81" t="s">
        <v>285</v>
      </c>
      <c r="E102" s="6" t="s">
        <v>272</v>
      </c>
      <c r="F102" s="51">
        <f>F103+F104</f>
        <v>10411.8</v>
      </c>
    </row>
    <row r="103" spans="1:6" ht="12.75">
      <c r="A103" s="188"/>
      <c r="B103" s="93"/>
      <c r="C103" s="41"/>
      <c r="D103" s="81"/>
      <c r="E103" s="202" t="s">
        <v>177</v>
      </c>
      <c r="F103" s="51">
        <v>5411.8</v>
      </c>
    </row>
    <row r="104" spans="1:6" ht="12.75">
      <c r="A104" s="188"/>
      <c r="B104" s="93"/>
      <c r="C104" s="41"/>
      <c r="D104" s="81"/>
      <c r="E104" s="10" t="s">
        <v>56</v>
      </c>
      <c r="F104" s="54">
        <v>5000</v>
      </c>
    </row>
    <row r="105" spans="1:6" ht="27">
      <c r="A105" s="188"/>
      <c r="B105" s="109" t="s">
        <v>178</v>
      </c>
      <c r="C105" s="41"/>
      <c r="D105" s="81"/>
      <c r="E105" s="20" t="s">
        <v>179</v>
      </c>
      <c r="F105" s="53">
        <f>F106+F109</f>
        <v>6559.1</v>
      </c>
    </row>
    <row r="106" spans="1:6" ht="25.5">
      <c r="A106" s="188"/>
      <c r="B106" s="93"/>
      <c r="C106" s="41" t="s">
        <v>329</v>
      </c>
      <c r="D106" s="115"/>
      <c r="E106" s="129" t="s">
        <v>250</v>
      </c>
      <c r="F106" s="52">
        <f>F107</f>
        <v>3608.6</v>
      </c>
    </row>
    <row r="107" spans="1:6" ht="12.75">
      <c r="A107" s="188"/>
      <c r="B107" s="93"/>
      <c r="C107" s="67" t="s">
        <v>253</v>
      </c>
      <c r="D107" s="81"/>
      <c r="E107" s="6" t="s">
        <v>200</v>
      </c>
      <c r="F107" s="51">
        <f>F108</f>
        <v>3608.6</v>
      </c>
    </row>
    <row r="108" spans="1:6" ht="12.75">
      <c r="A108" s="188"/>
      <c r="B108" s="93"/>
      <c r="C108" s="67"/>
      <c r="D108" s="81" t="s">
        <v>271</v>
      </c>
      <c r="E108" s="6" t="s">
        <v>258</v>
      </c>
      <c r="F108" s="51">
        <v>3608.6</v>
      </c>
    </row>
    <row r="109" spans="1:6" ht="51">
      <c r="A109" s="188"/>
      <c r="B109" s="93"/>
      <c r="C109" s="41" t="s">
        <v>161</v>
      </c>
      <c r="D109" s="81"/>
      <c r="E109" s="156" t="s">
        <v>322</v>
      </c>
      <c r="F109" s="52">
        <f>F110</f>
        <v>2950.5</v>
      </c>
    </row>
    <row r="110" spans="1:6" ht="12.75">
      <c r="A110" s="188"/>
      <c r="B110" s="93"/>
      <c r="C110" s="67" t="s">
        <v>323</v>
      </c>
      <c r="D110" s="81"/>
      <c r="E110" s="157" t="s">
        <v>137</v>
      </c>
      <c r="F110" s="51">
        <f>F111</f>
        <v>2950.5</v>
      </c>
    </row>
    <row r="111" spans="1:6" ht="12.75">
      <c r="A111" s="188"/>
      <c r="B111" s="93"/>
      <c r="C111" s="67"/>
      <c r="D111" s="81" t="s">
        <v>303</v>
      </c>
      <c r="E111" s="157" t="s">
        <v>304</v>
      </c>
      <c r="F111" s="51">
        <f>F112</f>
        <v>2950.5</v>
      </c>
    </row>
    <row r="112" spans="1:6" ht="12.75">
      <c r="A112" s="188"/>
      <c r="B112" s="93"/>
      <c r="C112" s="41"/>
      <c r="D112" s="81"/>
      <c r="E112" s="165" t="s">
        <v>482</v>
      </c>
      <c r="F112" s="51">
        <v>2950.5</v>
      </c>
    </row>
    <row r="113" spans="1:6" ht="12.75">
      <c r="A113" s="188"/>
      <c r="B113" s="93" t="s">
        <v>195</v>
      </c>
      <c r="C113" s="41"/>
      <c r="D113" s="93"/>
      <c r="E113" s="144" t="s">
        <v>196</v>
      </c>
      <c r="F113" s="52">
        <f>F114</f>
        <v>91.5</v>
      </c>
    </row>
    <row r="114" spans="1:6" ht="13.5">
      <c r="A114" s="188"/>
      <c r="B114" s="115" t="s">
        <v>215</v>
      </c>
      <c r="C114" s="65"/>
      <c r="D114" s="115"/>
      <c r="E114" s="207" t="s">
        <v>488</v>
      </c>
      <c r="F114" s="53">
        <f>F115</f>
        <v>91.5</v>
      </c>
    </row>
    <row r="115" spans="1:6" ht="12.75">
      <c r="A115" s="188"/>
      <c r="B115" s="93"/>
      <c r="C115" s="41" t="s">
        <v>162</v>
      </c>
      <c r="D115" s="81"/>
      <c r="E115" s="28" t="s">
        <v>314</v>
      </c>
      <c r="F115" s="52">
        <f>F116+F118</f>
        <v>91.5</v>
      </c>
    </row>
    <row r="116" spans="1:6" ht="51">
      <c r="A116" s="188"/>
      <c r="B116" s="93"/>
      <c r="C116" s="72" t="s">
        <v>67</v>
      </c>
      <c r="D116" s="74"/>
      <c r="E116" s="133" t="s">
        <v>545</v>
      </c>
      <c r="F116" s="54">
        <f>F117</f>
        <v>61</v>
      </c>
    </row>
    <row r="117" spans="1:6" ht="12.75">
      <c r="A117" s="188"/>
      <c r="B117" s="93"/>
      <c r="C117" s="72"/>
      <c r="D117" s="74" t="s">
        <v>414</v>
      </c>
      <c r="E117" s="149" t="s">
        <v>301</v>
      </c>
      <c r="F117" s="54">
        <v>61</v>
      </c>
    </row>
    <row r="118" spans="1:6" ht="25.5">
      <c r="A118" s="188"/>
      <c r="B118" s="93"/>
      <c r="C118" s="72" t="s">
        <v>68</v>
      </c>
      <c r="D118" s="74"/>
      <c r="E118" s="150" t="s">
        <v>69</v>
      </c>
      <c r="F118" s="51">
        <f>F119</f>
        <v>30.5</v>
      </c>
    </row>
    <row r="119" spans="1:6" ht="12.75">
      <c r="A119" s="188"/>
      <c r="B119" s="93"/>
      <c r="C119" s="72"/>
      <c r="D119" s="74" t="s">
        <v>271</v>
      </c>
      <c r="E119" s="150" t="s">
        <v>258</v>
      </c>
      <c r="F119" s="51">
        <v>30.5</v>
      </c>
    </row>
    <row r="120" spans="1:6" ht="28.5">
      <c r="A120" s="196" t="s">
        <v>484</v>
      </c>
      <c r="B120" s="115"/>
      <c r="C120" s="65"/>
      <c r="D120" s="115"/>
      <c r="E120" s="191" t="s">
        <v>485</v>
      </c>
      <c r="F120" s="270">
        <f>F121+F191</f>
        <v>1180267.0999999999</v>
      </c>
    </row>
    <row r="121" spans="1:6" ht="12.75">
      <c r="A121" s="188"/>
      <c r="B121" s="93" t="s">
        <v>131</v>
      </c>
      <c r="C121" s="41"/>
      <c r="D121" s="88"/>
      <c r="E121" s="156" t="s">
        <v>132</v>
      </c>
      <c r="F121" s="49">
        <f>F122+F131+F161+F170</f>
        <v>1080416.7</v>
      </c>
    </row>
    <row r="122" spans="1:6" ht="13.5">
      <c r="A122" s="188"/>
      <c r="B122" s="115" t="s">
        <v>133</v>
      </c>
      <c r="C122" s="41"/>
      <c r="D122" s="82"/>
      <c r="E122" s="5" t="s">
        <v>134</v>
      </c>
      <c r="F122" s="53">
        <f>F123+F127</f>
        <v>469629.8</v>
      </c>
    </row>
    <row r="123" spans="1:6" ht="12.75">
      <c r="A123" s="188"/>
      <c r="B123" s="93"/>
      <c r="C123" s="41" t="s">
        <v>135</v>
      </c>
      <c r="D123" s="88"/>
      <c r="E123" s="166" t="s">
        <v>136</v>
      </c>
      <c r="F123" s="49">
        <f>F124</f>
        <v>466156.8</v>
      </c>
    </row>
    <row r="124" spans="1:6" ht="25.5">
      <c r="A124" s="188"/>
      <c r="B124" s="114"/>
      <c r="C124" s="67" t="s">
        <v>41</v>
      </c>
      <c r="D124" s="81"/>
      <c r="E124" s="157" t="s">
        <v>42</v>
      </c>
      <c r="F124" s="51">
        <f>F125</f>
        <v>466156.8</v>
      </c>
    </row>
    <row r="125" spans="1:6" ht="12.75">
      <c r="A125" s="188"/>
      <c r="B125" s="114"/>
      <c r="C125" s="67"/>
      <c r="D125" s="81" t="s">
        <v>303</v>
      </c>
      <c r="E125" s="40" t="s">
        <v>304</v>
      </c>
      <c r="F125" s="54">
        <f>F126</f>
        <v>466156.8</v>
      </c>
    </row>
    <row r="126" spans="1:6" ht="12.75">
      <c r="A126" s="188"/>
      <c r="B126" s="114"/>
      <c r="C126" s="41"/>
      <c r="D126" s="114"/>
      <c r="E126" s="10" t="s">
        <v>155</v>
      </c>
      <c r="F126" s="54">
        <v>466156.8</v>
      </c>
    </row>
    <row r="127" spans="1:6" ht="12.75">
      <c r="A127" s="188"/>
      <c r="B127" s="114"/>
      <c r="C127" s="41" t="s">
        <v>259</v>
      </c>
      <c r="D127" s="81"/>
      <c r="E127" s="131" t="s">
        <v>226</v>
      </c>
      <c r="F127" s="52">
        <f>F128</f>
        <v>3473</v>
      </c>
    </row>
    <row r="128" spans="1:6" ht="51">
      <c r="A128" s="204"/>
      <c r="B128" s="114"/>
      <c r="C128" s="67" t="s">
        <v>260</v>
      </c>
      <c r="D128" s="114"/>
      <c r="E128" s="205" t="s">
        <v>334</v>
      </c>
      <c r="F128" s="51">
        <f>F129</f>
        <v>3473</v>
      </c>
    </row>
    <row r="129" spans="1:6" ht="38.25">
      <c r="A129" s="188"/>
      <c r="B129" s="114"/>
      <c r="C129" s="67" t="s">
        <v>311</v>
      </c>
      <c r="D129" s="114"/>
      <c r="E129" s="186" t="s">
        <v>538</v>
      </c>
      <c r="F129" s="51">
        <f>F130</f>
        <v>3473</v>
      </c>
    </row>
    <row r="130" spans="1:6" ht="12.75">
      <c r="A130" s="188"/>
      <c r="B130" s="114"/>
      <c r="C130" s="41"/>
      <c r="D130" s="114" t="s">
        <v>264</v>
      </c>
      <c r="E130" s="71" t="s">
        <v>235</v>
      </c>
      <c r="F130" s="51">
        <v>3473</v>
      </c>
    </row>
    <row r="131" spans="1:6" ht="13.5">
      <c r="A131" s="188"/>
      <c r="B131" s="197" t="s">
        <v>139</v>
      </c>
      <c r="C131" s="41"/>
      <c r="D131" s="197"/>
      <c r="E131" s="168" t="s">
        <v>140</v>
      </c>
      <c r="F131" s="50">
        <f>F136+F132+F140+F144+F150+F158</f>
        <v>517051.7</v>
      </c>
    </row>
    <row r="132" spans="1:6" ht="38.25">
      <c r="A132" s="188"/>
      <c r="B132" s="197"/>
      <c r="C132" s="41" t="s">
        <v>246</v>
      </c>
      <c r="D132" s="82"/>
      <c r="E132" s="166" t="s">
        <v>305</v>
      </c>
      <c r="F132" s="49">
        <f>F133</f>
        <v>3000</v>
      </c>
    </row>
    <row r="133" spans="1:6" ht="25.5">
      <c r="A133" s="188"/>
      <c r="B133" s="197"/>
      <c r="C133" s="67" t="s">
        <v>306</v>
      </c>
      <c r="D133" s="185"/>
      <c r="E133" s="165" t="s">
        <v>339</v>
      </c>
      <c r="F133" s="51">
        <f>F134</f>
        <v>3000</v>
      </c>
    </row>
    <row r="134" spans="1:6" ht="13.5">
      <c r="A134" s="188"/>
      <c r="B134" s="197"/>
      <c r="C134" s="67"/>
      <c r="D134" s="81" t="s">
        <v>340</v>
      </c>
      <c r="E134" s="165" t="s">
        <v>307</v>
      </c>
      <c r="F134" s="51">
        <f>F135</f>
        <v>3000</v>
      </c>
    </row>
    <row r="135" spans="1:6" ht="25.5">
      <c r="A135" s="188"/>
      <c r="B135" s="197"/>
      <c r="C135" s="41"/>
      <c r="D135" s="197"/>
      <c r="E135" s="165" t="s">
        <v>378</v>
      </c>
      <c r="F135" s="51">
        <v>3000</v>
      </c>
    </row>
    <row r="136" spans="1:6" ht="25.5">
      <c r="A136" s="188"/>
      <c r="B136" s="112"/>
      <c r="C136" s="41" t="s">
        <v>141</v>
      </c>
      <c r="D136" s="75"/>
      <c r="E136" s="166" t="s">
        <v>142</v>
      </c>
      <c r="F136" s="49">
        <f>F137</f>
        <v>98704.6</v>
      </c>
    </row>
    <row r="137" spans="1:6" ht="25.5">
      <c r="A137" s="188"/>
      <c r="B137" s="112"/>
      <c r="C137" s="67" t="s">
        <v>43</v>
      </c>
      <c r="D137" s="81"/>
      <c r="E137" s="157" t="s">
        <v>432</v>
      </c>
      <c r="F137" s="51">
        <f>F138</f>
        <v>98704.6</v>
      </c>
    </row>
    <row r="138" spans="1:6" ht="12.75">
      <c r="A138" s="188"/>
      <c r="B138" s="112"/>
      <c r="C138" s="67"/>
      <c r="D138" s="81" t="s">
        <v>303</v>
      </c>
      <c r="E138" s="40" t="s">
        <v>304</v>
      </c>
      <c r="F138" s="54">
        <f>F139</f>
        <v>98704.6</v>
      </c>
    </row>
    <row r="139" spans="1:6" ht="12.75">
      <c r="A139" s="188"/>
      <c r="B139" s="112"/>
      <c r="C139" s="41"/>
      <c r="D139" s="114"/>
      <c r="E139" s="10" t="s">
        <v>155</v>
      </c>
      <c r="F139" s="54">
        <v>98704.6</v>
      </c>
    </row>
    <row r="140" spans="1:6" ht="12.75">
      <c r="A140" s="188"/>
      <c r="B140" s="81"/>
      <c r="C140" s="41" t="s">
        <v>147</v>
      </c>
      <c r="D140" s="93"/>
      <c r="E140" s="169" t="s">
        <v>148</v>
      </c>
      <c r="F140" s="49">
        <f>F141</f>
        <v>110897.1</v>
      </c>
    </row>
    <row r="141" spans="1:6" ht="25.5">
      <c r="A141" s="188"/>
      <c r="B141" s="81"/>
      <c r="C141" s="67" t="s">
        <v>44</v>
      </c>
      <c r="D141" s="81"/>
      <c r="E141" s="157" t="s">
        <v>45</v>
      </c>
      <c r="F141" s="51">
        <f>F142</f>
        <v>110897.1</v>
      </c>
    </row>
    <row r="142" spans="1:6" ht="12.75">
      <c r="A142" s="188"/>
      <c r="B142" s="81"/>
      <c r="C142" s="67"/>
      <c r="D142" s="81" t="s">
        <v>303</v>
      </c>
      <c r="E142" s="40" t="s">
        <v>304</v>
      </c>
      <c r="F142" s="54">
        <f>F143</f>
        <v>110897.1</v>
      </c>
    </row>
    <row r="143" spans="1:6" ht="12.75">
      <c r="A143" s="188"/>
      <c r="B143" s="81"/>
      <c r="C143" s="41"/>
      <c r="D143" s="114"/>
      <c r="E143" s="10" t="s">
        <v>155</v>
      </c>
      <c r="F143" s="54">
        <v>110897.1</v>
      </c>
    </row>
    <row r="144" spans="1:6" ht="12.75">
      <c r="A144" s="188"/>
      <c r="B144" s="81"/>
      <c r="C144" s="41" t="s">
        <v>162</v>
      </c>
      <c r="D144" s="81"/>
      <c r="E144" s="131" t="s">
        <v>314</v>
      </c>
      <c r="F144" s="52">
        <f>F145</f>
        <v>5451</v>
      </c>
    </row>
    <row r="145" spans="1:6" ht="25.5">
      <c r="A145" s="188"/>
      <c r="B145" s="81"/>
      <c r="C145" s="67" t="s">
        <v>315</v>
      </c>
      <c r="D145" s="114"/>
      <c r="E145" s="205" t="s">
        <v>316</v>
      </c>
      <c r="F145" s="51">
        <f>F146+F148</f>
        <v>5451</v>
      </c>
    </row>
    <row r="146" spans="1:6" ht="25.5">
      <c r="A146" s="188"/>
      <c r="B146" s="81"/>
      <c r="C146" s="67" t="s">
        <v>317</v>
      </c>
      <c r="D146" s="114"/>
      <c r="E146" s="186" t="s">
        <v>318</v>
      </c>
      <c r="F146" s="51">
        <f>F147</f>
        <v>1991</v>
      </c>
    </row>
    <row r="147" spans="1:6" ht="12.75">
      <c r="A147" s="188"/>
      <c r="B147" s="81"/>
      <c r="C147" s="67"/>
      <c r="D147" s="114" t="s">
        <v>264</v>
      </c>
      <c r="E147" s="71" t="s">
        <v>235</v>
      </c>
      <c r="F147" s="51">
        <v>1991</v>
      </c>
    </row>
    <row r="148" spans="1:6" ht="25.5">
      <c r="A148" s="188"/>
      <c r="B148" s="81"/>
      <c r="C148" s="67" t="s">
        <v>319</v>
      </c>
      <c r="D148" s="114"/>
      <c r="E148" s="186" t="s">
        <v>320</v>
      </c>
      <c r="F148" s="51">
        <f>F149</f>
        <v>3460</v>
      </c>
    </row>
    <row r="149" spans="1:6" ht="12.75">
      <c r="A149" s="188"/>
      <c r="B149" s="81"/>
      <c r="C149" s="67"/>
      <c r="D149" s="114" t="s">
        <v>264</v>
      </c>
      <c r="E149" s="71" t="s">
        <v>235</v>
      </c>
      <c r="F149" s="51">
        <v>3460</v>
      </c>
    </row>
    <row r="150" spans="1:6" ht="12.75">
      <c r="A150" s="188"/>
      <c r="B150" s="81"/>
      <c r="C150" s="41" t="s">
        <v>259</v>
      </c>
      <c r="D150" s="81"/>
      <c r="E150" s="131" t="s">
        <v>226</v>
      </c>
      <c r="F150" s="52">
        <f>F151</f>
        <v>297699</v>
      </c>
    </row>
    <row r="151" spans="1:6" ht="51">
      <c r="A151" s="188"/>
      <c r="B151" s="81"/>
      <c r="C151" s="67" t="s">
        <v>260</v>
      </c>
      <c r="D151" s="114"/>
      <c r="E151" s="205" t="s">
        <v>334</v>
      </c>
      <c r="F151" s="51">
        <f>F152+F154+F156</f>
        <v>297699</v>
      </c>
    </row>
    <row r="152" spans="1:6" ht="63.75">
      <c r="A152" s="188"/>
      <c r="B152" s="81"/>
      <c r="C152" s="67" t="s">
        <v>313</v>
      </c>
      <c r="D152" s="114"/>
      <c r="E152" s="186" t="s">
        <v>486</v>
      </c>
      <c r="F152" s="51">
        <f>F153</f>
        <v>228819</v>
      </c>
    </row>
    <row r="153" spans="1:6" ht="12.75">
      <c r="A153" s="188"/>
      <c r="B153" s="81"/>
      <c r="C153" s="67"/>
      <c r="D153" s="114" t="s">
        <v>264</v>
      </c>
      <c r="E153" s="71" t="s">
        <v>235</v>
      </c>
      <c r="F153" s="51">
        <v>228819</v>
      </c>
    </row>
    <row r="154" spans="1:6" ht="102">
      <c r="A154" s="188"/>
      <c r="B154" s="81"/>
      <c r="C154" s="67" t="s">
        <v>328</v>
      </c>
      <c r="D154" s="114"/>
      <c r="E154" s="186" t="s">
        <v>487</v>
      </c>
      <c r="F154" s="51">
        <f>F155</f>
        <v>63825</v>
      </c>
    </row>
    <row r="155" spans="1:6" ht="12.75">
      <c r="A155" s="188"/>
      <c r="B155" s="81"/>
      <c r="C155" s="67"/>
      <c r="D155" s="114" t="s">
        <v>264</v>
      </c>
      <c r="E155" s="71" t="s">
        <v>235</v>
      </c>
      <c r="F155" s="51">
        <v>63825</v>
      </c>
    </row>
    <row r="156" spans="1:6" ht="38.25">
      <c r="A156" s="188"/>
      <c r="B156" s="81"/>
      <c r="C156" s="67" t="s">
        <v>449</v>
      </c>
      <c r="D156" s="114"/>
      <c r="E156" s="186" t="s">
        <v>358</v>
      </c>
      <c r="F156" s="51">
        <f>F157</f>
        <v>5055</v>
      </c>
    </row>
    <row r="157" spans="1:6" ht="12.75">
      <c r="A157" s="188"/>
      <c r="B157" s="81"/>
      <c r="C157" s="67"/>
      <c r="D157" s="114" t="s">
        <v>264</v>
      </c>
      <c r="E157" s="71" t="s">
        <v>235</v>
      </c>
      <c r="F157" s="51">
        <v>5055</v>
      </c>
    </row>
    <row r="158" spans="1:6" ht="17.25" customHeight="1">
      <c r="A158" s="188"/>
      <c r="B158" s="81"/>
      <c r="C158" s="41" t="s">
        <v>243</v>
      </c>
      <c r="D158" s="81"/>
      <c r="E158" s="32" t="s">
        <v>244</v>
      </c>
      <c r="F158" s="52">
        <f>F159</f>
        <v>1300</v>
      </c>
    </row>
    <row r="159" spans="1:6" ht="38.25">
      <c r="A159" s="188"/>
      <c r="B159" s="81"/>
      <c r="C159" s="67" t="s">
        <v>325</v>
      </c>
      <c r="D159" s="81"/>
      <c r="E159" s="40" t="s">
        <v>474</v>
      </c>
      <c r="F159" s="51">
        <f>F160</f>
        <v>1300</v>
      </c>
    </row>
    <row r="160" spans="1:6" ht="12.75">
      <c r="A160" s="188"/>
      <c r="B160" s="81"/>
      <c r="C160" s="67"/>
      <c r="D160" s="81" t="s">
        <v>285</v>
      </c>
      <c r="E160" s="40" t="s">
        <v>272</v>
      </c>
      <c r="F160" s="51">
        <v>1300</v>
      </c>
    </row>
    <row r="161" spans="1:6" ht="13.5">
      <c r="A161" s="188"/>
      <c r="B161" s="115" t="s">
        <v>150</v>
      </c>
      <c r="C161" s="41"/>
      <c r="D161" s="115"/>
      <c r="E161" s="145" t="s">
        <v>151</v>
      </c>
      <c r="F161" s="50">
        <f>F162+F166</f>
        <v>20984</v>
      </c>
    </row>
    <row r="162" spans="1:6" ht="12.75">
      <c r="A162" s="188"/>
      <c r="B162" s="93"/>
      <c r="C162" s="41" t="s">
        <v>152</v>
      </c>
      <c r="D162" s="93"/>
      <c r="E162" s="156" t="s">
        <v>153</v>
      </c>
      <c r="F162" s="49">
        <f>F163</f>
        <v>2973.6</v>
      </c>
    </row>
    <row r="163" spans="1:6" ht="25.5">
      <c r="A163" s="188"/>
      <c r="B163" s="93"/>
      <c r="C163" s="67" t="s">
        <v>46</v>
      </c>
      <c r="D163" s="81"/>
      <c r="E163" s="157" t="s">
        <v>47</v>
      </c>
      <c r="F163" s="51">
        <f>F164</f>
        <v>2973.6</v>
      </c>
    </row>
    <row r="164" spans="1:6" ht="12.75">
      <c r="A164" s="188"/>
      <c r="B164" s="93"/>
      <c r="C164" s="67"/>
      <c r="D164" s="81" t="s">
        <v>303</v>
      </c>
      <c r="E164" s="40" t="s">
        <v>304</v>
      </c>
      <c r="F164" s="51">
        <f>F165</f>
        <v>2973.6</v>
      </c>
    </row>
    <row r="165" spans="1:6" ht="12.75">
      <c r="A165" s="188"/>
      <c r="B165" s="81"/>
      <c r="C165" s="41"/>
      <c r="D165" s="81"/>
      <c r="E165" s="10" t="s">
        <v>155</v>
      </c>
      <c r="F165" s="51">
        <v>2973.6</v>
      </c>
    </row>
    <row r="166" spans="1:6" ht="25.5">
      <c r="A166" s="188"/>
      <c r="B166" s="81"/>
      <c r="C166" s="41" t="s">
        <v>154</v>
      </c>
      <c r="D166" s="110"/>
      <c r="E166" s="7" t="s">
        <v>419</v>
      </c>
      <c r="F166" s="52">
        <f>F167</f>
        <v>18010.4</v>
      </c>
    </row>
    <row r="167" spans="1:6" ht="12.75">
      <c r="A167" s="188"/>
      <c r="B167" s="81"/>
      <c r="C167" s="67" t="s">
        <v>321</v>
      </c>
      <c r="D167" s="81"/>
      <c r="E167" s="157" t="s">
        <v>137</v>
      </c>
      <c r="F167" s="51">
        <f>F168</f>
        <v>18010.4</v>
      </c>
    </row>
    <row r="168" spans="1:6" ht="12.75">
      <c r="A168" s="188"/>
      <c r="B168" s="81"/>
      <c r="C168" s="67"/>
      <c r="D168" s="81" t="s">
        <v>303</v>
      </c>
      <c r="E168" s="40" t="s">
        <v>304</v>
      </c>
      <c r="F168" s="51">
        <f>F169</f>
        <v>18010.4</v>
      </c>
    </row>
    <row r="169" spans="1:6" ht="12.75">
      <c r="A169" s="188"/>
      <c r="B169" s="81"/>
      <c r="C169" s="41"/>
      <c r="D169" s="81"/>
      <c r="E169" s="165" t="s">
        <v>482</v>
      </c>
      <c r="F169" s="51">
        <v>18010.4</v>
      </c>
    </row>
    <row r="170" spans="1:6" ht="13.5">
      <c r="A170" s="188"/>
      <c r="B170" s="115" t="s">
        <v>156</v>
      </c>
      <c r="C170" s="41"/>
      <c r="D170" s="115"/>
      <c r="E170" s="137" t="s">
        <v>157</v>
      </c>
      <c r="F170" s="50">
        <f>F171+F176+F180+F184+F188+F174</f>
        <v>72751.2</v>
      </c>
    </row>
    <row r="171" spans="1:6" ht="25.5">
      <c r="A171" s="188"/>
      <c r="B171" s="115"/>
      <c r="C171" s="41" t="s">
        <v>329</v>
      </c>
      <c r="D171" s="93"/>
      <c r="E171" s="129" t="s">
        <v>250</v>
      </c>
      <c r="F171" s="52">
        <f>F172</f>
        <v>13015.8</v>
      </c>
    </row>
    <row r="172" spans="1:6" ht="13.5">
      <c r="A172" s="188"/>
      <c r="B172" s="115"/>
      <c r="C172" s="67" t="s">
        <v>253</v>
      </c>
      <c r="D172" s="77"/>
      <c r="E172" s="205" t="s">
        <v>200</v>
      </c>
      <c r="F172" s="51">
        <f>F173</f>
        <v>13015.8</v>
      </c>
    </row>
    <row r="173" spans="1:6" ht="13.5">
      <c r="A173" s="188"/>
      <c r="B173" s="115"/>
      <c r="C173" s="67"/>
      <c r="D173" s="77" t="s">
        <v>271</v>
      </c>
      <c r="E173" s="68" t="s">
        <v>258</v>
      </c>
      <c r="F173" s="51">
        <v>13015.8</v>
      </c>
    </row>
    <row r="174" spans="1:6" ht="25.5">
      <c r="A174" s="188"/>
      <c r="B174" s="115"/>
      <c r="C174" s="41" t="s">
        <v>376</v>
      </c>
      <c r="D174" s="115"/>
      <c r="E174" s="8" t="s">
        <v>377</v>
      </c>
      <c r="F174" s="52">
        <f>F175</f>
        <v>5091.8</v>
      </c>
    </row>
    <row r="175" spans="1:6" ht="13.5">
      <c r="A175" s="188"/>
      <c r="B175" s="115"/>
      <c r="C175" s="41"/>
      <c r="D175" s="74" t="s">
        <v>414</v>
      </c>
      <c r="E175" s="73" t="s">
        <v>301</v>
      </c>
      <c r="F175" s="54">
        <v>5091.8</v>
      </c>
    </row>
    <row r="176" spans="1:6" ht="25.5">
      <c r="A176" s="188"/>
      <c r="B176" s="115"/>
      <c r="C176" s="41" t="s">
        <v>158</v>
      </c>
      <c r="D176" s="115"/>
      <c r="E176" s="129" t="s">
        <v>160</v>
      </c>
      <c r="F176" s="52">
        <f>F177</f>
        <v>2702.4</v>
      </c>
    </row>
    <row r="177" spans="1:6" ht="13.5">
      <c r="A177" s="188"/>
      <c r="B177" s="115"/>
      <c r="C177" s="67" t="s">
        <v>48</v>
      </c>
      <c r="D177" s="81"/>
      <c r="E177" s="157" t="s">
        <v>49</v>
      </c>
      <c r="F177" s="51">
        <f>F178</f>
        <v>2702.4</v>
      </c>
    </row>
    <row r="178" spans="1:6" ht="13.5">
      <c r="A178" s="188"/>
      <c r="B178" s="115"/>
      <c r="C178" s="67"/>
      <c r="D178" s="81" t="s">
        <v>303</v>
      </c>
      <c r="E178" s="40" t="s">
        <v>304</v>
      </c>
      <c r="F178" s="51">
        <f>F179</f>
        <v>2702.4</v>
      </c>
    </row>
    <row r="179" spans="1:6" ht="13.5">
      <c r="A179" s="188"/>
      <c r="B179" s="115"/>
      <c r="C179" s="41"/>
      <c r="D179" s="115"/>
      <c r="E179" s="10" t="s">
        <v>155</v>
      </c>
      <c r="F179" s="54">
        <v>2702.4</v>
      </c>
    </row>
    <row r="180" spans="1:6" ht="51">
      <c r="A180" s="188"/>
      <c r="B180" s="93"/>
      <c r="C180" s="41" t="s">
        <v>161</v>
      </c>
      <c r="D180" s="93"/>
      <c r="E180" s="156" t="s">
        <v>322</v>
      </c>
      <c r="F180" s="49">
        <f>F181</f>
        <v>49386.2</v>
      </c>
    </row>
    <row r="181" spans="1:6" ht="12.75">
      <c r="A181" s="188"/>
      <c r="B181" s="93"/>
      <c r="C181" s="67" t="s">
        <v>323</v>
      </c>
      <c r="D181" s="81"/>
      <c r="E181" s="157" t="s">
        <v>137</v>
      </c>
      <c r="F181" s="51">
        <f>F182</f>
        <v>49386.2</v>
      </c>
    </row>
    <row r="182" spans="1:6" ht="12.75">
      <c r="A182" s="188"/>
      <c r="B182" s="93"/>
      <c r="C182" s="67"/>
      <c r="D182" s="81" t="s">
        <v>303</v>
      </c>
      <c r="E182" s="40" t="s">
        <v>304</v>
      </c>
      <c r="F182" s="51">
        <f>F183</f>
        <v>49386.2</v>
      </c>
    </row>
    <row r="183" spans="1:6" ht="12.75">
      <c r="A183" s="188"/>
      <c r="B183" s="93"/>
      <c r="C183" s="41"/>
      <c r="D183" s="93"/>
      <c r="E183" s="165" t="s">
        <v>482</v>
      </c>
      <c r="F183" s="54">
        <v>49386.2</v>
      </c>
    </row>
    <row r="184" spans="1:6" ht="12.75">
      <c r="A184" s="188"/>
      <c r="B184" s="93"/>
      <c r="C184" s="41" t="s">
        <v>259</v>
      </c>
      <c r="D184" s="81"/>
      <c r="E184" s="131" t="s">
        <v>226</v>
      </c>
      <c r="F184" s="52">
        <f>F185</f>
        <v>755</v>
      </c>
    </row>
    <row r="185" spans="1:6" ht="51">
      <c r="A185" s="188"/>
      <c r="B185" s="93"/>
      <c r="C185" s="67" t="s">
        <v>260</v>
      </c>
      <c r="D185" s="81"/>
      <c r="E185" s="205" t="s">
        <v>8</v>
      </c>
      <c r="F185" s="51">
        <f>F186</f>
        <v>755</v>
      </c>
    </row>
    <row r="186" spans="1:6" ht="63.75">
      <c r="A186" s="188"/>
      <c r="B186" s="93"/>
      <c r="C186" s="67" t="s">
        <v>326</v>
      </c>
      <c r="D186" s="81"/>
      <c r="E186" s="40" t="s">
        <v>452</v>
      </c>
      <c r="F186" s="51">
        <f>F187</f>
        <v>755</v>
      </c>
    </row>
    <row r="187" spans="1:6" ht="12.75">
      <c r="A187" s="188"/>
      <c r="B187" s="93"/>
      <c r="C187" s="41"/>
      <c r="D187" s="114" t="s">
        <v>264</v>
      </c>
      <c r="E187" s="71" t="s">
        <v>235</v>
      </c>
      <c r="F187" s="51">
        <v>755</v>
      </c>
    </row>
    <row r="188" spans="1:6" ht="12.75">
      <c r="A188" s="188"/>
      <c r="B188" s="93"/>
      <c r="C188" s="41" t="s">
        <v>243</v>
      </c>
      <c r="D188" s="81"/>
      <c r="E188" s="32" t="s">
        <v>244</v>
      </c>
      <c r="F188" s="52">
        <f>F189</f>
        <v>1800</v>
      </c>
    </row>
    <row r="189" spans="1:6" ht="51">
      <c r="A189" s="188"/>
      <c r="B189" s="93"/>
      <c r="C189" s="67" t="s">
        <v>324</v>
      </c>
      <c r="D189" s="81"/>
      <c r="E189" s="40" t="s">
        <v>539</v>
      </c>
      <c r="F189" s="51">
        <f>F190</f>
        <v>1800</v>
      </c>
    </row>
    <row r="190" spans="1:6" ht="12.75">
      <c r="A190" s="188"/>
      <c r="B190" s="93"/>
      <c r="C190" s="67"/>
      <c r="D190" s="81" t="s">
        <v>285</v>
      </c>
      <c r="E190" s="40" t="s">
        <v>272</v>
      </c>
      <c r="F190" s="51">
        <v>1800</v>
      </c>
    </row>
    <row r="191" spans="1:6" ht="12.75">
      <c r="A191" s="188"/>
      <c r="B191" s="93" t="s">
        <v>195</v>
      </c>
      <c r="C191" s="41"/>
      <c r="D191" s="93"/>
      <c r="E191" s="144" t="s">
        <v>196</v>
      </c>
      <c r="F191" s="49">
        <f>F192</f>
        <v>99850.4</v>
      </c>
    </row>
    <row r="192" spans="1:6" ht="13.5">
      <c r="A192" s="206"/>
      <c r="B192" s="115" t="s">
        <v>215</v>
      </c>
      <c r="C192" s="65"/>
      <c r="D192" s="115"/>
      <c r="E192" s="207" t="s">
        <v>488</v>
      </c>
      <c r="F192" s="50">
        <f>F208+F193+F202</f>
        <v>99850.4</v>
      </c>
    </row>
    <row r="193" spans="1:6" ht="13.5">
      <c r="A193" s="206"/>
      <c r="B193" s="115"/>
      <c r="C193" s="41" t="s">
        <v>162</v>
      </c>
      <c r="D193" s="81"/>
      <c r="E193" s="28" t="s">
        <v>314</v>
      </c>
      <c r="F193" s="52">
        <f>F194+F196+F198</f>
        <v>60859.4</v>
      </c>
    </row>
    <row r="194" spans="1:6" ht="51">
      <c r="A194" s="206"/>
      <c r="B194" s="115"/>
      <c r="C194" s="72" t="s">
        <v>67</v>
      </c>
      <c r="D194" s="74"/>
      <c r="E194" s="133" t="s">
        <v>546</v>
      </c>
      <c r="F194" s="54">
        <f>F195</f>
        <v>867</v>
      </c>
    </row>
    <row r="195" spans="1:6" ht="13.5">
      <c r="A195" s="206"/>
      <c r="B195" s="115"/>
      <c r="C195" s="72"/>
      <c r="D195" s="74" t="s">
        <v>414</v>
      </c>
      <c r="E195" s="149" t="s">
        <v>301</v>
      </c>
      <c r="F195" s="54">
        <v>867</v>
      </c>
    </row>
    <row r="196" spans="1:6" ht="25.5">
      <c r="A196" s="206"/>
      <c r="B196" s="115"/>
      <c r="C196" s="72" t="s">
        <v>68</v>
      </c>
      <c r="D196" s="74"/>
      <c r="E196" s="150" t="s">
        <v>69</v>
      </c>
      <c r="F196" s="51">
        <f>F197</f>
        <v>433.5</v>
      </c>
    </row>
    <row r="197" spans="1:6" ht="13.5">
      <c r="A197" s="206"/>
      <c r="B197" s="115"/>
      <c r="C197" s="72"/>
      <c r="D197" s="74" t="s">
        <v>271</v>
      </c>
      <c r="E197" s="150" t="s">
        <v>258</v>
      </c>
      <c r="F197" s="51">
        <v>433.5</v>
      </c>
    </row>
    <row r="198" spans="1:6" ht="13.5">
      <c r="A198" s="206"/>
      <c r="B198" s="115"/>
      <c r="C198" s="72" t="s">
        <v>33</v>
      </c>
      <c r="D198" s="74"/>
      <c r="E198" s="150" t="s">
        <v>34</v>
      </c>
      <c r="F198" s="54">
        <f>F199</f>
        <v>59558.9</v>
      </c>
    </row>
    <row r="199" spans="1:6" ht="38.25">
      <c r="A199" s="206"/>
      <c r="B199" s="115"/>
      <c r="C199" s="72" t="s">
        <v>35</v>
      </c>
      <c r="D199" s="74"/>
      <c r="E199" s="150" t="s">
        <v>36</v>
      </c>
      <c r="F199" s="54">
        <f>F200</f>
        <v>59558.9</v>
      </c>
    </row>
    <row r="200" spans="1:6" ht="13.5">
      <c r="A200" s="206"/>
      <c r="B200" s="115"/>
      <c r="C200" s="72"/>
      <c r="D200" s="74" t="s">
        <v>205</v>
      </c>
      <c r="E200" s="150" t="s">
        <v>298</v>
      </c>
      <c r="F200" s="54">
        <f>F201</f>
        <v>59558.9</v>
      </c>
    </row>
    <row r="201" spans="1:6" ht="38.25">
      <c r="A201" s="206"/>
      <c r="B201" s="115"/>
      <c r="C201" s="72"/>
      <c r="D201" s="74"/>
      <c r="E201" s="150" t="s">
        <v>37</v>
      </c>
      <c r="F201" s="54">
        <v>59558.9</v>
      </c>
    </row>
    <row r="202" spans="1:6" ht="13.5">
      <c r="A202" s="206"/>
      <c r="B202" s="115"/>
      <c r="C202" s="41" t="s">
        <v>259</v>
      </c>
      <c r="D202" s="81"/>
      <c r="E202" s="135" t="s">
        <v>226</v>
      </c>
      <c r="F202" s="52">
        <f>F203</f>
        <v>26991</v>
      </c>
    </row>
    <row r="203" spans="1:6" ht="51">
      <c r="A203" s="206"/>
      <c r="B203" s="115"/>
      <c r="C203" s="72" t="s">
        <v>260</v>
      </c>
      <c r="D203" s="74"/>
      <c r="E203" s="136" t="s">
        <v>334</v>
      </c>
      <c r="F203" s="51">
        <f>F206+F204</f>
        <v>26991</v>
      </c>
    </row>
    <row r="204" spans="1:6" ht="51">
      <c r="A204" s="206"/>
      <c r="B204" s="115"/>
      <c r="C204" s="72" t="s">
        <v>326</v>
      </c>
      <c r="D204" s="74"/>
      <c r="E204" s="146" t="s">
        <v>77</v>
      </c>
      <c r="F204" s="51">
        <f>F205</f>
        <v>25956</v>
      </c>
    </row>
    <row r="205" spans="1:6" ht="13.5">
      <c r="A205" s="206"/>
      <c r="B205" s="115"/>
      <c r="C205" s="72"/>
      <c r="D205" s="74" t="s">
        <v>264</v>
      </c>
      <c r="E205" s="14" t="s">
        <v>235</v>
      </c>
      <c r="F205" s="51">
        <v>25956</v>
      </c>
    </row>
    <row r="206" spans="1:6" ht="38.25">
      <c r="A206" s="206"/>
      <c r="B206" s="115"/>
      <c r="C206" s="72" t="s">
        <v>449</v>
      </c>
      <c r="D206" s="74"/>
      <c r="E206" s="14" t="s">
        <v>450</v>
      </c>
      <c r="F206" s="51">
        <f>F207</f>
        <v>1035</v>
      </c>
    </row>
    <row r="207" spans="1:6" ht="13.5">
      <c r="A207" s="206"/>
      <c r="B207" s="115"/>
      <c r="C207" s="72"/>
      <c r="D207" s="74" t="s">
        <v>264</v>
      </c>
      <c r="E207" s="14" t="s">
        <v>235</v>
      </c>
      <c r="F207" s="51">
        <v>1035</v>
      </c>
    </row>
    <row r="208" spans="1:6" ht="12.75">
      <c r="A208" s="188"/>
      <c r="B208" s="81"/>
      <c r="C208" s="41" t="s">
        <v>243</v>
      </c>
      <c r="D208" s="110"/>
      <c r="E208" s="8" t="s">
        <v>244</v>
      </c>
      <c r="F208" s="49">
        <f>F209</f>
        <v>12000</v>
      </c>
    </row>
    <row r="209" spans="1:6" ht="25.5">
      <c r="A209" s="188"/>
      <c r="B209" s="81"/>
      <c r="C209" s="67" t="s">
        <v>369</v>
      </c>
      <c r="D209" s="188"/>
      <c r="E209" s="103" t="s">
        <v>14</v>
      </c>
      <c r="F209" s="51">
        <f>F210</f>
        <v>12000</v>
      </c>
    </row>
    <row r="210" spans="1:6" ht="12.75">
      <c r="A210" s="188"/>
      <c r="B210" s="81"/>
      <c r="C210" s="67"/>
      <c r="D210" s="81" t="s">
        <v>285</v>
      </c>
      <c r="E210" s="40" t="s">
        <v>272</v>
      </c>
      <c r="F210" s="51">
        <v>12000</v>
      </c>
    </row>
    <row r="211" spans="1:6" ht="28.5">
      <c r="A211" s="196" t="s">
        <v>489</v>
      </c>
      <c r="B211" s="115"/>
      <c r="C211" s="65"/>
      <c r="D211" s="115"/>
      <c r="E211" s="191" t="s">
        <v>490</v>
      </c>
      <c r="F211" s="270">
        <f>F212</f>
        <v>20898.3</v>
      </c>
    </row>
    <row r="212" spans="1:6" ht="12.75">
      <c r="A212" s="188"/>
      <c r="B212" s="110" t="s">
        <v>92</v>
      </c>
      <c r="C212" s="208"/>
      <c r="D212" s="209"/>
      <c r="E212" s="8" t="s">
        <v>93</v>
      </c>
      <c r="F212" s="52">
        <f>F213</f>
        <v>20898.3</v>
      </c>
    </row>
    <row r="213" spans="1:6" ht="40.5">
      <c r="A213" s="188"/>
      <c r="B213" s="115" t="s">
        <v>98</v>
      </c>
      <c r="C213" s="41"/>
      <c r="D213" s="79"/>
      <c r="E213" s="5" t="s">
        <v>266</v>
      </c>
      <c r="F213" s="53">
        <f>F214+F217</f>
        <v>20898.3</v>
      </c>
    </row>
    <row r="214" spans="1:6" ht="25.5">
      <c r="A214" s="188"/>
      <c r="B214" s="115"/>
      <c r="C214" s="41" t="s">
        <v>251</v>
      </c>
      <c r="D214" s="93"/>
      <c r="E214" s="129" t="s">
        <v>250</v>
      </c>
      <c r="F214" s="52">
        <f>F215</f>
        <v>20350.5</v>
      </c>
    </row>
    <row r="215" spans="1:6" ht="12.75">
      <c r="A215" s="188"/>
      <c r="B215" s="93"/>
      <c r="C215" s="67" t="s">
        <v>253</v>
      </c>
      <c r="D215" s="77"/>
      <c r="E215" s="205" t="s">
        <v>200</v>
      </c>
      <c r="F215" s="51">
        <f>F216</f>
        <v>20350.5</v>
      </c>
    </row>
    <row r="216" spans="1:6" ht="12.75">
      <c r="A216" s="188"/>
      <c r="B216" s="93"/>
      <c r="C216" s="67"/>
      <c r="D216" s="77" t="s">
        <v>271</v>
      </c>
      <c r="E216" s="68" t="s">
        <v>258</v>
      </c>
      <c r="F216" s="51">
        <v>20350.5</v>
      </c>
    </row>
    <row r="217" spans="1:6" ht="12.75">
      <c r="A217" s="188"/>
      <c r="B217" s="93"/>
      <c r="C217" s="41" t="s">
        <v>259</v>
      </c>
      <c r="D217" s="81"/>
      <c r="E217" s="131" t="s">
        <v>226</v>
      </c>
      <c r="F217" s="52">
        <f>F218</f>
        <v>547.8</v>
      </c>
    </row>
    <row r="218" spans="1:6" ht="51">
      <c r="A218" s="188"/>
      <c r="B218" s="93"/>
      <c r="C218" s="67" t="s">
        <v>260</v>
      </c>
      <c r="D218" s="81"/>
      <c r="E218" s="205" t="s">
        <v>334</v>
      </c>
      <c r="F218" s="51">
        <f>F219</f>
        <v>547.8</v>
      </c>
    </row>
    <row r="219" spans="1:6" ht="25.5">
      <c r="A219" s="188"/>
      <c r="B219" s="93"/>
      <c r="C219" s="67" t="s">
        <v>267</v>
      </c>
      <c r="D219" s="81"/>
      <c r="E219" s="71" t="s">
        <v>418</v>
      </c>
      <c r="F219" s="51">
        <f>F220</f>
        <v>547.8</v>
      </c>
    </row>
    <row r="220" spans="1:6" ht="12.75">
      <c r="A220" s="188"/>
      <c r="B220" s="93"/>
      <c r="C220" s="67"/>
      <c r="D220" s="81" t="s">
        <v>264</v>
      </c>
      <c r="E220" s="71" t="s">
        <v>235</v>
      </c>
      <c r="F220" s="51">
        <v>547.8</v>
      </c>
    </row>
    <row r="221" spans="1:6" ht="42.75">
      <c r="A221" s="196" t="s">
        <v>491</v>
      </c>
      <c r="B221" s="115"/>
      <c r="C221" s="65"/>
      <c r="D221" s="115"/>
      <c r="E221" s="191" t="s">
        <v>492</v>
      </c>
      <c r="F221" s="270">
        <f>F222+F236+F241</f>
        <v>44560.299999999996</v>
      </c>
    </row>
    <row r="222" spans="1:6" ht="12.75">
      <c r="A222" s="188"/>
      <c r="B222" s="110" t="s">
        <v>92</v>
      </c>
      <c r="C222" s="208"/>
      <c r="D222" s="209"/>
      <c r="E222" s="8" t="s">
        <v>93</v>
      </c>
      <c r="F222" s="52">
        <f>F223</f>
        <v>36582.1</v>
      </c>
    </row>
    <row r="223" spans="1:6" ht="13.5">
      <c r="A223" s="188"/>
      <c r="B223" s="115" t="s">
        <v>275</v>
      </c>
      <c r="C223" s="41"/>
      <c r="D223" s="82"/>
      <c r="E223" s="5" t="s">
        <v>104</v>
      </c>
      <c r="F223" s="53">
        <f>F224+F227+F232</f>
        <v>36582.1</v>
      </c>
    </row>
    <row r="224" spans="1:6" ht="25.5">
      <c r="A224" s="188"/>
      <c r="B224" s="115"/>
      <c r="C224" s="41" t="s">
        <v>329</v>
      </c>
      <c r="D224" s="84"/>
      <c r="E224" s="129" t="s">
        <v>250</v>
      </c>
      <c r="F224" s="52">
        <f>F225</f>
        <v>9098</v>
      </c>
    </row>
    <row r="225" spans="1:6" ht="13.5">
      <c r="A225" s="188"/>
      <c r="B225" s="115"/>
      <c r="C225" s="67" t="s">
        <v>253</v>
      </c>
      <c r="D225" s="210"/>
      <c r="E225" s="68" t="s">
        <v>200</v>
      </c>
      <c r="F225" s="51">
        <f>F226</f>
        <v>9098</v>
      </c>
    </row>
    <row r="226" spans="1:6" ht="13.5">
      <c r="A226" s="188"/>
      <c r="B226" s="115"/>
      <c r="C226" s="67"/>
      <c r="D226" s="77" t="s">
        <v>271</v>
      </c>
      <c r="E226" s="68" t="s">
        <v>258</v>
      </c>
      <c r="F226" s="51">
        <v>9098</v>
      </c>
    </row>
    <row r="227" spans="1:6" ht="38.25">
      <c r="A227" s="188"/>
      <c r="B227" s="117"/>
      <c r="C227" s="41" t="s">
        <v>105</v>
      </c>
      <c r="D227" s="75"/>
      <c r="E227" s="11" t="s">
        <v>106</v>
      </c>
      <c r="F227" s="52">
        <f>F230+F228</f>
        <v>27476</v>
      </c>
    </row>
    <row r="228" spans="1:6" ht="38.25">
      <c r="A228" s="188"/>
      <c r="B228" s="117"/>
      <c r="C228" s="72" t="s">
        <v>19</v>
      </c>
      <c r="D228" s="116"/>
      <c r="E228" s="42" t="s">
        <v>20</v>
      </c>
      <c r="F228" s="54">
        <f>F229</f>
        <v>22180</v>
      </c>
    </row>
    <row r="229" spans="1:6" ht="12.75">
      <c r="A229" s="188"/>
      <c r="B229" s="117"/>
      <c r="C229" s="72"/>
      <c r="D229" s="74" t="s">
        <v>271</v>
      </c>
      <c r="E229" s="13" t="s">
        <v>258</v>
      </c>
      <c r="F229" s="54">
        <v>22180</v>
      </c>
    </row>
    <row r="230" spans="1:6" ht="25.5">
      <c r="A230" s="188"/>
      <c r="B230" s="117"/>
      <c r="C230" s="67" t="s">
        <v>276</v>
      </c>
      <c r="D230" s="114"/>
      <c r="E230" s="71" t="s">
        <v>459</v>
      </c>
      <c r="F230" s="51">
        <f>F231</f>
        <v>5296</v>
      </c>
    </row>
    <row r="231" spans="1:6" ht="12.75">
      <c r="A231" s="188"/>
      <c r="B231" s="117"/>
      <c r="C231" s="67"/>
      <c r="D231" s="81" t="s">
        <v>271</v>
      </c>
      <c r="E231" s="68" t="s">
        <v>258</v>
      </c>
      <c r="F231" s="51">
        <v>5296</v>
      </c>
    </row>
    <row r="232" spans="1:6" ht="12.75">
      <c r="A232" s="188"/>
      <c r="B232" s="117"/>
      <c r="C232" s="41" t="s">
        <v>259</v>
      </c>
      <c r="D232" s="81"/>
      <c r="E232" s="131" t="s">
        <v>226</v>
      </c>
      <c r="F232" s="52">
        <f>F233</f>
        <v>8.1</v>
      </c>
    </row>
    <row r="233" spans="1:6" ht="51">
      <c r="A233" s="188"/>
      <c r="B233" s="117"/>
      <c r="C233" s="67" t="s">
        <v>260</v>
      </c>
      <c r="D233" s="81"/>
      <c r="E233" s="205" t="s">
        <v>334</v>
      </c>
      <c r="F233" s="51">
        <f>F234</f>
        <v>8.1</v>
      </c>
    </row>
    <row r="234" spans="1:6" ht="51">
      <c r="A234" s="188"/>
      <c r="B234" s="117"/>
      <c r="C234" s="67" t="s">
        <v>453</v>
      </c>
      <c r="D234" s="81"/>
      <c r="E234" s="71" t="s">
        <v>454</v>
      </c>
      <c r="F234" s="51">
        <f>F235</f>
        <v>8.1</v>
      </c>
    </row>
    <row r="235" spans="1:6" ht="12.75">
      <c r="A235" s="188"/>
      <c r="B235" s="117"/>
      <c r="C235" s="67"/>
      <c r="D235" s="81" t="s">
        <v>264</v>
      </c>
      <c r="E235" s="71" t="s">
        <v>235</v>
      </c>
      <c r="F235" s="51">
        <v>8.1</v>
      </c>
    </row>
    <row r="236" spans="1:6" ht="12.75">
      <c r="A236" s="188"/>
      <c r="B236" s="23" t="s">
        <v>116</v>
      </c>
      <c r="C236" s="41"/>
      <c r="D236" s="24"/>
      <c r="E236" s="159" t="s">
        <v>117</v>
      </c>
      <c r="F236" s="52">
        <f>F237</f>
        <v>2535</v>
      </c>
    </row>
    <row r="237" spans="1:6" ht="13.5">
      <c r="A237" s="188"/>
      <c r="B237" s="25" t="s">
        <v>122</v>
      </c>
      <c r="C237" s="41"/>
      <c r="D237" s="24"/>
      <c r="E237" s="160" t="s">
        <v>123</v>
      </c>
      <c r="F237" s="104">
        <f>F238</f>
        <v>2535</v>
      </c>
    </row>
    <row r="238" spans="1:6" ht="12.75">
      <c r="A238" s="188"/>
      <c r="B238" s="117"/>
      <c r="C238" s="41" t="s">
        <v>124</v>
      </c>
      <c r="D238" s="23"/>
      <c r="E238" s="159" t="s">
        <v>125</v>
      </c>
      <c r="F238" s="58">
        <f>F239</f>
        <v>2535</v>
      </c>
    </row>
    <row r="239" spans="1:6" ht="25.5">
      <c r="A239" s="188"/>
      <c r="B239" s="117"/>
      <c r="C239" s="41"/>
      <c r="D239" s="99" t="s">
        <v>394</v>
      </c>
      <c r="E239" s="149" t="s">
        <v>493</v>
      </c>
      <c r="F239" s="56">
        <f>F240</f>
        <v>2535</v>
      </c>
    </row>
    <row r="240" spans="1:6" ht="25.5">
      <c r="A240" s="188"/>
      <c r="B240" s="117"/>
      <c r="C240" s="41"/>
      <c r="D240" s="23"/>
      <c r="E240" s="149" t="s">
        <v>442</v>
      </c>
      <c r="F240" s="56">
        <v>2535</v>
      </c>
    </row>
    <row r="241" spans="1:6" ht="12.75">
      <c r="A241" s="188"/>
      <c r="B241" s="93" t="s">
        <v>195</v>
      </c>
      <c r="C241" s="41"/>
      <c r="D241" s="93"/>
      <c r="E241" s="144" t="s">
        <v>196</v>
      </c>
      <c r="F241" s="52">
        <f>F242</f>
        <v>5443.2</v>
      </c>
    </row>
    <row r="242" spans="1:6" ht="13.5">
      <c r="A242" s="188"/>
      <c r="B242" s="115" t="s">
        <v>215</v>
      </c>
      <c r="C242" s="65"/>
      <c r="D242" s="115"/>
      <c r="E242" s="207" t="s">
        <v>216</v>
      </c>
      <c r="F242" s="50">
        <f>F243</f>
        <v>5443.2</v>
      </c>
    </row>
    <row r="243" spans="1:6" ht="13.5">
      <c r="A243" s="188"/>
      <c r="B243" s="115"/>
      <c r="C243" s="41" t="s">
        <v>162</v>
      </c>
      <c r="D243" s="110"/>
      <c r="E243" s="134" t="s">
        <v>314</v>
      </c>
      <c r="F243" s="52">
        <f>F244</f>
        <v>5443.2</v>
      </c>
    </row>
    <row r="244" spans="1:6" ht="63.75">
      <c r="A244" s="188"/>
      <c r="B244" s="115"/>
      <c r="C244" s="72" t="s">
        <v>40</v>
      </c>
      <c r="D244" s="111"/>
      <c r="E244" s="10" t="s">
        <v>39</v>
      </c>
      <c r="F244" s="54">
        <f>F245</f>
        <v>5443.2</v>
      </c>
    </row>
    <row r="245" spans="1:6" ht="13.5">
      <c r="A245" s="188"/>
      <c r="B245" s="115"/>
      <c r="C245" s="72"/>
      <c r="D245" s="74" t="s">
        <v>264</v>
      </c>
      <c r="E245" s="14" t="s">
        <v>235</v>
      </c>
      <c r="F245" s="54">
        <v>5443.2</v>
      </c>
    </row>
    <row r="246" spans="1:6" ht="28.5">
      <c r="A246" s="196" t="s">
        <v>494</v>
      </c>
      <c r="B246" s="115"/>
      <c r="C246" s="65"/>
      <c r="D246" s="115"/>
      <c r="E246" s="191" t="s">
        <v>495</v>
      </c>
      <c r="F246" s="270">
        <f>F247+F256+F278</f>
        <v>38447.4</v>
      </c>
    </row>
    <row r="247" spans="1:6" ht="12.75">
      <c r="A247" s="188"/>
      <c r="B247" s="110" t="s">
        <v>131</v>
      </c>
      <c r="C247" s="208"/>
      <c r="D247" s="209"/>
      <c r="E247" s="8" t="s">
        <v>132</v>
      </c>
      <c r="F247" s="52">
        <f aca="true" t="shared" si="0" ref="F247:F254">F248</f>
        <v>24458</v>
      </c>
    </row>
    <row r="248" spans="1:6" ht="13.5">
      <c r="A248" s="188"/>
      <c r="B248" s="109" t="s">
        <v>139</v>
      </c>
      <c r="C248" s="216"/>
      <c r="D248" s="79"/>
      <c r="E248" s="155" t="s">
        <v>140</v>
      </c>
      <c r="F248" s="53">
        <f t="shared" si="0"/>
        <v>24458</v>
      </c>
    </row>
    <row r="249" spans="1:6" ht="12.75">
      <c r="A249" s="188"/>
      <c r="B249" s="81"/>
      <c r="C249" s="66" t="s">
        <v>147</v>
      </c>
      <c r="D249" s="110"/>
      <c r="E249" s="217" t="s">
        <v>148</v>
      </c>
      <c r="F249" s="52">
        <f>F250+F253</f>
        <v>24458</v>
      </c>
    </row>
    <row r="250" spans="1:6" ht="12.75">
      <c r="A250" s="188"/>
      <c r="B250" s="81"/>
      <c r="C250" s="67" t="s">
        <v>312</v>
      </c>
      <c r="D250" s="81"/>
      <c r="E250" s="157" t="s">
        <v>137</v>
      </c>
      <c r="F250" s="51">
        <f>F251</f>
        <v>99.5</v>
      </c>
    </row>
    <row r="251" spans="1:6" ht="12.75">
      <c r="A251" s="188"/>
      <c r="B251" s="81"/>
      <c r="C251" s="67"/>
      <c r="D251" s="81" t="s">
        <v>303</v>
      </c>
      <c r="E251" s="157" t="s">
        <v>304</v>
      </c>
      <c r="F251" s="51">
        <f>F252</f>
        <v>99.5</v>
      </c>
    </row>
    <row r="252" spans="1:6" ht="12.75">
      <c r="A252" s="188"/>
      <c r="B252" s="81"/>
      <c r="C252" s="67"/>
      <c r="D252" s="81"/>
      <c r="E252" s="218" t="s">
        <v>458</v>
      </c>
      <c r="F252" s="51">
        <v>99.5</v>
      </c>
    </row>
    <row r="253" spans="1:6" ht="25.5">
      <c r="A253" s="188"/>
      <c r="B253" s="81"/>
      <c r="C253" s="67" t="s">
        <v>44</v>
      </c>
      <c r="D253" s="81"/>
      <c r="E253" s="157" t="s">
        <v>45</v>
      </c>
      <c r="F253" s="51">
        <f t="shared" si="0"/>
        <v>24358.5</v>
      </c>
    </row>
    <row r="254" spans="1:6" ht="12.75">
      <c r="A254" s="188"/>
      <c r="B254" s="81"/>
      <c r="C254" s="67"/>
      <c r="D254" s="81" t="s">
        <v>303</v>
      </c>
      <c r="E254" s="40" t="s">
        <v>304</v>
      </c>
      <c r="F254" s="51">
        <f t="shared" si="0"/>
        <v>24358.5</v>
      </c>
    </row>
    <row r="255" spans="1:6" ht="12.75">
      <c r="A255" s="188"/>
      <c r="B255" s="117"/>
      <c r="C255" s="67"/>
      <c r="D255" s="81"/>
      <c r="E255" s="10" t="s">
        <v>155</v>
      </c>
      <c r="F255" s="51">
        <v>24358.5</v>
      </c>
    </row>
    <row r="256" spans="1:6" ht="12.75">
      <c r="A256" s="188"/>
      <c r="B256" s="110" t="s">
        <v>180</v>
      </c>
      <c r="C256" s="66"/>
      <c r="D256" s="110"/>
      <c r="E256" s="217" t="s">
        <v>332</v>
      </c>
      <c r="F256" s="52">
        <f>F257+F274</f>
        <v>13944.4</v>
      </c>
    </row>
    <row r="257" spans="1:6" ht="13.5">
      <c r="A257" s="219"/>
      <c r="B257" s="115" t="s">
        <v>344</v>
      </c>
      <c r="C257" s="65"/>
      <c r="D257" s="115"/>
      <c r="E257" s="220" t="s">
        <v>351</v>
      </c>
      <c r="F257" s="53">
        <f>F258+F265+F271</f>
        <v>11239.5</v>
      </c>
    </row>
    <row r="258" spans="1:6" ht="12.75">
      <c r="A258" s="184"/>
      <c r="B258" s="93"/>
      <c r="C258" s="41" t="s">
        <v>248</v>
      </c>
      <c r="D258" s="93"/>
      <c r="E258" s="221" t="s">
        <v>352</v>
      </c>
      <c r="F258" s="52">
        <f>F259+F262</f>
        <v>5346.799999999999</v>
      </c>
    </row>
    <row r="259" spans="1:6" ht="12.75">
      <c r="A259" s="184"/>
      <c r="B259" s="93"/>
      <c r="C259" s="67" t="s">
        <v>353</v>
      </c>
      <c r="D259" s="81"/>
      <c r="E259" s="186" t="s">
        <v>137</v>
      </c>
      <c r="F259" s="51">
        <f>F260</f>
        <v>3303.2</v>
      </c>
    </row>
    <row r="260" spans="1:6" ht="13.5">
      <c r="A260" s="184"/>
      <c r="B260" s="115"/>
      <c r="C260" s="67"/>
      <c r="D260" s="81" t="s">
        <v>303</v>
      </c>
      <c r="E260" s="157" t="s">
        <v>304</v>
      </c>
      <c r="F260" s="51">
        <f>F261</f>
        <v>3303.2</v>
      </c>
    </row>
    <row r="261" spans="1:6" ht="12.75">
      <c r="A261" s="184"/>
      <c r="B261" s="81"/>
      <c r="C261" s="67"/>
      <c r="D261" s="81"/>
      <c r="E261" s="218" t="s">
        <v>482</v>
      </c>
      <c r="F261" s="54">
        <v>3303.2</v>
      </c>
    </row>
    <row r="262" spans="1:6" ht="38.25">
      <c r="A262" s="184"/>
      <c r="B262" s="81"/>
      <c r="C262" s="72" t="s">
        <v>62</v>
      </c>
      <c r="D262" s="81"/>
      <c r="E262" s="14" t="s">
        <v>63</v>
      </c>
      <c r="F262" s="54">
        <f>F263</f>
        <v>2043.6</v>
      </c>
    </row>
    <row r="263" spans="1:6" ht="12.75">
      <c r="A263" s="184"/>
      <c r="B263" s="81"/>
      <c r="C263" s="67"/>
      <c r="D263" s="74" t="s">
        <v>303</v>
      </c>
      <c r="E263" s="73" t="s">
        <v>304</v>
      </c>
      <c r="F263" s="54">
        <f>F264</f>
        <v>2043.6</v>
      </c>
    </row>
    <row r="264" spans="1:6" ht="12.75">
      <c r="A264" s="184"/>
      <c r="B264" s="81"/>
      <c r="C264" s="67"/>
      <c r="D264" s="81"/>
      <c r="E264" s="10" t="s">
        <v>155</v>
      </c>
      <c r="F264" s="54">
        <v>2043.6</v>
      </c>
    </row>
    <row r="265" spans="1:6" ht="25.5">
      <c r="A265" s="184"/>
      <c r="B265" s="93"/>
      <c r="C265" s="41" t="s">
        <v>191</v>
      </c>
      <c r="D265" s="93"/>
      <c r="E265" s="221" t="s">
        <v>192</v>
      </c>
      <c r="F265" s="52">
        <f>F268+F266</f>
        <v>1892.7</v>
      </c>
    </row>
    <row r="266" spans="1:6" ht="12.75">
      <c r="A266" s="184"/>
      <c r="B266" s="93"/>
      <c r="C266" s="72" t="s">
        <v>542</v>
      </c>
      <c r="D266" s="74"/>
      <c r="E266" s="147" t="s">
        <v>543</v>
      </c>
      <c r="F266" s="54">
        <f>F267</f>
        <v>99.9</v>
      </c>
    </row>
    <row r="267" spans="1:6" ht="12.75">
      <c r="A267" s="184"/>
      <c r="B267" s="93"/>
      <c r="C267" s="72"/>
      <c r="D267" s="74" t="s">
        <v>205</v>
      </c>
      <c r="E267" s="147" t="s">
        <v>298</v>
      </c>
      <c r="F267" s="54">
        <v>99.9</v>
      </c>
    </row>
    <row r="268" spans="1:6" ht="38.25">
      <c r="A268" s="184"/>
      <c r="B268" s="93"/>
      <c r="C268" s="72" t="s">
        <v>64</v>
      </c>
      <c r="D268" s="74"/>
      <c r="E268" s="14" t="s">
        <v>65</v>
      </c>
      <c r="F268" s="51">
        <f>F269</f>
        <v>1792.8</v>
      </c>
    </row>
    <row r="269" spans="1:6" ht="13.5">
      <c r="A269" s="184"/>
      <c r="B269" s="115"/>
      <c r="C269" s="67"/>
      <c r="D269" s="81" t="s">
        <v>303</v>
      </c>
      <c r="E269" s="157" t="s">
        <v>304</v>
      </c>
      <c r="F269" s="51">
        <f>F270</f>
        <v>1792.8</v>
      </c>
    </row>
    <row r="270" spans="1:6" ht="12.75">
      <c r="A270" s="184"/>
      <c r="B270" s="81"/>
      <c r="C270" s="67"/>
      <c r="D270" s="81"/>
      <c r="E270" s="218" t="s">
        <v>482</v>
      </c>
      <c r="F270" s="54">
        <v>1792.8</v>
      </c>
    </row>
    <row r="271" spans="1:6" ht="12.75">
      <c r="A271" s="184"/>
      <c r="B271" s="81"/>
      <c r="C271" s="41" t="s">
        <v>243</v>
      </c>
      <c r="D271" s="110"/>
      <c r="E271" s="174" t="s">
        <v>244</v>
      </c>
      <c r="F271" s="52">
        <f>F272</f>
        <v>4000</v>
      </c>
    </row>
    <row r="272" spans="1:6" ht="38.25">
      <c r="A272" s="184"/>
      <c r="B272" s="81"/>
      <c r="C272" s="67" t="s">
        <v>355</v>
      </c>
      <c r="D272" s="81"/>
      <c r="E272" s="186" t="s">
        <v>356</v>
      </c>
      <c r="F272" s="51">
        <f>F273</f>
        <v>4000</v>
      </c>
    </row>
    <row r="273" spans="1:6" ht="12.75">
      <c r="A273" s="184"/>
      <c r="B273" s="81"/>
      <c r="C273" s="67"/>
      <c r="D273" s="81" t="s">
        <v>285</v>
      </c>
      <c r="E273" s="40" t="s">
        <v>272</v>
      </c>
      <c r="F273" s="51">
        <v>4000</v>
      </c>
    </row>
    <row r="274" spans="1:6" ht="27">
      <c r="A274" s="184"/>
      <c r="B274" s="109" t="s">
        <v>357</v>
      </c>
      <c r="C274" s="41"/>
      <c r="D274" s="93"/>
      <c r="E274" s="20" t="s">
        <v>359</v>
      </c>
      <c r="F274" s="53">
        <f>F275</f>
        <v>2704.9</v>
      </c>
    </row>
    <row r="275" spans="1:6" ht="25.5">
      <c r="A275" s="184"/>
      <c r="B275" s="93"/>
      <c r="C275" s="41" t="s">
        <v>251</v>
      </c>
      <c r="D275" s="115"/>
      <c r="E275" s="129" t="s">
        <v>250</v>
      </c>
      <c r="F275" s="52">
        <f>F276</f>
        <v>2704.9</v>
      </c>
    </row>
    <row r="276" spans="1:6" ht="12.75">
      <c r="A276" s="184"/>
      <c r="B276" s="93"/>
      <c r="C276" s="67" t="s">
        <v>253</v>
      </c>
      <c r="D276" s="81"/>
      <c r="E276" s="6" t="s">
        <v>200</v>
      </c>
      <c r="F276" s="51">
        <f>F277</f>
        <v>2704.9</v>
      </c>
    </row>
    <row r="277" spans="1:6" ht="12.75">
      <c r="A277" s="219"/>
      <c r="B277" s="93"/>
      <c r="C277" s="67"/>
      <c r="D277" s="81" t="s">
        <v>271</v>
      </c>
      <c r="E277" s="6" t="s">
        <v>258</v>
      </c>
      <c r="F277" s="51">
        <v>2704.9</v>
      </c>
    </row>
    <row r="278" spans="1:6" ht="12.75">
      <c r="A278" s="184"/>
      <c r="B278" s="93" t="s">
        <v>195</v>
      </c>
      <c r="C278" s="41"/>
      <c r="D278" s="93"/>
      <c r="E278" s="144" t="s">
        <v>196</v>
      </c>
      <c r="F278" s="52">
        <f>F279</f>
        <v>45</v>
      </c>
    </row>
    <row r="279" spans="1:6" ht="13.5">
      <c r="A279" s="184"/>
      <c r="B279" s="115" t="s">
        <v>215</v>
      </c>
      <c r="C279" s="65"/>
      <c r="D279" s="115"/>
      <c r="E279" s="207" t="s">
        <v>488</v>
      </c>
      <c r="F279" s="53">
        <f>F280</f>
        <v>45</v>
      </c>
    </row>
    <row r="280" spans="1:6" ht="13.5">
      <c r="A280" s="184"/>
      <c r="B280" s="115"/>
      <c r="C280" s="41" t="s">
        <v>162</v>
      </c>
      <c r="D280" s="81"/>
      <c r="E280" s="28" t="s">
        <v>314</v>
      </c>
      <c r="F280" s="52">
        <f>F281+F283</f>
        <v>45</v>
      </c>
    </row>
    <row r="281" spans="1:6" ht="51">
      <c r="A281" s="184"/>
      <c r="B281" s="115"/>
      <c r="C281" s="72" t="s">
        <v>67</v>
      </c>
      <c r="D281" s="74"/>
      <c r="E281" s="133" t="s">
        <v>544</v>
      </c>
      <c r="F281" s="54">
        <f>F282</f>
        <v>30</v>
      </c>
    </row>
    <row r="282" spans="1:6" ht="13.5">
      <c r="A282" s="184"/>
      <c r="B282" s="115"/>
      <c r="C282" s="72"/>
      <c r="D282" s="74" t="s">
        <v>414</v>
      </c>
      <c r="E282" s="149" t="s">
        <v>301</v>
      </c>
      <c r="F282" s="54">
        <v>30</v>
      </c>
    </row>
    <row r="283" spans="1:6" ht="25.5">
      <c r="A283" s="184"/>
      <c r="B283" s="115"/>
      <c r="C283" s="72" t="s">
        <v>68</v>
      </c>
      <c r="D283" s="74"/>
      <c r="E283" s="150" t="s">
        <v>69</v>
      </c>
      <c r="F283" s="51">
        <f>F284</f>
        <v>15</v>
      </c>
    </row>
    <row r="284" spans="1:6" ht="13.5">
      <c r="A284" s="184"/>
      <c r="B284" s="115"/>
      <c r="C284" s="72"/>
      <c r="D284" s="74" t="s">
        <v>271</v>
      </c>
      <c r="E284" s="150" t="s">
        <v>258</v>
      </c>
      <c r="F284" s="51">
        <v>15</v>
      </c>
    </row>
    <row r="285" spans="1:6" ht="28.5">
      <c r="A285" s="196" t="s">
        <v>496</v>
      </c>
      <c r="B285" s="115"/>
      <c r="C285" s="222"/>
      <c r="D285" s="115"/>
      <c r="E285" s="191" t="s">
        <v>497</v>
      </c>
      <c r="F285" s="270">
        <f>F286</f>
        <v>10428.8</v>
      </c>
    </row>
    <row r="286" spans="1:6" ht="25.5">
      <c r="A286" s="188"/>
      <c r="B286" s="93" t="s">
        <v>109</v>
      </c>
      <c r="C286" s="41"/>
      <c r="D286" s="88"/>
      <c r="E286" s="15" t="s">
        <v>110</v>
      </c>
      <c r="F286" s="52">
        <f>F287</f>
        <v>10428.8</v>
      </c>
    </row>
    <row r="287" spans="1:6" ht="40.5">
      <c r="A287" s="188"/>
      <c r="B287" s="109" t="s">
        <v>113</v>
      </c>
      <c r="C287" s="63"/>
      <c r="D287" s="109"/>
      <c r="E287" s="20" t="s">
        <v>302</v>
      </c>
      <c r="F287" s="53">
        <f>F288</f>
        <v>10428.8</v>
      </c>
    </row>
    <row r="288" spans="1:6" ht="13.5">
      <c r="A288" s="188"/>
      <c r="B288" s="109"/>
      <c r="C288" s="66" t="s">
        <v>201</v>
      </c>
      <c r="D288" s="110"/>
      <c r="E288" s="21" t="s">
        <v>202</v>
      </c>
      <c r="F288" s="52">
        <f>F289+F292</f>
        <v>10428.8</v>
      </c>
    </row>
    <row r="289" spans="1:6" ht="13.5">
      <c r="A289" s="188"/>
      <c r="B289" s="109"/>
      <c r="C289" s="67" t="s">
        <v>290</v>
      </c>
      <c r="D289" s="81"/>
      <c r="E289" s="203" t="s">
        <v>204</v>
      </c>
      <c r="F289" s="51">
        <f>F290</f>
        <v>7163.6</v>
      </c>
    </row>
    <row r="290" spans="1:6" ht="25.5">
      <c r="A290" s="188"/>
      <c r="B290" s="109"/>
      <c r="C290" s="67"/>
      <c r="D290" s="81" t="s">
        <v>368</v>
      </c>
      <c r="E290" s="223" t="s">
        <v>11</v>
      </c>
      <c r="F290" s="51">
        <f>F291</f>
        <v>7163.6</v>
      </c>
    </row>
    <row r="291" spans="1:6" ht="13.5">
      <c r="A291" s="188"/>
      <c r="B291" s="109"/>
      <c r="C291" s="41"/>
      <c r="D291" s="110"/>
      <c r="E291" s="218" t="s">
        <v>482</v>
      </c>
      <c r="F291" s="54">
        <v>7163.6</v>
      </c>
    </row>
    <row r="292" spans="1:6" ht="25.5">
      <c r="A292" s="188"/>
      <c r="B292" s="109"/>
      <c r="C292" s="67" t="s">
        <v>291</v>
      </c>
      <c r="D292" s="81"/>
      <c r="E292" s="223" t="s">
        <v>372</v>
      </c>
      <c r="F292" s="51">
        <f>F293</f>
        <v>3265.2</v>
      </c>
    </row>
    <row r="293" spans="1:6" ht="25.5">
      <c r="A293" s="188"/>
      <c r="B293" s="109"/>
      <c r="C293" s="67"/>
      <c r="D293" s="81" t="s">
        <v>368</v>
      </c>
      <c r="E293" s="223" t="s">
        <v>372</v>
      </c>
      <c r="F293" s="51">
        <f>F294</f>
        <v>3265.2</v>
      </c>
    </row>
    <row r="294" spans="1:6" ht="13.5">
      <c r="A294" s="188"/>
      <c r="B294" s="109"/>
      <c r="C294" s="41"/>
      <c r="D294" s="110"/>
      <c r="E294" s="218" t="s">
        <v>482</v>
      </c>
      <c r="F294" s="54">
        <v>3265.2</v>
      </c>
    </row>
    <row r="295" spans="1:6" ht="42.75">
      <c r="A295" s="196" t="s">
        <v>498</v>
      </c>
      <c r="B295" s="224"/>
      <c r="C295" s="225"/>
      <c r="D295" s="224"/>
      <c r="E295" s="191" t="s">
        <v>499</v>
      </c>
      <c r="F295" s="270">
        <f>F296</f>
        <v>138883.4</v>
      </c>
    </row>
    <row r="296" spans="1:6" ht="25.5">
      <c r="A296" s="188"/>
      <c r="B296" s="93" t="s">
        <v>109</v>
      </c>
      <c r="C296" s="41"/>
      <c r="D296" s="88"/>
      <c r="E296" s="15" t="s">
        <v>110</v>
      </c>
      <c r="F296" s="52">
        <f>F297+F324</f>
        <v>138883.4</v>
      </c>
    </row>
    <row r="297" spans="1:6" ht="13.5">
      <c r="A297" s="188"/>
      <c r="B297" s="115" t="s">
        <v>111</v>
      </c>
      <c r="C297" s="41"/>
      <c r="D297" s="89"/>
      <c r="E297" s="16" t="s">
        <v>112</v>
      </c>
      <c r="F297" s="50">
        <f>F298+F320</f>
        <v>137183.4</v>
      </c>
    </row>
    <row r="298" spans="1:6" ht="13.5">
      <c r="A298" s="188"/>
      <c r="B298" s="115"/>
      <c r="C298" s="41" t="s">
        <v>201</v>
      </c>
      <c r="D298" s="90"/>
      <c r="E298" s="154" t="s">
        <v>202</v>
      </c>
      <c r="F298" s="52">
        <f>F299+F301+F308+F311+F314+F317</f>
        <v>136699.4</v>
      </c>
    </row>
    <row r="299" spans="1:6" ht="63.75">
      <c r="A299" s="188"/>
      <c r="B299" s="115"/>
      <c r="C299" s="67" t="s">
        <v>300</v>
      </c>
      <c r="D299" s="226"/>
      <c r="E299" s="103" t="s">
        <v>299</v>
      </c>
      <c r="F299" s="51">
        <f>F300</f>
        <v>13106.9</v>
      </c>
    </row>
    <row r="300" spans="1:6" ht="13.5">
      <c r="A300" s="188"/>
      <c r="B300" s="115"/>
      <c r="C300" s="67"/>
      <c r="D300" s="81" t="s">
        <v>414</v>
      </c>
      <c r="E300" s="103" t="s">
        <v>301</v>
      </c>
      <c r="F300" s="51">
        <v>13106.9</v>
      </c>
    </row>
    <row r="301" spans="1:6" ht="13.5">
      <c r="A301" s="188"/>
      <c r="B301" s="115"/>
      <c r="C301" s="67" t="s">
        <v>388</v>
      </c>
      <c r="D301" s="226"/>
      <c r="E301" s="223" t="s">
        <v>203</v>
      </c>
      <c r="F301" s="51">
        <f>F302+F305</f>
        <v>775</v>
      </c>
    </row>
    <row r="302" spans="1:6" ht="13.5">
      <c r="A302" s="188"/>
      <c r="B302" s="115"/>
      <c r="C302" s="67" t="s">
        <v>283</v>
      </c>
      <c r="D302" s="226"/>
      <c r="E302" s="223" t="s">
        <v>284</v>
      </c>
      <c r="F302" s="51">
        <f>F303</f>
        <v>362</v>
      </c>
    </row>
    <row r="303" spans="1:6" ht="25.5">
      <c r="A303" s="188"/>
      <c r="B303" s="115"/>
      <c r="C303" s="67"/>
      <c r="D303" s="81" t="s">
        <v>368</v>
      </c>
      <c r="E303" s="223" t="s">
        <v>372</v>
      </c>
      <c r="F303" s="51">
        <f>F304</f>
        <v>362</v>
      </c>
    </row>
    <row r="304" spans="1:6" ht="13.5">
      <c r="A304" s="188"/>
      <c r="B304" s="115"/>
      <c r="C304" s="41"/>
      <c r="D304" s="90"/>
      <c r="E304" s="31" t="s">
        <v>10</v>
      </c>
      <c r="F304" s="54">
        <v>362</v>
      </c>
    </row>
    <row r="305" spans="1:6" ht="13.5">
      <c r="A305" s="188"/>
      <c r="B305" s="115"/>
      <c r="C305" s="67" t="s">
        <v>286</v>
      </c>
      <c r="D305" s="226"/>
      <c r="E305" s="227" t="s">
        <v>287</v>
      </c>
      <c r="F305" s="51">
        <f>F306</f>
        <v>413</v>
      </c>
    </row>
    <row r="306" spans="1:6" ht="25.5">
      <c r="A306" s="188"/>
      <c r="B306" s="115"/>
      <c r="C306" s="67"/>
      <c r="D306" s="81" t="s">
        <v>368</v>
      </c>
      <c r="E306" s="223" t="s">
        <v>372</v>
      </c>
      <c r="F306" s="51">
        <f>F307</f>
        <v>413</v>
      </c>
    </row>
    <row r="307" spans="1:6" ht="13.5">
      <c r="A307" s="188"/>
      <c r="B307" s="115"/>
      <c r="C307" s="41"/>
      <c r="D307" s="90"/>
      <c r="E307" s="31" t="s">
        <v>10</v>
      </c>
      <c r="F307" s="54">
        <v>413</v>
      </c>
    </row>
    <row r="308" spans="1:6" ht="13.5">
      <c r="A308" s="188"/>
      <c r="B308" s="115"/>
      <c r="C308" s="67" t="s">
        <v>288</v>
      </c>
      <c r="D308" s="226"/>
      <c r="E308" s="227" t="s">
        <v>289</v>
      </c>
      <c r="F308" s="51">
        <f>F309</f>
        <v>91883</v>
      </c>
    </row>
    <row r="309" spans="1:6" ht="25.5">
      <c r="A309" s="188"/>
      <c r="B309" s="115"/>
      <c r="C309" s="67"/>
      <c r="D309" s="81" t="s">
        <v>368</v>
      </c>
      <c r="E309" s="223" t="s">
        <v>372</v>
      </c>
      <c r="F309" s="51">
        <f>F310</f>
        <v>91883</v>
      </c>
    </row>
    <row r="310" spans="1:6" ht="13.5">
      <c r="A310" s="188"/>
      <c r="B310" s="115"/>
      <c r="C310" s="41"/>
      <c r="D310" s="90"/>
      <c r="E310" s="31" t="s">
        <v>10</v>
      </c>
      <c r="F310" s="54">
        <v>91883</v>
      </c>
    </row>
    <row r="311" spans="1:6" ht="13.5">
      <c r="A311" s="188"/>
      <c r="B311" s="115"/>
      <c r="C311" s="67" t="s">
        <v>290</v>
      </c>
      <c r="D311" s="226"/>
      <c r="E311" s="227" t="s">
        <v>204</v>
      </c>
      <c r="F311" s="51">
        <f>F312</f>
        <v>5192</v>
      </c>
    </row>
    <row r="312" spans="1:6" ht="25.5">
      <c r="A312" s="188"/>
      <c r="B312" s="115"/>
      <c r="C312" s="67"/>
      <c r="D312" s="81" t="s">
        <v>368</v>
      </c>
      <c r="E312" s="223" t="s">
        <v>372</v>
      </c>
      <c r="F312" s="51">
        <f>F313</f>
        <v>5192</v>
      </c>
    </row>
    <row r="313" spans="1:6" ht="13.5">
      <c r="A313" s="188"/>
      <c r="B313" s="115"/>
      <c r="C313" s="41"/>
      <c r="D313" s="90"/>
      <c r="E313" s="31" t="s">
        <v>10</v>
      </c>
      <c r="F313" s="54">
        <v>5192</v>
      </c>
    </row>
    <row r="314" spans="1:6" ht="25.5">
      <c r="A314" s="188"/>
      <c r="B314" s="115"/>
      <c r="C314" s="67" t="s">
        <v>291</v>
      </c>
      <c r="D314" s="226"/>
      <c r="E314" s="227" t="s">
        <v>292</v>
      </c>
      <c r="F314" s="51">
        <f>F315</f>
        <v>21040</v>
      </c>
    </row>
    <row r="315" spans="1:6" ht="25.5">
      <c r="A315" s="188"/>
      <c r="B315" s="115"/>
      <c r="C315" s="67"/>
      <c r="D315" s="81" t="s">
        <v>368</v>
      </c>
      <c r="E315" s="223" t="s">
        <v>372</v>
      </c>
      <c r="F315" s="51">
        <f>F316</f>
        <v>21040</v>
      </c>
    </row>
    <row r="316" spans="1:6" ht="13.5">
      <c r="A316" s="188"/>
      <c r="B316" s="115"/>
      <c r="C316" s="41"/>
      <c r="D316" s="89"/>
      <c r="E316" s="31" t="s">
        <v>10</v>
      </c>
      <c r="F316" s="54">
        <v>21040</v>
      </c>
    </row>
    <row r="317" spans="1:6" ht="25.5">
      <c r="A317" s="188"/>
      <c r="B317" s="115"/>
      <c r="C317" s="67" t="s">
        <v>293</v>
      </c>
      <c r="D317" s="226"/>
      <c r="E317" s="227" t="s">
        <v>214</v>
      </c>
      <c r="F317" s="51">
        <f>F318</f>
        <v>4702.5</v>
      </c>
    </row>
    <row r="318" spans="1:6" ht="13.5">
      <c r="A318" s="188"/>
      <c r="B318" s="115"/>
      <c r="C318" s="67"/>
      <c r="D318" s="81" t="s">
        <v>205</v>
      </c>
      <c r="E318" s="223" t="s">
        <v>298</v>
      </c>
      <c r="F318" s="51">
        <f>F319</f>
        <v>4702.5</v>
      </c>
    </row>
    <row r="319" spans="1:6" ht="13.5">
      <c r="A319" s="188"/>
      <c r="B319" s="115"/>
      <c r="C319" s="41"/>
      <c r="D319" s="89"/>
      <c r="E319" s="18" t="s">
        <v>10</v>
      </c>
      <c r="F319" s="54">
        <v>4702.5</v>
      </c>
    </row>
    <row r="320" spans="1:6" ht="38.25">
      <c r="A320" s="188"/>
      <c r="B320" s="115"/>
      <c r="C320" s="41" t="s">
        <v>294</v>
      </c>
      <c r="D320" s="89"/>
      <c r="E320" s="17" t="s">
        <v>295</v>
      </c>
      <c r="F320" s="52">
        <f>F321</f>
        <v>484</v>
      </c>
    </row>
    <row r="321" spans="1:6" ht="25.5">
      <c r="A321" s="188"/>
      <c r="B321" s="115"/>
      <c r="C321" s="67" t="s">
        <v>296</v>
      </c>
      <c r="D321" s="228"/>
      <c r="E321" s="223" t="s">
        <v>297</v>
      </c>
      <c r="F321" s="51">
        <f>F322</f>
        <v>484</v>
      </c>
    </row>
    <row r="322" spans="1:6" ht="25.5">
      <c r="A322" s="188"/>
      <c r="B322" s="115"/>
      <c r="C322" s="67"/>
      <c r="D322" s="81" t="s">
        <v>368</v>
      </c>
      <c r="E322" s="223" t="s">
        <v>372</v>
      </c>
      <c r="F322" s="51">
        <f>F323</f>
        <v>484</v>
      </c>
    </row>
    <row r="323" spans="1:6" ht="13.5">
      <c r="A323" s="188"/>
      <c r="B323" s="115"/>
      <c r="C323" s="41"/>
      <c r="D323" s="93"/>
      <c r="E323" s="31" t="s">
        <v>10</v>
      </c>
      <c r="F323" s="54">
        <v>484</v>
      </c>
    </row>
    <row r="324" spans="1:6" ht="27">
      <c r="A324" s="188"/>
      <c r="B324" s="109" t="s">
        <v>308</v>
      </c>
      <c r="C324" s="65"/>
      <c r="D324" s="109"/>
      <c r="E324" s="35" t="s">
        <v>241</v>
      </c>
      <c r="F324" s="53">
        <f>F325</f>
        <v>1700</v>
      </c>
    </row>
    <row r="325" spans="1:6" ht="13.5">
      <c r="A325" s="188"/>
      <c r="B325" s="115"/>
      <c r="C325" s="41" t="s">
        <v>243</v>
      </c>
      <c r="D325" s="81"/>
      <c r="E325" s="32" t="s">
        <v>244</v>
      </c>
      <c r="F325" s="58">
        <f>F326</f>
        <v>1700</v>
      </c>
    </row>
    <row r="326" spans="1:6" ht="25.5">
      <c r="A326" s="188"/>
      <c r="B326" s="115"/>
      <c r="C326" s="72" t="s">
        <v>23</v>
      </c>
      <c r="D326" s="74"/>
      <c r="E326" s="14" t="s">
        <v>24</v>
      </c>
      <c r="F326" s="56">
        <f>F327</f>
        <v>1700</v>
      </c>
    </row>
    <row r="327" spans="1:6" ht="13.5">
      <c r="A327" s="188"/>
      <c r="B327" s="115"/>
      <c r="C327" s="72"/>
      <c r="D327" s="74" t="s">
        <v>285</v>
      </c>
      <c r="E327" s="14" t="s">
        <v>272</v>
      </c>
      <c r="F327" s="56">
        <v>1700</v>
      </c>
    </row>
    <row r="328" spans="1:6" ht="15">
      <c r="A328" s="196" t="s">
        <v>500</v>
      </c>
      <c r="B328" s="229"/>
      <c r="C328" s="230"/>
      <c r="D328" s="231"/>
      <c r="E328" s="191" t="s">
        <v>501</v>
      </c>
      <c r="F328" s="270">
        <f>F329+F363+F390+F415+F419</f>
        <v>228535.3</v>
      </c>
    </row>
    <row r="329" spans="1:6" ht="12.75">
      <c r="A329" s="188"/>
      <c r="B329" s="112" t="s">
        <v>92</v>
      </c>
      <c r="C329" s="41"/>
      <c r="D329" s="75"/>
      <c r="E329" s="3" t="s">
        <v>93</v>
      </c>
      <c r="F329" s="49">
        <f>F330+F334+F348</f>
        <v>104168.8</v>
      </c>
    </row>
    <row r="330" spans="1:6" ht="40.5">
      <c r="A330" s="188"/>
      <c r="B330" s="113" t="s">
        <v>94</v>
      </c>
      <c r="C330" s="41"/>
      <c r="D330" s="75"/>
      <c r="E330" s="4" t="s">
        <v>249</v>
      </c>
      <c r="F330" s="53">
        <f>F331</f>
        <v>1321</v>
      </c>
    </row>
    <row r="331" spans="1:6" ht="25.5">
      <c r="A331" s="188"/>
      <c r="B331" s="112"/>
      <c r="C331" s="41" t="s">
        <v>251</v>
      </c>
      <c r="D331" s="75"/>
      <c r="E331" s="129" t="s">
        <v>250</v>
      </c>
      <c r="F331" s="49">
        <f>F332</f>
        <v>1321</v>
      </c>
    </row>
    <row r="332" spans="1:6" ht="12.75">
      <c r="A332" s="188"/>
      <c r="B332" s="112"/>
      <c r="C332" s="67" t="s">
        <v>257</v>
      </c>
      <c r="D332" s="76"/>
      <c r="E332" s="68" t="s">
        <v>218</v>
      </c>
      <c r="F332" s="51">
        <f>F333</f>
        <v>1321</v>
      </c>
    </row>
    <row r="333" spans="1:6" ht="12.75">
      <c r="A333" s="188"/>
      <c r="B333" s="112"/>
      <c r="C333" s="67"/>
      <c r="D333" s="77" t="s">
        <v>271</v>
      </c>
      <c r="E333" s="68" t="s">
        <v>258</v>
      </c>
      <c r="F333" s="51">
        <v>1321</v>
      </c>
    </row>
    <row r="334" spans="1:6" ht="54">
      <c r="A334" s="188"/>
      <c r="B334" s="115" t="s">
        <v>96</v>
      </c>
      <c r="C334" s="41"/>
      <c r="D334" s="78"/>
      <c r="E334" s="5" t="s">
        <v>256</v>
      </c>
      <c r="F334" s="50">
        <f>F335+F338</f>
        <v>94424.5</v>
      </c>
    </row>
    <row r="335" spans="1:6" ht="25.5">
      <c r="A335" s="188"/>
      <c r="B335" s="93"/>
      <c r="C335" s="41" t="s">
        <v>251</v>
      </c>
      <c r="D335" s="93"/>
      <c r="E335" s="129" t="s">
        <v>250</v>
      </c>
      <c r="F335" s="49">
        <f>F336</f>
        <v>92852.2</v>
      </c>
    </row>
    <row r="336" spans="1:6" ht="12.75">
      <c r="A336" s="188"/>
      <c r="B336" s="93"/>
      <c r="C336" s="67" t="s">
        <v>253</v>
      </c>
      <c r="D336" s="77"/>
      <c r="E336" s="205" t="s">
        <v>200</v>
      </c>
      <c r="F336" s="51">
        <f>F337</f>
        <v>92852.2</v>
      </c>
    </row>
    <row r="337" spans="1:6" ht="12.75">
      <c r="A337" s="188"/>
      <c r="B337" s="93"/>
      <c r="C337" s="67"/>
      <c r="D337" s="77" t="s">
        <v>271</v>
      </c>
      <c r="E337" s="68" t="s">
        <v>258</v>
      </c>
      <c r="F337" s="51">
        <v>92852.2</v>
      </c>
    </row>
    <row r="338" spans="1:6" ht="12.75">
      <c r="A338" s="188"/>
      <c r="B338" s="117"/>
      <c r="C338" s="41" t="s">
        <v>259</v>
      </c>
      <c r="D338" s="112"/>
      <c r="E338" s="131" t="s">
        <v>226</v>
      </c>
      <c r="F338" s="52">
        <f>F339</f>
        <v>1572.3</v>
      </c>
    </row>
    <row r="339" spans="1:6" ht="51">
      <c r="A339" s="188"/>
      <c r="B339" s="117"/>
      <c r="C339" s="67" t="s">
        <v>260</v>
      </c>
      <c r="D339" s="114"/>
      <c r="E339" s="205" t="s">
        <v>334</v>
      </c>
      <c r="F339" s="51">
        <f>F340+F342+F344+F346</f>
        <v>1572.3</v>
      </c>
    </row>
    <row r="340" spans="1:6" ht="25.5">
      <c r="A340" s="188"/>
      <c r="B340" s="117"/>
      <c r="C340" s="67" t="s">
        <v>261</v>
      </c>
      <c r="D340" s="114"/>
      <c r="E340" s="71" t="s">
        <v>416</v>
      </c>
      <c r="F340" s="51">
        <f>F341</f>
        <v>255</v>
      </c>
    </row>
    <row r="341" spans="1:6" ht="12.75">
      <c r="A341" s="188"/>
      <c r="B341" s="111"/>
      <c r="C341" s="67"/>
      <c r="D341" s="114" t="s">
        <v>262</v>
      </c>
      <c r="E341" s="71" t="s">
        <v>235</v>
      </c>
      <c r="F341" s="51">
        <v>255</v>
      </c>
    </row>
    <row r="342" spans="1:6" ht="38.25">
      <c r="A342" s="188"/>
      <c r="B342" s="111"/>
      <c r="C342" s="67" t="s">
        <v>263</v>
      </c>
      <c r="D342" s="114"/>
      <c r="E342" s="71" t="s">
        <v>471</v>
      </c>
      <c r="F342" s="51">
        <f>F343</f>
        <v>194</v>
      </c>
    </row>
    <row r="343" spans="1:6" ht="12.75">
      <c r="A343" s="188"/>
      <c r="B343" s="111"/>
      <c r="C343" s="67"/>
      <c r="D343" s="114" t="s">
        <v>264</v>
      </c>
      <c r="E343" s="71" t="s">
        <v>235</v>
      </c>
      <c r="F343" s="51">
        <v>194</v>
      </c>
    </row>
    <row r="344" spans="1:6" ht="38.25">
      <c r="A344" s="188"/>
      <c r="B344" s="81"/>
      <c r="C344" s="67" t="s">
        <v>265</v>
      </c>
      <c r="D344" s="114"/>
      <c r="E344" s="71" t="s">
        <v>502</v>
      </c>
      <c r="F344" s="51">
        <f>F345</f>
        <v>1102</v>
      </c>
    </row>
    <row r="345" spans="1:6" ht="12.75">
      <c r="A345" s="188"/>
      <c r="B345" s="81"/>
      <c r="C345" s="67"/>
      <c r="D345" s="114" t="s">
        <v>264</v>
      </c>
      <c r="E345" s="71" t="s">
        <v>235</v>
      </c>
      <c r="F345" s="51">
        <v>1102</v>
      </c>
    </row>
    <row r="346" spans="1:6" ht="76.5">
      <c r="A346" s="188"/>
      <c r="B346" s="117"/>
      <c r="C346" s="67" t="s">
        <v>281</v>
      </c>
      <c r="D346" s="114"/>
      <c r="E346" s="71" t="s">
        <v>451</v>
      </c>
      <c r="F346" s="51">
        <f>F347</f>
        <v>21.3</v>
      </c>
    </row>
    <row r="347" spans="1:6" ht="12.75">
      <c r="A347" s="188"/>
      <c r="B347" s="117"/>
      <c r="C347" s="67"/>
      <c r="D347" s="114" t="s">
        <v>264</v>
      </c>
      <c r="E347" s="71" t="s">
        <v>235</v>
      </c>
      <c r="F347" s="51">
        <v>21.3</v>
      </c>
    </row>
    <row r="348" spans="1:6" ht="13.5">
      <c r="A348" s="188"/>
      <c r="B348" s="115" t="s">
        <v>275</v>
      </c>
      <c r="C348" s="41"/>
      <c r="D348" s="82"/>
      <c r="E348" s="5" t="s">
        <v>104</v>
      </c>
      <c r="F348" s="53">
        <f>F352+F349+F360</f>
        <v>8423.3</v>
      </c>
    </row>
    <row r="349" spans="1:6" ht="25.5">
      <c r="A349" s="188"/>
      <c r="B349" s="115"/>
      <c r="C349" s="41" t="s">
        <v>503</v>
      </c>
      <c r="D349" s="82"/>
      <c r="E349" s="7" t="s">
        <v>457</v>
      </c>
      <c r="F349" s="52">
        <f>F350</f>
        <v>3392.3</v>
      </c>
    </row>
    <row r="350" spans="1:6" ht="25.5">
      <c r="A350" s="188"/>
      <c r="B350" s="115"/>
      <c r="C350" s="72" t="s">
        <v>504</v>
      </c>
      <c r="D350" s="74"/>
      <c r="E350" s="14" t="s">
        <v>240</v>
      </c>
      <c r="F350" s="54">
        <f>F351</f>
        <v>3392.3</v>
      </c>
    </row>
    <row r="351" spans="1:6" ht="13.5">
      <c r="A351" s="188"/>
      <c r="B351" s="115"/>
      <c r="C351" s="41"/>
      <c r="D351" s="81" t="s">
        <v>264</v>
      </c>
      <c r="E351" s="71" t="s">
        <v>235</v>
      </c>
      <c r="F351" s="51">
        <v>3392.3</v>
      </c>
    </row>
    <row r="352" spans="1:6" ht="25.5">
      <c r="A352" s="188"/>
      <c r="B352" s="117"/>
      <c r="C352" s="41" t="s">
        <v>107</v>
      </c>
      <c r="D352" s="75"/>
      <c r="E352" s="12" t="s">
        <v>108</v>
      </c>
      <c r="F352" s="52">
        <f>F353</f>
        <v>4212</v>
      </c>
    </row>
    <row r="353" spans="1:6" ht="12.75">
      <c r="A353" s="188"/>
      <c r="B353" s="117"/>
      <c r="C353" s="67" t="s">
        <v>277</v>
      </c>
      <c r="D353" s="76"/>
      <c r="E353" s="68" t="s">
        <v>229</v>
      </c>
      <c r="F353" s="51">
        <f>F354+F356+F358</f>
        <v>4212</v>
      </c>
    </row>
    <row r="354" spans="1:6" ht="25.5">
      <c r="A354" s="188"/>
      <c r="B354" s="117"/>
      <c r="C354" s="67" t="s">
        <v>278</v>
      </c>
      <c r="D354" s="81"/>
      <c r="E354" s="40" t="s">
        <v>455</v>
      </c>
      <c r="F354" s="51">
        <f>F355</f>
        <v>238</v>
      </c>
    </row>
    <row r="355" spans="1:6" ht="12.75">
      <c r="A355" s="188"/>
      <c r="B355" s="81"/>
      <c r="C355" s="41"/>
      <c r="D355" s="81" t="s">
        <v>271</v>
      </c>
      <c r="E355" s="68" t="s">
        <v>258</v>
      </c>
      <c r="F355" s="51">
        <v>238</v>
      </c>
    </row>
    <row r="356" spans="1:6" ht="25.5">
      <c r="A356" s="188"/>
      <c r="B356" s="117"/>
      <c r="C356" s="67" t="s">
        <v>279</v>
      </c>
      <c r="D356" s="81"/>
      <c r="E356" s="40" t="s">
        <v>280</v>
      </c>
      <c r="F356" s="51">
        <f>F357</f>
        <v>1930</v>
      </c>
    </row>
    <row r="357" spans="1:6" ht="12.75">
      <c r="A357" s="188"/>
      <c r="B357" s="81"/>
      <c r="C357" s="67"/>
      <c r="D357" s="81" t="s">
        <v>271</v>
      </c>
      <c r="E357" s="68" t="s">
        <v>258</v>
      </c>
      <c r="F357" s="51">
        <v>1930</v>
      </c>
    </row>
    <row r="358" spans="1:6" ht="12.75">
      <c r="A358" s="188"/>
      <c r="B358" s="81"/>
      <c r="C358" s="67" t="s">
        <v>74</v>
      </c>
      <c r="D358" s="81"/>
      <c r="E358" s="68" t="s">
        <v>75</v>
      </c>
      <c r="F358" s="51">
        <f>F359</f>
        <v>2044</v>
      </c>
    </row>
    <row r="359" spans="1:6" ht="38.25">
      <c r="A359" s="188"/>
      <c r="B359" s="81"/>
      <c r="C359" s="67"/>
      <c r="D359" s="81" t="s">
        <v>76</v>
      </c>
      <c r="E359" s="68" t="s">
        <v>66</v>
      </c>
      <c r="F359" s="51">
        <v>2044</v>
      </c>
    </row>
    <row r="360" spans="1:6" ht="12.75">
      <c r="A360" s="188"/>
      <c r="B360" s="81"/>
      <c r="C360" s="41" t="s">
        <v>505</v>
      </c>
      <c r="D360" s="81"/>
      <c r="E360" s="12" t="s">
        <v>314</v>
      </c>
      <c r="F360" s="52">
        <f>F361</f>
        <v>819</v>
      </c>
    </row>
    <row r="361" spans="1:6" ht="25.5">
      <c r="A361" s="188"/>
      <c r="B361" s="81"/>
      <c r="C361" s="67" t="s">
        <v>367</v>
      </c>
      <c r="D361" s="81"/>
      <c r="E361" s="68" t="s">
        <v>461</v>
      </c>
      <c r="F361" s="51">
        <f>F362</f>
        <v>819</v>
      </c>
    </row>
    <row r="362" spans="1:6" ht="12.75">
      <c r="A362" s="188"/>
      <c r="B362" s="81"/>
      <c r="C362" s="67"/>
      <c r="D362" s="81" t="s">
        <v>271</v>
      </c>
      <c r="E362" s="157" t="s">
        <v>258</v>
      </c>
      <c r="F362" s="51">
        <v>819</v>
      </c>
    </row>
    <row r="363" spans="1:6" ht="12.75">
      <c r="A363" s="188"/>
      <c r="B363" s="93" t="s">
        <v>114</v>
      </c>
      <c r="C363" s="41"/>
      <c r="D363" s="88"/>
      <c r="E363" s="15" t="s">
        <v>115</v>
      </c>
      <c r="F363" s="49">
        <f>F369+F373+F364+F386</f>
        <v>55782.5</v>
      </c>
    </row>
    <row r="364" spans="1:6" ht="13.5">
      <c r="A364" s="188"/>
      <c r="B364" s="109" t="s">
        <v>25</v>
      </c>
      <c r="C364" s="63"/>
      <c r="D364" s="79"/>
      <c r="E364" s="102" t="s">
        <v>26</v>
      </c>
      <c r="F364" s="53">
        <f>F365</f>
        <v>273</v>
      </c>
    </row>
    <row r="365" spans="1:6" ht="12.75">
      <c r="A365" s="188"/>
      <c r="B365" s="93"/>
      <c r="C365" s="41" t="s">
        <v>27</v>
      </c>
      <c r="D365" s="88"/>
      <c r="E365" s="15" t="s">
        <v>28</v>
      </c>
      <c r="F365" s="49">
        <f>F366</f>
        <v>273</v>
      </c>
    </row>
    <row r="366" spans="1:6" ht="25.5">
      <c r="A366" s="188"/>
      <c r="B366" s="93"/>
      <c r="C366" s="72" t="s">
        <v>29</v>
      </c>
      <c r="D366" s="83"/>
      <c r="E366" s="73" t="s">
        <v>30</v>
      </c>
      <c r="F366" s="54">
        <f>F367</f>
        <v>273</v>
      </c>
    </row>
    <row r="367" spans="1:6" ht="12.75">
      <c r="A367" s="188"/>
      <c r="B367" s="93"/>
      <c r="C367" s="72"/>
      <c r="D367" s="81" t="s">
        <v>271</v>
      </c>
      <c r="E367" s="103" t="s">
        <v>258</v>
      </c>
      <c r="F367" s="54">
        <f>F368</f>
        <v>273</v>
      </c>
    </row>
    <row r="368" spans="1:6" ht="12.75">
      <c r="A368" s="188"/>
      <c r="B368" s="93"/>
      <c r="C368" s="41"/>
      <c r="D368" s="74"/>
      <c r="E368" s="73" t="s">
        <v>97</v>
      </c>
      <c r="F368" s="54">
        <v>273</v>
      </c>
    </row>
    <row r="369" spans="1:6" ht="13.5">
      <c r="A369" s="188"/>
      <c r="B369" s="109" t="s">
        <v>222</v>
      </c>
      <c r="C369" s="63"/>
      <c r="D369" s="79"/>
      <c r="E369" s="155" t="s">
        <v>223</v>
      </c>
      <c r="F369" s="53">
        <f>F370</f>
        <v>1125</v>
      </c>
    </row>
    <row r="370" spans="1:6" ht="12.75">
      <c r="A370" s="188"/>
      <c r="B370" s="93"/>
      <c r="C370" s="41" t="s">
        <v>224</v>
      </c>
      <c r="D370" s="88"/>
      <c r="E370" s="156" t="s">
        <v>225</v>
      </c>
      <c r="F370" s="49">
        <f>F371</f>
        <v>1125</v>
      </c>
    </row>
    <row r="371" spans="1:6" ht="12.75">
      <c r="A371" s="188"/>
      <c r="B371" s="93"/>
      <c r="C371" s="67" t="s">
        <v>410</v>
      </c>
      <c r="D371" s="94"/>
      <c r="E371" s="157" t="s">
        <v>234</v>
      </c>
      <c r="F371" s="51">
        <f>F372</f>
        <v>1125</v>
      </c>
    </row>
    <row r="372" spans="1:6" ht="12.75">
      <c r="A372" s="188"/>
      <c r="B372" s="93"/>
      <c r="C372" s="67"/>
      <c r="D372" s="81" t="s">
        <v>271</v>
      </c>
      <c r="E372" s="157" t="s">
        <v>258</v>
      </c>
      <c r="F372" s="51">
        <v>1125</v>
      </c>
    </row>
    <row r="373" spans="1:6" ht="13.5">
      <c r="A373" s="188"/>
      <c r="B373" s="115" t="s">
        <v>206</v>
      </c>
      <c r="C373" s="65"/>
      <c r="D373" s="115"/>
      <c r="E373" s="5" t="s">
        <v>208</v>
      </c>
      <c r="F373" s="50">
        <f>F374+F382</f>
        <v>54296</v>
      </c>
    </row>
    <row r="374" spans="1:6" ht="14.25">
      <c r="A374" s="196"/>
      <c r="B374" s="109"/>
      <c r="C374" s="41" t="s">
        <v>207</v>
      </c>
      <c r="D374" s="232"/>
      <c r="E374" s="233" t="s">
        <v>209</v>
      </c>
      <c r="F374" s="258">
        <f>F375</f>
        <v>53620</v>
      </c>
    </row>
    <row r="375" spans="1:6" ht="14.25">
      <c r="A375" s="196"/>
      <c r="B375" s="234"/>
      <c r="C375" s="67" t="s">
        <v>393</v>
      </c>
      <c r="D375" s="213"/>
      <c r="E375" s="214" t="s">
        <v>210</v>
      </c>
      <c r="F375" s="259">
        <f>F376+F380</f>
        <v>53620</v>
      </c>
    </row>
    <row r="376" spans="1:6" ht="25.5">
      <c r="A376" s="196"/>
      <c r="B376" s="234"/>
      <c r="C376" s="67"/>
      <c r="D376" s="213" t="s">
        <v>394</v>
      </c>
      <c r="E376" s="214" t="s">
        <v>395</v>
      </c>
      <c r="F376" s="259">
        <f>F377+F378+F379</f>
        <v>50322.4</v>
      </c>
    </row>
    <row r="377" spans="1:6" ht="38.25">
      <c r="A377" s="196"/>
      <c r="B377" s="234"/>
      <c r="C377" s="41"/>
      <c r="D377" s="232"/>
      <c r="E377" s="214" t="s">
        <v>31</v>
      </c>
      <c r="F377" s="56">
        <v>48747.6</v>
      </c>
    </row>
    <row r="378" spans="1:6" ht="51">
      <c r="A378" s="196"/>
      <c r="B378" s="234"/>
      <c r="C378" s="41"/>
      <c r="D378" s="232"/>
      <c r="E378" s="44" t="s">
        <v>423</v>
      </c>
      <c r="F378" s="56">
        <v>1261.9</v>
      </c>
    </row>
    <row r="379" spans="1:6" ht="63.75">
      <c r="A379" s="188"/>
      <c r="B379" s="234"/>
      <c r="C379" s="41"/>
      <c r="D379" s="232"/>
      <c r="E379" s="44" t="s">
        <v>435</v>
      </c>
      <c r="F379" s="56">
        <v>312.9</v>
      </c>
    </row>
    <row r="380" spans="1:6" ht="12.75">
      <c r="A380" s="188"/>
      <c r="B380" s="234"/>
      <c r="C380" s="41"/>
      <c r="D380" s="81" t="s">
        <v>271</v>
      </c>
      <c r="E380" s="157" t="s">
        <v>258</v>
      </c>
      <c r="F380" s="56">
        <f>F381</f>
        <v>3297.6</v>
      </c>
    </row>
    <row r="381" spans="1:6" ht="25.5">
      <c r="A381" s="188"/>
      <c r="B381" s="234"/>
      <c r="C381" s="41"/>
      <c r="D381" s="232"/>
      <c r="E381" s="214" t="s">
        <v>506</v>
      </c>
      <c r="F381" s="56">
        <v>3297.6</v>
      </c>
    </row>
    <row r="382" spans="1:6" ht="12.75">
      <c r="A382" s="188"/>
      <c r="B382" s="93"/>
      <c r="C382" s="41" t="s">
        <v>162</v>
      </c>
      <c r="D382" s="234"/>
      <c r="E382" s="235" t="s">
        <v>314</v>
      </c>
      <c r="F382" s="258">
        <f>F383</f>
        <v>676</v>
      </c>
    </row>
    <row r="383" spans="1:6" ht="63.75">
      <c r="A383" s="188"/>
      <c r="B383" s="93"/>
      <c r="C383" s="67" t="s">
        <v>397</v>
      </c>
      <c r="D383" s="236"/>
      <c r="E383" s="237" t="s">
        <v>472</v>
      </c>
      <c r="F383" s="259">
        <f>F384</f>
        <v>676</v>
      </c>
    </row>
    <row r="384" spans="1:6" ht="51">
      <c r="A384" s="188"/>
      <c r="B384" s="93"/>
      <c r="C384" s="67" t="s">
        <v>398</v>
      </c>
      <c r="D384" s="236"/>
      <c r="E384" s="132" t="s">
        <v>32</v>
      </c>
      <c r="F384" s="259">
        <f>F385</f>
        <v>676</v>
      </c>
    </row>
    <row r="385" spans="1:6" ht="12.75">
      <c r="A385" s="188"/>
      <c r="B385" s="93"/>
      <c r="C385" s="67"/>
      <c r="D385" s="236" t="s">
        <v>414</v>
      </c>
      <c r="E385" s="237" t="s">
        <v>301</v>
      </c>
      <c r="F385" s="259">
        <v>676</v>
      </c>
    </row>
    <row r="386" spans="1:6" ht="13.5">
      <c r="A386" s="188"/>
      <c r="B386" s="25" t="s">
        <v>79</v>
      </c>
      <c r="C386" s="67"/>
      <c r="D386" s="236"/>
      <c r="E386" s="260" t="s">
        <v>80</v>
      </c>
      <c r="F386" s="284">
        <f>F387</f>
        <v>88.5</v>
      </c>
    </row>
    <row r="387" spans="1:6" ht="12.75">
      <c r="A387" s="188"/>
      <c r="B387" s="93"/>
      <c r="C387" s="41" t="s">
        <v>243</v>
      </c>
      <c r="D387" s="81"/>
      <c r="E387" s="32" t="s">
        <v>244</v>
      </c>
      <c r="F387" s="52">
        <f>F388</f>
        <v>88.5</v>
      </c>
    </row>
    <row r="388" spans="1:6" ht="38.25">
      <c r="A388" s="188"/>
      <c r="B388" s="93"/>
      <c r="C388" s="67" t="s">
        <v>81</v>
      </c>
      <c r="D388" s="81"/>
      <c r="E388" s="40" t="s">
        <v>82</v>
      </c>
      <c r="F388" s="54">
        <f>F389</f>
        <v>88.5</v>
      </c>
    </row>
    <row r="389" spans="1:6" ht="12.75">
      <c r="A389" s="188"/>
      <c r="B389" s="93"/>
      <c r="C389" s="67"/>
      <c r="D389" s="81" t="s">
        <v>285</v>
      </c>
      <c r="E389" s="40" t="s">
        <v>272</v>
      </c>
      <c r="F389" s="54">
        <v>88.5</v>
      </c>
    </row>
    <row r="390" spans="1:6" ht="12.75">
      <c r="A390" s="188"/>
      <c r="B390" s="23" t="s">
        <v>116</v>
      </c>
      <c r="C390" s="41"/>
      <c r="D390" s="24"/>
      <c r="E390" s="159" t="s">
        <v>117</v>
      </c>
      <c r="F390" s="52">
        <f>F391+F406</f>
        <v>63405</v>
      </c>
    </row>
    <row r="391" spans="1:6" ht="13.5">
      <c r="A391" s="188"/>
      <c r="B391" s="25" t="s">
        <v>118</v>
      </c>
      <c r="C391" s="41"/>
      <c r="D391" s="24"/>
      <c r="E391" s="160" t="s">
        <v>119</v>
      </c>
      <c r="F391" s="50">
        <f>F392+F399</f>
        <v>53405.299999999996</v>
      </c>
    </row>
    <row r="392" spans="1:6" ht="12.75">
      <c r="A392" s="188"/>
      <c r="B392" s="23"/>
      <c r="C392" s="67" t="s">
        <v>120</v>
      </c>
      <c r="D392" s="184"/>
      <c r="E392" s="211" t="s">
        <v>121</v>
      </c>
      <c r="F392" s="51">
        <f>F393+F396</f>
        <v>14060.1</v>
      </c>
    </row>
    <row r="393" spans="1:6" ht="25.5">
      <c r="A393" s="188"/>
      <c r="B393" s="23"/>
      <c r="C393" s="212"/>
      <c r="D393" s="213" t="s">
        <v>394</v>
      </c>
      <c r="E393" s="214" t="s">
        <v>395</v>
      </c>
      <c r="F393" s="259">
        <f>F394+F395</f>
        <v>602.1</v>
      </c>
    </row>
    <row r="394" spans="1:6" ht="63.75">
      <c r="A394" s="188"/>
      <c r="B394" s="23"/>
      <c r="C394" s="215"/>
      <c r="D394" s="234"/>
      <c r="E394" s="237" t="s">
        <v>437</v>
      </c>
      <c r="F394" s="56">
        <v>79</v>
      </c>
    </row>
    <row r="395" spans="1:6" ht="51">
      <c r="A395" s="188"/>
      <c r="B395" s="23"/>
      <c r="C395" s="215"/>
      <c r="D395" s="234"/>
      <c r="E395" s="237" t="s">
        <v>438</v>
      </c>
      <c r="F395" s="56">
        <v>523.1</v>
      </c>
    </row>
    <row r="396" spans="1:6" ht="12.75">
      <c r="A396" s="188"/>
      <c r="B396" s="23"/>
      <c r="C396" s="215"/>
      <c r="D396" s="236" t="s">
        <v>271</v>
      </c>
      <c r="E396" s="238" t="s">
        <v>258</v>
      </c>
      <c r="F396" s="56">
        <f>F397+F398</f>
        <v>13458</v>
      </c>
    </row>
    <row r="397" spans="1:6" ht="63.75">
      <c r="A397" s="188"/>
      <c r="B397" s="23"/>
      <c r="C397" s="215"/>
      <c r="D397" s="236"/>
      <c r="E397" s="44" t="s">
        <v>232</v>
      </c>
      <c r="F397" s="56">
        <v>1658</v>
      </c>
    </row>
    <row r="398" spans="1:6" ht="153">
      <c r="A398" s="188"/>
      <c r="B398" s="23"/>
      <c r="C398" s="215"/>
      <c r="D398" s="236"/>
      <c r="E398" s="44" t="s">
        <v>231</v>
      </c>
      <c r="F398" s="56">
        <v>11800</v>
      </c>
    </row>
    <row r="399" spans="1:6" ht="12.75">
      <c r="A399" s="188"/>
      <c r="B399" s="23"/>
      <c r="C399" s="41" t="s">
        <v>243</v>
      </c>
      <c r="D399" s="81"/>
      <c r="E399" s="32" t="s">
        <v>244</v>
      </c>
      <c r="F399" s="58">
        <f>F400+F402+F404</f>
        <v>39345.2</v>
      </c>
    </row>
    <row r="400" spans="1:6" ht="38.25">
      <c r="A400" s="188"/>
      <c r="B400" s="23"/>
      <c r="C400" s="72" t="s">
        <v>463</v>
      </c>
      <c r="D400" s="74"/>
      <c r="E400" s="14" t="s">
        <v>464</v>
      </c>
      <c r="F400" s="56">
        <f>F401</f>
        <v>17172.6</v>
      </c>
    </row>
    <row r="401" spans="1:6" ht="12.75">
      <c r="A401" s="188"/>
      <c r="B401" s="23"/>
      <c r="C401" s="72"/>
      <c r="D401" s="74" t="s">
        <v>285</v>
      </c>
      <c r="E401" s="14" t="s">
        <v>272</v>
      </c>
      <c r="F401" s="56">
        <v>17172.6</v>
      </c>
    </row>
    <row r="402" spans="1:6" ht="51">
      <c r="A402" s="188"/>
      <c r="B402" s="23"/>
      <c r="C402" s="72" t="s">
        <v>465</v>
      </c>
      <c r="D402" s="74"/>
      <c r="E402" s="14" t="s">
        <v>473</v>
      </c>
      <c r="F402" s="56">
        <f>F403</f>
        <v>17172.6</v>
      </c>
    </row>
    <row r="403" spans="1:6" ht="12.75">
      <c r="A403" s="188"/>
      <c r="B403" s="23"/>
      <c r="C403" s="72"/>
      <c r="D403" s="74" t="s">
        <v>285</v>
      </c>
      <c r="E403" s="14" t="s">
        <v>272</v>
      </c>
      <c r="F403" s="56">
        <v>17172.6</v>
      </c>
    </row>
    <row r="404" spans="1:6" ht="51">
      <c r="A404" s="188"/>
      <c r="B404" s="23"/>
      <c r="C404" s="72" t="s">
        <v>527</v>
      </c>
      <c r="D404" s="74"/>
      <c r="E404" s="14" t="s">
        <v>525</v>
      </c>
      <c r="F404" s="56">
        <f>F405</f>
        <v>5000</v>
      </c>
    </row>
    <row r="405" spans="1:6" ht="12.75">
      <c r="A405" s="188"/>
      <c r="B405" s="23"/>
      <c r="C405" s="72"/>
      <c r="D405" s="74" t="s">
        <v>285</v>
      </c>
      <c r="E405" s="14" t="s">
        <v>272</v>
      </c>
      <c r="F405" s="56">
        <v>5000</v>
      </c>
    </row>
    <row r="406" spans="1:6" ht="13.5">
      <c r="A406" s="188"/>
      <c r="B406" s="25" t="s">
        <v>122</v>
      </c>
      <c r="C406" s="41"/>
      <c r="D406" s="24"/>
      <c r="E406" s="160" t="s">
        <v>123</v>
      </c>
      <c r="F406" s="53">
        <f>F407+F411</f>
        <v>9999.7</v>
      </c>
    </row>
    <row r="407" spans="1:6" ht="38.25">
      <c r="A407" s="188"/>
      <c r="B407" s="117"/>
      <c r="C407" s="41" t="s">
        <v>246</v>
      </c>
      <c r="D407" s="93"/>
      <c r="E407" s="170" t="s">
        <v>305</v>
      </c>
      <c r="F407" s="52">
        <f>F408</f>
        <v>5685</v>
      </c>
    </row>
    <row r="408" spans="1:6" ht="29.25" customHeight="1">
      <c r="A408" s="188"/>
      <c r="B408" s="117"/>
      <c r="C408" s="72" t="s">
        <v>439</v>
      </c>
      <c r="D408" s="74"/>
      <c r="E408" s="6" t="s">
        <v>440</v>
      </c>
      <c r="F408" s="54">
        <f>F409</f>
        <v>5685</v>
      </c>
    </row>
    <row r="409" spans="1:6" ht="12.75">
      <c r="A409" s="188"/>
      <c r="B409" s="81"/>
      <c r="C409" s="72"/>
      <c r="D409" s="74" t="s">
        <v>340</v>
      </c>
      <c r="E409" s="14" t="s">
        <v>307</v>
      </c>
      <c r="F409" s="54">
        <f>F410</f>
        <v>5685</v>
      </c>
    </row>
    <row r="410" spans="1:6" ht="12.75">
      <c r="A410" s="188"/>
      <c r="B410" s="93"/>
      <c r="C410" s="67"/>
      <c r="D410" s="81"/>
      <c r="E410" s="44" t="s">
        <v>412</v>
      </c>
      <c r="F410" s="56">
        <v>5685</v>
      </c>
    </row>
    <row r="411" spans="1:6" ht="12.75">
      <c r="A411" s="188"/>
      <c r="B411" s="93"/>
      <c r="C411" s="41" t="s">
        <v>124</v>
      </c>
      <c r="D411" s="23"/>
      <c r="E411" s="26" t="s">
        <v>125</v>
      </c>
      <c r="F411" s="58">
        <f>F412</f>
        <v>4314.7</v>
      </c>
    </row>
    <row r="412" spans="1:6" ht="12.75">
      <c r="A412" s="188"/>
      <c r="B412" s="93"/>
      <c r="C412" s="72"/>
      <c r="D412" s="81" t="s">
        <v>271</v>
      </c>
      <c r="E412" s="103" t="s">
        <v>258</v>
      </c>
      <c r="F412" s="56">
        <f>F413+F414</f>
        <v>4314.7</v>
      </c>
    </row>
    <row r="413" spans="1:6" ht="53.25" customHeight="1">
      <c r="A413" s="188"/>
      <c r="B413" s="93"/>
      <c r="C413" s="67"/>
      <c r="D413" s="121"/>
      <c r="E413" s="44" t="s">
        <v>236</v>
      </c>
      <c r="F413" s="56">
        <v>2500</v>
      </c>
    </row>
    <row r="414" spans="1:6" ht="38.25">
      <c r="A414" s="188"/>
      <c r="B414" s="93"/>
      <c r="C414" s="67"/>
      <c r="D414" s="121"/>
      <c r="E414" s="44" t="s">
        <v>557</v>
      </c>
      <c r="F414" s="56">
        <v>1814.7</v>
      </c>
    </row>
    <row r="415" spans="1:6" ht="12.75">
      <c r="A415" s="188"/>
      <c r="B415" s="23" t="s">
        <v>127</v>
      </c>
      <c r="C415" s="41"/>
      <c r="D415" s="24"/>
      <c r="E415" s="26" t="s">
        <v>128</v>
      </c>
      <c r="F415" s="49">
        <f>F416</f>
        <v>1657</v>
      </c>
    </row>
    <row r="416" spans="1:6" ht="13.5">
      <c r="A416" s="188"/>
      <c r="B416" s="25" t="s">
        <v>309</v>
      </c>
      <c r="C416" s="41"/>
      <c r="D416" s="24"/>
      <c r="E416" s="38" t="s">
        <v>129</v>
      </c>
      <c r="F416" s="50">
        <f>F417</f>
        <v>1657</v>
      </c>
    </row>
    <row r="417" spans="1:6" ht="13.5">
      <c r="A417" s="188"/>
      <c r="B417" s="25"/>
      <c r="C417" s="41" t="s">
        <v>310</v>
      </c>
      <c r="D417" s="23"/>
      <c r="E417" s="3" t="s">
        <v>130</v>
      </c>
      <c r="F417" s="52">
        <f>F418</f>
        <v>1657</v>
      </c>
    </row>
    <row r="418" spans="1:6" ht="13.5">
      <c r="A418" s="188"/>
      <c r="B418" s="25"/>
      <c r="C418" s="41"/>
      <c r="D418" s="184" t="s">
        <v>271</v>
      </c>
      <c r="E418" s="157" t="s">
        <v>258</v>
      </c>
      <c r="F418" s="51">
        <v>1657</v>
      </c>
    </row>
    <row r="419" spans="1:6" ht="12.75">
      <c r="A419" s="188"/>
      <c r="B419" s="93" t="s">
        <v>195</v>
      </c>
      <c r="C419" s="41"/>
      <c r="D419" s="93"/>
      <c r="E419" s="144" t="s">
        <v>196</v>
      </c>
      <c r="F419" s="49">
        <f>F420</f>
        <v>3522</v>
      </c>
    </row>
    <row r="420" spans="1:6" ht="13.5">
      <c r="A420" s="188"/>
      <c r="B420" s="115" t="s">
        <v>197</v>
      </c>
      <c r="C420" s="41"/>
      <c r="D420" s="115"/>
      <c r="E420" s="145" t="s">
        <v>198</v>
      </c>
      <c r="F420" s="50">
        <f>F421</f>
        <v>3522</v>
      </c>
    </row>
    <row r="421" spans="1:6" ht="12.75">
      <c r="A421" s="188"/>
      <c r="B421" s="93"/>
      <c r="C421" s="41" t="s">
        <v>365</v>
      </c>
      <c r="D421" s="93"/>
      <c r="E421" s="7" t="s">
        <v>523</v>
      </c>
      <c r="F421" s="49">
        <f>F422</f>
        <v>3522</v>
      </c>
    </row>
    <row r="422" spans="1:6" ht="25.5">
      <c r="A422" s="188"/>
      <c r="B422" s="93"/>
      <c r="C422" s="67" t="s">
        <v>366</v>
      </c>
      <c r="D422" s="81"/>
      <c r="E422" s="157" t="s">
        <v>460</v>
      </c>
      <c r="F422" s="51">
        <f>F423</f>
        <v>3522</v>
      </c>
    </row>
    <row r="423" spans="1:6" ht="12.75">
      <c r="A423" s="188"/>
      <c r="B423" s="93"/>
      <c r="C423" s="67"/>
      <c r="D423" s="81" t="s">
        <v>205</v>
      </c>
      <c r="E423" s="157" t="s">
        <v>298</v>
      </c>
      <c r="F423" s="51">
        <v>3522</v>
      </c>
    </row>
    <row r="424" spans="1:6" ht="15">
      <c r="A424" s="196" t="s">
        <v>507</v>
      </c>
      <c r="B424" s="229"/>
      <c r="C424" s="230"/>
      <c r="D424" s="231"/>
      <c r="E424" s="191" t="s">
        <v>78</v>
      </c>
      <c r="F424" s="270">
        <f>F425</f>
        <v>9823.300000000001</v>
      </c>
    </row>
    <row r="425" spans="1:6" ht="12.75">
      <c r="A425" s="188"/>
      <c r="B425" s="110" t="s">
        <v>92</v>
      </c>
      <c r="C425" s="208"/>
      <c r="D425" s="209"/>
      <c r="E425" s="8" t="s">
        <v>93</v>
      </c>
      <c r="F425" s="52">
        <f>F426+F437</f>
        <v>9823.300000000001</v>
      </c>
    </row>
    <row r="426" spans="1:6" ht="54">
      <c r="A426" s="188"/>
      <c r="B426" s="113" t="s">
        <v>95</v>
      </c>
      <c r="C426" s="41"/>
      <c r="D426" s="75"/>
      <c r="E426" s="4" t="s">
        <v>252</v>
      </c>
      <c r="F426" s="49">
        <f>F427</f>
        <v>9746.300000000001</v>
      </c>
    </row>
    <row r="427" spans="1:6" ht="25.5">
      <c r="A427" s="188"/>
      <c r="B427" s="112"/>
      <c r="C427" s="41" t="s">
        <v>251</v>
      </c>
      <c r="D427" s="75"/>
      <c r="E427" s="129" t="s">
        <v>250</v>
      </c>
      <c r="F427" s="49">
        <f>F428+F430+F432</f>
        <v>9746.300000000001</v>
      </c>
    </row>
    <row r="428" spans="1:6" ht="12.75">
      <c r="A428" s="188"/>
      <c r="B428" s="112"/>
      <c r="C428" s="72" t="s">
        <v>253</v>
      </c>
      <c r="D428" s="87"/>
      <c r="E428" s="130" t="s">
        <v>200</v>
      </c>
      <c r="F428" s="54">
        <f>F429</f>
        <v>4474.2</v>
      </c>
    </row>
    <row r="429" spans="1:6" ht="12.75">
      <c r="A429" s="188"/>
      <c r="B429" s="112"/>
      <c r="C429" s="41"/>
      <c r="D429" s="77" t="s">
        <v>271</v>
      </c>
      <c r="E429" s="68" t="s">
        <v>258</v>
      </c>
      <c r="F429" s="51">
        <v>4474.2</v>
      </c>
    </row>
    <row r="430" spans="1:6" ht="25.5">
      <c r="A430" s="188"/>
      <c r="B430" s="112"/>
      <c r="C430" s="72" t="s">
        <v>254</v>
      </c>
      <c r="D430" s="86"/>
      <c r="E430" s="13" t="s">
        <v>219</v>
      </c>
      <c r="F430" s="54">
        <f>F431</f>
        <v>1117.9</v>
      </c>
    </row>
    <row r="431" spans="1:6" ht="12.75">
      <c r="A431" s="188"/>
      <c r="B431" s="112"/>
      <c r="C431" s="41"/>
      <c r="D431" s="77" t="s">
        <v>271</v>
      </c>
      <c r="E431" s="68" t="s">
        <v>258</v>
      </c>
      <c r="F431" s="51">
        <v>1117.9</v>
      </c>
    </row>
    <row r="432" spans="1:6" ht="25.5">
      <c r="A432" s="188"/>
      <c r="B432" s="112"/>
      <c r="C432" s="41" t="s">
        <v>255</v>
      </c>
      <c r="D432" s="80"/>
      <c r="E432" s="3" t="s">
        <v>220</v>
      </c>
      <c r="F432" s="49">
        <f>F435+F433</f>
        <v>4154.200000000001</v>
      </c>
    </row>
    <row r="433" spans="1:6" ht="25.5">
      <c r="A433" s="188"/>
      <c r="B433" s="112"/>
      <c r="C433" s="69" t="s">
        <v>18</v>
      </c>
      <c r="D433" s="77"/>
      <c r="E433" s="70" t="s">
        <v>526</v>
      </c>
      <c r="F433" s="59">
        <f>F434</f>
        <v>1503.4</v>
      </c>
    </row>
    <row r="434" spans="1:6" ht="12.75">
      <c r="A434" s="188"/>
      <c r="B434" s="112"/>
      <c r="C434" s="67"/>
      <c r="D434" s="77" t="s">
        <v>271</v>
      </c>
      <c r="E434" s="68" t="s">
        <v>258</v>
      </c>
      <c r="F434" s="51">
        <v>1503.4</v>
      </c>
    </row>
    <row r="435" spans="1:6" ht="25.5">
      <c r="A435" s="188"/>
      <c r="B435" s="112"/>
      <c r="C435" s="69" t="s">
        <v>415</v>
      </c>
      <c r="D435" s="351"/>
      <c r="E435" s="70" t="s">
        <v>413</v>
      </c>
      <c r="F435" s="59">
        <f>F436</f>
        <v>2650.8</v>
      </c>
    </row>
    <row r="436" spans="1:6" ht="12.75">
      <c r="A436" s="188"/>
      <c r="B436" s="112"/>
      <c r="C436" s="41"/>
      <c r="D436" s="77" t="s">
        <v>271</v>
      </c>
      <c r="E436" s="68" t="s">
        <v>258</v>
      </c>
      <c r="F436" s="51">
        <v>2650.8</v>
      </c>
    </row>
    <row r="437" spans="1:6" ht="13.5">
      <c r="A437" s="188"/>
      <c r="B437" s="115" t="s">
        <v>275</v>
      </c>
      <c r="C437" s="41"/>
      <c r="D437" s="82"/>
      <c r="E437" s="5" t="s">
        <v>104</v>
      </c>
      <c r="F437" s="53">
        <f>F438</f>
        <v>77</v>
      </c>
    </row>
    <row r="438" spans="1:6" ht="25.5">
      <c r="A438" s="188"/>
      <c r="B438" s="117"/>
      <c r="C438" s="41" t="s">
        <v>107</v>
      </c>
      <c r="D438" s="75"/>
      <c r="E438" s="12" t="s">
        <v>108</v>
      </c>
      <c r="F438" s="52">
        <f>F439</f>
        <v>77</v>
      </c>
    </row>
    <row r="439" spans="1:6" ht="12.75">
      <c r="A439" s="188"/>
      <c r="B439" s="117"/>
      <c r="C439" s="67" t="s">
        <v>277</v>
      </c>
      <c r="D439" s="76"/>
      <c r="E439" s="68" t="s">
        <v>229</v>
      </c>
      <c r="F439" s="51">
        <f>F440</f>
        <v>77</v>
      </c>
    </row>
    <row r="440" spans="1:6" ht="25.5">
      <c r="A440" s="188"/>
      <c r="B440" s="117"/>
      <c r="C440" s="67" t="s">
        <v>279</v>
      </c>
      <c r="D440" s="81"/>
      <c r="E440" s="40" t="s">
        <v>280</v>
      </c>
      <c r="F440" s="51">
        <f>F441</f>
        <v>77</v>
      </c>
    </row>
    <row r="441" spans="1:6" ht="12.75">
      <c r="A441" s="188"/>
      <c r="B441" s="117"/>
      <c r="C441" s="67"/>
      <c r="D441" s="81" t="s">
        <v>271</v>
      </c>
      <c r="E441" s="68" t="s">
        <v>258</v>
      </c>
      <c r="F441" s="51">
        <v>77</v>
      </c>
    </row>
    <row r="442" spans="1:6" ht="42.75">
      <c r="A442" s="196" t="s">
        <v>508</v>
      </c>
      <c r="B442" s="117"/>
      <c r="C442" s="67"/>
      <c r="D442" s="81"/>
      <c r="E442" s="191" t="s">
        <v>509</v>
      </c>
      <c r="F442" s="270">
        <f>F443</f>
        <v>4339</v>
      </c>
    </row>
    <row r="443" spans="1:6" ht="12.75">
      <c r="A443" s="188"/>
      <c r="B443" s="110" t="s">
        <v>92</v>
      </c>
      <c r="C443" s="208"/>
      <c r="D443" s="209"/>
      <c r="E443" s="8" t="s">
        <v>93</v>
      </c>
      <c r="F443" s="52">
        <f>F444</f>
        <v>4339</v>
      </c>
    </row>
    <row r="444" spans="1:6" ht="40.5">
      <c r="A444" s="188"/>
      <c r="B444" s="115" t="s">
        <v>98</v>
      </c>
      <c r="C444" s="41"/>
      <c r="D444" s="79"/>
      <c r="E444" s="5" t="s">
        <v>266</v>
      </c>
      <c r="F444" s="53">
        <f>F445</f>
        <v>4339</v>
      </c>
    </row>
    <row r="445" spans="1:6" ht="25.5">
      <c r="A445" s="188"/>
      <c r="B445" s="115"/>
      <c r="C445" s="41" t="s">
        <v>251</v>
      </c>
      <c r="D445" s="93"/>
      <c r="E445" s="129" t="s">
        <v>250</v>
      </c>
      <c r="F445" s="52">
        <f>F446+F448</f>
        <v>4339</v>
      </c>
    </row>
    <row r="446" spans="1:6" ht="12.75">
      <c r="A446" s="188"/>
      <c r="B446" s="93"/>
      <c r="C446" s="67" t="s">
        <v>253</v>
      </c>
      <c r="D446" s="77"/>
      <c r="E446" s="205" t="s">
        <v>200</v>
      </c>
      <c r="F446" s="51">
        <f>F447</f>
        <v>3410</v>
      </c>
    </row>
    <row r="447" spans="1:6" ht="12.75">
      <c r="A447" s="188"/>
      <c r="B447" s="93"/>
      <c r="C447" s="67"/>
      <c r="D447" s="77" t="s">
        <v>271</v>
      </c>
      <c r="E447" s="68" t="s">
        <v>258</v>
      </c>
      <c r="F447" s="51">
        <v>3410</v>
      </c>
    </row>
    <row r="448" spans="1:6" ht="25.5">
      <c r="A448" s="188"/>
      <c r="B448" s="117"/>
      <c r="C448" s="67" t="s">
        <v>268</v>
      </c>
      <c r="D448" s="81"/>
      <c r="E448" s="6" t="s">
        <v>233</v>
      </c>
      <c r="F448" s="51">
        <f>F449</f>
        <v>929</v>
      </c>
    </row>
    <row r="449" spans="1:6" ht="12.75">
      <c r="A449" s="188"/>
      <c r="B449" s="117"/>
      <c r="C449" s="67"/>
      <c r="D449" s="81" t="s">
        <v>271</v>
      </c>
      <c r="E449" s="68" t="s">
        <v>258</v>
      </c>
      <c r="F449" s="51">
        <v>929</v>
      </c>
    </row>
    <row r="450" spans="1:6" ht="42.75">
      <c r="A450" s="196" t="s">
        <v>510</v>
      </c>
      <c r="B450" s="117"/>
      <c r="C450" s="67"/>
      <c r="D450" s="81"/>
      <c r="E450" s="191" t="s">
        <v>228</v>
      </c>
      <c r="F450" s="270">
        <f>F451</f>
        <v>7256.4</v>
      </c>
    </row>
    <row r="451" spans="1:6" ht="12.75">
      <c r="A451" s="188"/>
      <c r="B451" s="110" t="s">
        <v>92</v>
      </c>
      <c r="C451" s="208"/>
      <c r="D451" s="209"/>
      <c r="E451" s="8" t="s">
        <v>93</v>
      </c>
      <c r="F451" s="52">
        <f>F452</f>
        <v>7256.4</v>
      </c>
    </row>
    <row r="452" spans="1:6" ht="13.5">
      <c r="A452" s="188"/>
      <c r="B452" s="115" t="s">
        <v>99</v>
      </c>
      <c r="C452" s="41"/>
      <c r="D452" s="78"/>
      <c r="E452" s="5" t="s">
        <v>100</v>
      </c>
      <c r="F452" s="50">
        <f>F453+F458</f>
        <v>7256.4</v>
      </c>
    </row>
    <row r="453" spans="1:6" ht="25.5">
      <c r="A453" s="188"/>
      <c r="B453" s="81"/>
      <c r="C453" s="41" t="s">
        <v>251</v>
      </c>
      <c r="D453" s="93"/>
      <c r="E453" s="129" t="s">
        <v>250</v>
      </c>
      <c r="F453" s="49">
        <f>F454+F456</f>
        <v>855.4000000000001</v>
      </c>
    </row>
    <row r="454" spans="1:6" ht="12.75">
      <c r="A454" s="188"/>
      <c r="B454" s="81"/>
      <c r="C454" s="67" t="s">
        <v>253</v>
      </c>
      <c r="D454" s="77"/>
      <c r="E454" s="205" t="s">
        <v>200</v>
      </c>
      <c r="F454" s="51">
        <f>F455</f>
        <v>311.7</v>
      </c>
    </row>
    <row r="455" spans="1:6" ht="12.75">
      <c r="A455" s="188"/>
      <c r="B455" s="81"/>
      <c r="C455" s="67"/>
      <c r="D455" s="77" t="s">
        <v>271</v>
      </c>
      <c r="E455" s="68" t="s">
        <v>258</v>
      </c>
      <c r="F455" s="51">
        <v>311.7</v>
      </c>
    </row>
    <row r="456" spans="1:6" ht="25.5">
      <c r="A456" s="188"/>
      <c r="B456" s="93"/>
      <c r="C456" s="67" t="s">
        <v>269</v>
      </c>
      <c r="D456" s="81"/>
      <c r="E456" s="71" t="s">
        <v>239</v>
      </c>
      <c r="F456" s="51">
        <f>F457</f>
        <v>543.7</v>
      </c>
    </row>
    <row r="457" spans="1:6" ht="12.75">
      <c r="A457" s="188"/>
      <c r="B457" s="81"/>
      <c r="C457" s="67"/>
      <c r="D457" s="81" t="s">
        <v>271</v>
      </c>
      <c r="E457" s="68" t="s">
        <v>258</v>
      </c>
      <c r="F457" s="51">
        <v>543.7</v>
      </c>
    </row>
    <row r="458" spans="1:6" ht="12.75">
      <c r="A458" s="188"/>
      <c r="B458" s="117"/>
      <c r="C458" s="41" t="s">
        <v>212</v>
      </c>
      <c r="D458" s="81"/>
      <c r="E458" s="11" t="s">
        <v>213</v>
      </c>
      <c r="F458" s="52">
        <f>F459</f>
        <v>6401</v>
      </c>
    </row>
    <row r="459" spans="1:6" ht="25.5">
      <c r="A459" s="188"/>
      <c r="B459" s="117"/>
      <c r="C459" s="67" t="s">
        <v>270</v>
      </c>
      <c r="D459" s="81"/>
      <c r="E459" s="71" t="s">
        <v>221</v>
      </c>
      <c r="F459" s="51">
        <f>F460</f>
        <v>6401</v>
      </c>
    </row>
    <row r="460" spans="1:6" ht="12.75">
      <c r="A460" s="188"/>
      <c r="B460" s="117"/>
      <c r="C460" s="67"/>
      <c r="D460" s="81" t="s">
        <v>271</v>
      </c>
      <c r="E460" s="68" t="s">
        <v>258</v>
      </c>
      <c r="F460" s="51">
        <v>6401</v>
      </c>
    </row>
    <row r="461" spans="1:6" ht="42.75">
      <c r="A461" s="196" t="s">
        <v>511</v>
      </c>
      <c r="B461" s="239"/>
      <c r="C461" s="240"/>
      <c r="D461" s="239"/>
      <c r="E461" s="191" t="s">
        <v>512</v>
      </c>
      <c r="F461" s="270">
        <f>F462+F467+F476</f>
        <v>17976.6</v>
      </c>
    </row>
    <row r="462" spans="1:6" ht="12.75">
      <c r="A462" s="188"/>
      <c r="B462" s="110" t="s">
        <v>92</v>
      </c>
      <c r="C462" s="208"/>
      <c r="D462" s="209"/>
      <c r="E462" s="8" t="s">
        <v>93</v>
      </c>
      <c r="F462" s="52">
        <f>F463</f>
        <v>4022.7</v>
      </c>
    </row>
    <row r="463" spans="1:6" ht="13.5">
      <c r="A463" s="188"/>
      <c r="B463" s="115" t="s">
        <v>275</v>
      </c>
      <c r="C463" s="41"/>
      <c r="D463" s="82"/>
      <c r="E463" s="5" t="s">
        <v>104</v>
      </c>
      <c r="F463" s="53">
        <f>F464</f>
        <v>4022.7</v>
      </c>
    </row>
    <row r="464" spans="1:6" ht="25.5">
      <c r="A464" s="188"/>
      <c r="B464" s="117"/>
      <c r="C464" s="41" t="s">
        <v>107</v>
      </c>
      <c r="D464" s="75"/>
      <c r="E464" s="12" t="s">
        <v>108</v>
      </c>
      <c r="F464" s="52">
        <f>F465</f>
        <v>4022.7</v>
      </c>
    </row>
    <row r="465" spans="1:6" ht="12.75">
      <c r="A465" s="188"/>
      <c r="B465" s="117"/>
      <c r="C465" s="67" t="s">
        <v>373</v>
      </c>
      <c r="D465" s="81"/>
      <c r="E465" s="71" t="s">
        <v>137</v>
      </c>
      <c r="F465" s="51">
        <f>F466</f>
        <v>4022.7</v>
      </c>
    </row>
    <row r="466" spans="1:6" ht="12.75">
      <c r="A466" s="188"/>
      <c r="B466" s="117"/>
      <c r="C466" s="67"/>
      <c r="D466" s="81" t="s">
        <v>303</v>
      </c>
      <c r="E466" s="203" t="s">
        <v>304</v>
      </c>
      <c r="F466" s="51">
        <v>4022.7</v>
      </c>
    </row>
    <row r="467" spans="1:6" ht="25.5">
      <c r="A467" s="188"/>
      <c r="B467" s="93" t="s">
        <v>109</v>
      </c>
      <c r="C467" s="41"/>
      <c r="D467" s="88"/>
      <c r="E467" s="15" t="s">
        <v>110</v>
      </c>
      <c r="F467" s="52">
        <f>F468</f>
        <v>11953.9</v>
      </c>
    </row>
    <row r="468" spans="1:6" ht="27">
      <c r="A468" s="188"/>
      <c r="B468" s="109" t="s">
        <v>308</v>
      </c>
      <c r="C468" s="65"/>
      <c r="D468" s="109"/>
      <c r="E468" s="35" t="s">
        <v>241</v>
      </c>
      <c r="F468" s="53">
        <f>F469+F473</f>
        <v>11953.9</v>
      </c>
    </row>
    <row r="469" spans="1:6" ht="13.5">
      <c r="A469" s="188"/>
      <c r="B469" s="109"/>
      <c r="C469" s="41" t="s">
        <v>259</v>
      </c>
      <c r="D469" s="109"/>
      <c r="E469" s="32" t="s">
        <v>226</v>
      </c>
      <c r="F469" s="52">
        <f>F470</f>
        <v>8.5</v>
      </c>
    </row>
    <row r="470" spans="1:6" ht="51">
      <c r="A470" s="188"/>
      <c r="B470" s="109"/>
      <c r="C470" s="67" t="s">
        <v>260</v>
      </c>
      <c r="D470" s="81"/>
      <c r="E470" s="40" t="s">
        <v>334</v>
      </c>
      <c r="F470" s="51">
        <f>F471</f>
        <v>8.5</v>
      </c>
    </row>
    <row r="471" spans="1:6" ht="38.25">
      <c r="A471" s="188"/>
      <c r="B471" s="109"/>
      <c r="C471" s="67" t="s">
        <v>371</v>
      </c>
      <c r="D471" s="117"/>
      <c r="E471" s="68" t="s">
        <v>422</v>
      </c>
      <c r="F471" s="51">
        <f>F472</f>
        <v>8.5</v>
      </c>
    </row>
    <row r="472" spans="1:6" ht="13.5">
      <c r="A472" s="188"/>
      <c r="B472" s="109"/>
      <c r="C472" s="67"/>
      <c r="D472" s="81" t="s">
        <v>264</v>
      </c>
      <c r="E472" s="103" t="s">
        <v>235</v>
      </c>
      <c r="F472" s="51">
        <v>8.5</v>
      </c>
    </row>
    <row r="473" spans="1:6" ht="13.5">
      <c r="A473" s="188"/>
      <c r="B473" s="352"/>
      <c r="C473" s="41" t="s">
        <v>243</v>
      </c>
      <c r="D473" s="81"/>
      <c r="E473" s="32" t="s">
        <v>244</v>
      </c>
      <c r="F473" s="58">
        <f>F474</f>
        <v>11945.4</v>
      </c>
    </row>
    <row r="474" spans="1:6" ht="38.25">
      <c r="A474" s="188"/>
      <c r="B474" s="352"/>
      <c r="C474" s="72" t="s">
        <v>21</v>
      </c>
      <c r="D474" s="74"/>
      <c r="E474" s="14" t="s">
        <v>22</v>
      </c>
      <c r="F474" s="56">
        <f>F475</f>
        <v>11945.4</v>
      </c>
    </row>
    <row r="475" spans="1:6" ht="13.5">
      <c r="A475" s="188"/>
      <c r="B475" s="352"/>
      <c r="C475" s="72"/>
      <c r="D475" s="74" t="s">
        <v>285</v>
      </c>
      <c r="E475" s="14" t="s">
        <v>272</v>
      </c>
      <c r="F475" s="56">
        <v>11945.4</v>
      </c>
    </row>
    <row r="476" spans="1:6" ht="12.75">
      <c r="A476" s="188"/>
      <c r="B476" s="241" t="s">
        <v>195</v>
      </c>
      <c r="C476" s="41"/>
      <c r="D476" s="93"/>
      <c r="E476" s="242" t="s">
        <v>196</v>
      </c>
      <c r="F476" s="52">
        <f>F477</f>
        <v>2000</v>
      </c>
    </row>
    <row r="477" spans="1:6" ht="13.5">
      <c r="A477" s="188"/>
      <c r="B477" s="115" t="s">
        <v>215</v>
      </c>
      <c r="C477" s="41"/>
      <c r="D477" s="115"/>
      <c r="E477" s="27" t="s">
        <v>216</v>
      </c>
      <c r="F477" s="53">
        <f>F478</f>
        <v>2000</v>
      </c>
    </row>
    <row r="478" spans="1:6" ht="13.5">
      <c r="A478" s="188"/>
      <c r="B478" s="109"/>
      <c r="C478" s="41" t="s">
        <v>243</v>
      </c>
      <c r="D478" s="110"/>
      <c r="E478" s="8" t="s">
        <v>244</v>
      </c>
      <c r="F478" s="49">
        <f>F479</f>
        <v>2000</v>
      </c>
    </row>
    <row r="479" spans="1:6" ht="38.25">
      <c r="A479" s="188"/>
      <c r="B479" s="109"/>
      <c r="C479" s="67" t="s">
        <v>370</v>
      </c>
      <c r="D479" s="81"/>
      <c r="E479" s="40" t="s">
        <v>433</v>
      </c>
      <c r="F479" s="51">
        <f>F480</f>
        <v>2000</v>
      </c>
    </row>
    <row r="480" spans="1:6" ht="13.5">
      <c r="A480" s="188"/>
      <c r="B480" s="109"/>
      <c r="C480" s="67"/>
      <c r="D480" s="81" t="s">
        <v>285</v>
      </c>
      <c r="E480" s="40" t="s">
        <v>272</v>
      </c>
      <c r="F480" s="51">
        <v>2000</v>
      </c>
    </row>
    <row r="481" spans="1:6" ht="28.5">
      <c r="A481" s="196" t="s">
        <v>513</v>
      </c>
      <c r="B481" s="117"/>
      <c r="C481" s="67"/>
      <c r="D481" s="81"/>
      <c r="E481" s="191" t="s">
        <v>514</v>
      </c>
      <c r="F481" s="270">
        <f>F482+F498</f>
        <v>106684</v>
      </c>
    </row>
    <row r="482" spans="1:6" ht="12.75">
      <c r="A482" s="188"/>
      <c r="B482" s="23" t="s">
        <v>116</v>
      </c>
      <c r="C482" s="41"/>
      <c r="D482" s="24"/>
      <c r="E482" s="159" t="s">
        <v>117</v>
      </c>
      <c r="F482" s="52">
        <f>F483+F488+F493</f>
        <v>98684</v>
      </c>
    </row>
    <row r="483" spans="1:6" ht="13.5">
      <c r="A483" s="206"/>
      <c r="B483" s="181" t="s">
        <v>118</v>
      </c>
      <c r="C483" s="65"/>
      <c r="D483" s="243"/>
      <c r="E483" s="160" t="s">
        <v>119</v>
      </c>
      <c r="F483" s="50">
        <f>F484</f>
        <v>82484</v>
      </c>
    </row>
    <row r="484" spans="1:6" ht="38.25">
      <c r="A484" s="188"/>
      <c r="B484" s="23"/>
      <c r="C484" s="41" t="s">
        <v>246</v>
      </c>
      <c r="D484" s="93"/>
      <c r="E484" s="170" t="s">
        <v>305</v>
      </c>
      <c r="F484" s="52">
        <f>F485</f>
        <v>82484</v>
      </c>
    </row>
    <row r="485" spans="1:6" ht="25.5">
      <c r="A485" s="188"/>
      <c r="B485" s="23"/>
      <c r="C485" s="67" t="s">
        <v>306</v>
      </c>
      <c r="D485" s="81"/>
      <c r="E485" s="6" t="s">
        <v>339</v>
      </c>
      <c r="F485" s="51">
        <f>F486</f>
        <v>82484</v>
      </c>
    </row>
    <row r="486" spans="1:6" ht="12.75">
      <c r="A486" s="188"/>
      <c r="B486" s="23"/>
      <c r="C486" s="67"/>
      <c r="D486" s="81" t="s">
        <v>340</v>
      </c>
      <c r="E486" s="6" t="s">
        <v>307</v>
      </c>
      <c r="F486" s="51">
        <f>F487</f>
        <v>82484</v>
      </c>
    </row>
    <row r="487" spans="1:6" ht="63.75">
      <c r="A487" s="188"/>
      <c r="B487" s="23"/>
      <c r="C487" s="67"/>
      <c r="D487" s="81"/>
      <c r="E487" s="14" t="s">
        <v>524</v>
      </c>
      <c r="F487" s="54">
        <v>82484</v>
      </c>
    </row>
    <row r="488" spans="1:6" ht="13.5">
      <c r="A488" s="188"/>
      <c r="B488" s="25" t="s">
        <v>122</v>
      </c>
      <c r="C488" s="41"/>
      <c r="D488" s="24"/>
      <c r="E488" s="160" t="s">
        <v>123</v>
      </c>
      <c r="F488" s="53">
        <f>F489</f>
        <v>10000</v>
      </c>
    </row>
    <row r="489" spans="1:6" ht="38.25">
      <c r="A489" s="188"/>
      <c r="B489" s="117"/>
      <c r="C489" s="41" t="s">
        <v>246</v>
      </c>
      <c r="D489" s="93"/>
      <c r="E489" s="170" t="s">
        <v>305</v>
      </c>
      <c r="F489" s="52">
        <f>F490</f>
        <v>10000</v>
      </c>
    </row>
    <row r="490" spans="1:6" ht="25.5">
      <c r="A490" s="188"/>
      <c r="B490" s="117"/>
      <c r="C490" s="67" t="s">
        <v>306</v>
      </c>
      <c r="D490" s="81"/>
      <c r="E490" s="6" t="s">
        <v>339</v>
      </c>
      <c r="F490" s="51">
        <f>F491</f>
        <v>10000</v>
      </c>
    </row>
    <row r="491" spans="1:6" ht="12.75">
      <c r="A491" s="188"/>
      <c r="B491" s="81"/>
      <c r="C491" s="67"/>
      <c r="D491" s="81" t="s">
        <v>340</v>
      </c>
      <c r="E491" s="6" t="s">
        <v>307</v>
      </c>
      <c r="F491" s="51">
        <f>F492</f>
        <v>10000</v>
      </c>
    </row>
    <row r="492" spans="1:6" ht="25.5">
      <c r="A492" s="188"/>
      <c r="B492" s="81"/>
      <c r="C492" s="41"/>
      <c r="D492" s="23"/>
      <c r="E492" s="244" t="s">
        <v>12</v>
      </c>
      <c r="F492" s="54">
        <v>10000</v>
      </c>
    </row>
    <row r="493" spans="1:6" ht="13.5">
      <c r="A493" s="188"/>
      <c r="B493" s="25" t="s">
        <v>399</v>
      </c>
      <c r="C493" s="41"/>
      <c r="D493" s="24"/>
      <c r="E493" s="160" t="s">
        <v>400</v>
      </c>
      <c r="F493" s="53">
        <f>F494</f>
        <v>6200</v>
      </c>
    </row>
    <row r="494" spans="1:6" ht="38.25">
      <c r="A494" s="188"/>
      <c r="B494" s="81"/>
      <c r="C494" s="41" t="s">
        <v>246</v>
      </c>
      <c r="D494" s="93"/>
      <c r="E494" s="170" t="s">
        <v>305</v>
      </c>
      <c r="F494" s="52">
        <f>F495</f>
        <v>6200</v>
      </c>
    </row>
    <row r="495" spans="1:6" ht="25.5">
      <c r="A495" s="188"/>
      <c r="B495" s="81"/>
      <c r="C495" s="67" t="s">
        <v>306</v>
      </c>
      <c r="D495" s="81"/>
      <c r="E495" s="6" t="s">
        <v>339</v>
      </c>
      <c r="F495" s="51">
        <f>F496</f>
        <v>6200</v>
      </c>
    </row>
    <row r="496" spans="1:6" ht="12.75">
      <c r="A496" s="188"/>
      <c r="B496" s="81"/>
      <c r="C496" s="67"/>
      <c r="D496" s="81" t="s">
        <v>340</v>
      </c>
      <c r="E496" s="6" t="s">
        <v>307</v>
      </c>
      <c r="F496" s="51">
        <f>F497</f>
        <v>6200</v>
      </c>
    </row>
    <row r="497" spans="1:6" ht="12.75">
      <c r="A497" s="188"/>
      <c r="B497" s="81"/>
      <c r="C497" s="41"/>
      <c r="D497" s="23"/>
      <c r="E497" s="244" t="s">
        <v>559</v>
      </c>
      <c r="F497" s="54">
        <v>6200</v>
      </c>
    </row>
    <row r="498" spans="1:6" ht="13.5">
      <c r="A498" s="188"/>
      <c r="B498" s="93" t="s">
        <v>180</v>
      </c>
      <c r="C498" s="41"/>
      <c r="D498" s="115"/>
      <c r="E498" s="143" t="s">
        <v>332</v>
      </c>
      <c r="F498" s="52">
        <f>F499</f>
        <v>8000</v>
      </c>
    </row>
    <row r="499" spans="1:6" ht="13.5">
      <c r="A499" s="188"/>
      <c r="B499" s="109" t="s">
        <v>181</v>
      </c>
      <c r="C499" s="41"/>
      <c r="D499" s="93"/>
      <c r="E499" s="20" t="s">
        <v>333</v>
      </c>
      <c r="F499" s="53">
        <f>F500</f>
        <v>8000</v>
      </c>
    </row>
    <row r="500" spans="1:6" ht="38.25">
      <c r="A500" s="188"/>
      <c r="B500" s="109"/>
      <c r="C500" s="66" t="s">
        <v>246</v>
      </c>
      <c r="D500" s="81"/>
      <c r="E500" s="170" t="s">
        <v>305</v>
      </c>
      <c r="F500" s="52">
        <f>F501</f>
        <v>8000</v>
      </c>
    </row>
    <row r="501" spans="1:6" ht="25.5">
      <c r="A501" s="188"/>
      <c r="B501" s="109"/>
      <c r="C501" s="67" t="s">
        <v>306</v>
      </c>
      <c r="D501" s="81"/>
      <c r="E501" s="6" t="s">
        <v>339</v>
      </c>
      <c r="F501" s="51">
        <f>F502</f>
        <v>8000</v>
      </c>
    </row>
    <row r="502" spans="1:6" ht="13.5">
      <c r="A502" s="188"/>
      <c r="B502" s="109"/>
      <c r="C502" s="67"/>
      <c r="D502" s="81" t="s">
        <v>340</v>
      </c>
      <c r="E502" s="6" t="s">
        <v>307</v>
      </c>
      <c r="F502" s="51">
        <f>F503</f>
        <v>8000</v>
      </c>
    </row>
    <row r="503" spans="1:6" ht="38.25">
      <c r="A503" s="188"/>
      <c r="B503" s="81"/>
      <c r="C503" s="67"/>
      <c r="D503" s="81"/>
      <c r="E503" s="14" t="s">
        <v>462</v>
      </c>
      <c r="F503" s="51">
        <v>8000</v>
      </c>
    </row>
    <row r="504" spans="1:6" ht="28.5">
      <c r="A504" s="196" t="s">
        <v>515</v>
      </c>
      <c r="B504" s="117"/>
      <c r="C504" s="67"/>
      <c r="D504" s="81"/>
      <c r="E504" s="191" t="s">
        <v>516</v>
      </c>
      <c r="F504" s="270">
        <f>F505</f>
        <v>231229.8</v>
      </c>
    </row>
    <row r="505" spans="1:6" ht="12.75">
      <c r="A505" s="188"/>
      <c r="B505" s="110" t="s">
        <v>116</v>
      </c>
      <c r="C505" s="66"/>
      <c r="D505" s="110"/>
      <c r="E505" s="32" t="s">
        <v>117</v>
      </c>
      <c r="F505" s="52">
        <f>F506+F525</f>
        <v>231229.8</v>
      </c>
    </row>
    <row r="506" spans="1:6" ht="13.5">
      <c r="A506" s="188"/>
      <c r="B506" s="245" t="s">
        <v>399</v>
      </c>
      <c r="C506" s="246"/>
      <c r="D506" s="245"/>
      <c r="E506" s="47" t="s">
        <v>400</v>
      </c>
      <c r="F506" s="104">
        <f>F507+F518</f>
        <v>226350.8</v>
      </c>
    </row>
    <row r="507" spans="1:6" ht="12.75">
      <c r="A507" s="188"/>
      <c r="B507" s="234"/>
      <c r="C507" s="215" t="s">
        <v>242</v>
      </c>
      <c r="D507" s="234"/>
      <c r="E507" s="46" t="s">
        <v>411</v>
      </c>
      <c r="F507" s="58">
        <f>F508+F510+F512+F514+F516</f>
        <v>120204.8</v>
      </c>
    </row>
    <row r="508" spans="1:6" ht="25.5">
      <c r="A508" s="188"/>
      <c r="B508" s="234"/>
      <c r="C508" s="248" t="s">
        <v>401</v>
      </c>
      <c r="D508" s="249"/>
      <c r="E508" s="247" t="s">
        <v>402</v>
      </c>
      <c r="F508" s="285">
        <f>F509</f>
        <v>13149</v>
      </c>
    </row>
    <row r="509" spans="1:6" ht="15.75" customHeight="1">
      <c r="A509" s="188"/>
      <c r="B509" s="234"/>
      <c r="C509" s="248"/>
      <c r="D509" s="77" t="s">
        <v>271</v>
      </c>
      <c r="E509" s="68" t="s">
        <v>258</v>
      </c>
      <c r="F509" s="285">
        <v>13149</v>
      </c>
    </row>
    <row r="510" spans="1:6" ht="15.75" customHeight="1">
      <c r="A510" s="188"/>
      <c r="B510" s="232"/>
      <c r="C510" s="248" t="s">
        <v>403</v>
      </c>
      <c r="D510" s="249"/>
      <c r="E510" s="247" t="s">
        <v>245</v>
      </c>
      <c r="F510" s="285">
        <f>F511</f>
        <v>7552</v>
      </c>
    </row>
    <row r="511" spans="1:6" ht="16.5" customHeight="1">
      <c r="A511" s="188"/>
      <c r="B511" s="232"/>
      <c r="C511" s="248"/>
      <c r="D511" s="77" t="s">
        <v>271</v>
      </c>
      <c r="E511" s="68" t="s">
        <v>258</v>
      </c>
      <c r="F511" s="285">
        <v>7552</v>
      </c>
    </row>
    <row r="512" spans="1:6" ht="40.5" customHeight="1">
      <c r="A512" s="188"/>
      <c r="B512" s="232"/>
      <c r="C512" s="248" t="s">
        <v>404</v>
      </c>
      <c r="D512" s="249"/>
      <c r="E512" s="250" t="s">
        <v>441</v>
      </c>
      <c r="F512" s="286">
        <f>F513</f>
        <v>82767</v>
      </c>
    </row>
    <row r="513" spans="1:6" ht="15" customHeight="1">
      <c r="A513" s="188"/>
      <c r="B513" s="232"/>
      <c r="C513" s="248"/>
      <c r="D513" s="77" t="s">
        <v>271</v>
      </c>
      <c r="E513" s="68" t="s">
        <v>258</v>
      </c>
      <c r="F513" s="286">
        <v>82767</v>
      </c>
    </row>
    <row r="514" spans="1:6" ht="38.25">
      <c r="A514" s="188"/>
      <c r="B514" s="232"/>
      <c r="C514" s="248" t="s">
        <v>405</v>
      </c>
      <c r="D514" s="249"/>
      <c r="E514" s="251" t="s">
        <v>406</v>
      </c>
      <c r="F514" s="286">
        <f>F515</f>
        <v>8243.5</v>
      </c>
    </row>
    <row r="515" spans="1:6" ht="12.75">
      <c r="A515" s="188"/>
      <c r="B515" s="232"/>
      <c r="C515" s="248"/>
      <c r="D515" s="77" t="s">
        <v>271</v>
      </c>
      <c r="E515" s="103" t="s">
        <v>258</v>
      </c>
      <c r="F515" s="286">
        <v>8243.5</v>
      </c>
    </row>
    <row r="516" spans="1:6" ht="12.75">
      <c r="A516" s="188"/>
      <c r="B516" s="232"/>
      <c r="C516" s="97" t="s">
        <v>407</v>
      </c>
      <c r="D516" s="119"/>
      <c r="E516" s="95" t="s">
        <v>408</v>
      </c>
      <c r="F516" s="286">
        <f>F517</f>
        <v>8493.3</v>
      </c>
    </row>
    <row r="517" spans="1:6" ht="12.75">
      <c r="A517" s="188"/>
      <c r="B517" s="232"/>
      <c r="C517" s="248"/>
      <c r="D517" s="77" t="s">
        <v>271</v>
      </c>
      <c r="E517" s="103" t="s">
        <v>258</v>
      </c>
      <c r="F517" s="259">
        <v>8493.3</v>
      </c>
    </row>
    <row r="518" spans="1:6" ht="12.75">
      <c r="A518" s="188"/>
      <c r="B518" s="232"/>
      <c r="C518" s="41" t="s">
        <v>243</v>
      </c>
      <c r="D518" s="81"/>
      <c r="E518" s="32" t="s">
        <v>244</v>
      </c>
      <c r="F518" s="58">
        <f>F521+F523+F519</f>
        <v>106146</v>
      </c>
    </row>
    <row r="519" spans="1:6" ht="25.5">
      <c r="A519" s="188"/>
      <c r="B519" s="232"/>
      <c r="C519" s="72" t="s">
        <v>380</v>
      </c>
      <c r="D519" s="74"/>
      <c r="E519" s="14" t="s">
        <v>379</v>
      </c>
      <c r="F519" s="56">
        <f>F520</f>
        <v>100000</v>
      </c>
    </row>
    <row r="520" spans="1:6" ht="12.75">
      <c r="A520" s="188"/>
      <c r="B520" s="232"/>
      <c r="C520" s="72"/>
      <c r="D520" s="74" t="s">
        <v>285</v>
      </c>
      <c r="E520" s="14" t="s">
        <v>272</v>
      </c>
      <c r="F520" s="56">
        <v>100000</v>
      </c>
    </row>
    <row r="521" spans="1:6" ht="38.25">
      <c r="A521" s="188"/>
      <c r="B521" s="232"/>
      <c r="C521" s="72" t="s">
        <v>21</v>
      </c>
      <c r="D521" s="74"/>
      <c r="E521" s="14" t="s">
        <v>22</v>
      </c>
      <c r="F521" s="56">
        <f>F522</f>
        <v>5000</v>
      </c>
    </row>
    <row r="522" spans="1:6" ht="12.75">
      <c r="A522" s="188"/>
      <c r="B522" s="232"/>
      <c r="C522" s="72"/>
      <c r="D522" s="74" t="s">
        <v>285</v>
      </c>
      <c r="E522" s="14" t="s">
        <v>272</v>
      </c>
      <c r="F522" s="56">
        <v>5000</v>
      </c>
    </row>
    <row r="523" spans="1:6" ht="25.5">
      <c r="A523" s="188"/>
      <c r="B523" s="232"/>
      <c r="C523" s="72" t="s">
        <v>23</v>
      </c>
      <c r="D523" s="74"/>
      <c r="E523" s="14" t="s">
        <v>24</v>
      </c>
      <c r="F523" s="56">
        <f>F524</f>
        <v>1146</v>
      </c>
    </row>
    <row r="524" spans="1:6" ht="12.75">
      <c r="A524" s="188"/>
      <c r="B524" s="232"/>
      <c r="C524" s="72"/>
      <c r="D524" s="74" t="s">
        <v>285</v>
      </c>
      <c r="E524" s="14" t="s">
        <v>272</v>
      </c>
      <c r="F524" s="56">
        <v>1146</v>
      </c>
    </row>
    <row r="525" spans="1:6" ht="27">
      <c r="A525" s="188"/>
      <c r="B525" s="25" t="s">
        <v>409</v>
      </c>
      <c r="C525" s="41"/>
      <c r="D525" s="24"/>
      <c r="E525" s="160" t="s">
        <v>126</v>
      </c>
      <c r="F525" s="50">
        <f>F526</f>
        <v>4879</v>
      </c>
    </row>
    <row r="526" spans="1:6" ht="25.5">
      <c r="A526" s="188"/>
      <c r="B526" s="25"/>
      <c r="C526" s="41" t="s">
        <v>107</v>
      </c>
      <c r="D526" s="75"/>
      <c r="E526" s="12" t="s">
        <v>108</v>
      </c>
      <c r="F526" s="52">
        <f>F527</f>
        <v>4879</v>
      </c>
    </row>
    <row r="527" spans="1:6" ht="13.5">
      <c r="A527" s="188"/>
      <c r="B527" s="25"/>
      <c r="C527" s="67" t="s">
        <v>373</v>
      </c>
      <c r="D527" s="81"/>
      <c r="E527" s="71" t="s">
        <v>137</v>
      </c>
      <c r="F527" s="51">
        <f>F528</f>
        <v>4879</v>
      </c>
    </row>
    <row r="528" spans="1:6" ht="13.5">
      <c r="A528" s="206"/>
      <c r="B528" s="25"/>
      <c r="C528" s="67"/>
      <c r="D528" s="81" t="s">
        <v>303</v>
      </c>
      <c r="E528" s="203" t="s">
        <v>304</v>
      </c>
      <c r="F528" s="51">
        <f>F529</f>
        <v>4879</v>
      </c>
    </row>
    <row r="529" spans="1:6" ht="13.5">
      <c r="A529" s="188"/>
      <c r="B529" s="25"/>
      <c r="C529" s="41"/>
      <c r="D529" s="24"/>
      <c r="E529" s="149" t="s">
        <v>482</v>
      </c>
      <c r="F529" s="54">
        <v>4879</v>
      </c>
    </row>
    <row r="530" spans="1:6" ht="28.5">
      <c r="A530" s="196" t="s">
        <v>517</v>
      </c>
      <c r="B530" s="115"/>
      <c r="C530" s="65"/>
      <c r="D530" s="115"/>
      <c r="E530" s="191" t="s">
        <v>327</v>
      </c>
      <c r="F530" s="270">
        <f>F531</f>
        <v>14817</v>
      </c>
    </row>
    <row r="531" spans="1:6" ht="12.75">
      <c r="A531" s="188"/>
      <c r="B531" s="110" t="s">
        <v>131</v>
      </c>
      <c r="C531" s="208"/>
      <c r="D531" s="209"/>
      <c r="E531" s="8" t="s">
        <v>132</v>
      </c>
      <c r="F531" s="52">
        <f>F532</f>
        <v>14817</v>
      </c>
    </row>
    <row r="532" spans="1:6" ht="13.5">
      <c r="A532" s="188"/>
      <c r="B532" s="109" t="s">
        <v>139</v>
      </c>
      <c r="C532" s="216"/>
      <c r="D532" s="79"/>
      <c r="E532" s="155" t="s">
        <v>140</v>
      </c>
      <c r="F532" s="53">
        <f>F533</f>
        <v>14817</v>
      </c>
    </row>
    <row r="533" spans="1:6" ht="12.75">
      <c r="A533" s="188"/>
      <c r="B533" s="81"/>
      <c r="C533" s="66" t="s">
        <v>147</v>
      </c>
      <c r="D533" s="110"/>
      <c r="E533" s="217" t="s">
        <v>148</v>
      </c>
      <c r="F533" s="52">
        <f>F534</f>
        <v>14817</v>
      </c>
    </row>
    <row r="534" spans="1:6" ht="12.75">
      <c r="A534" s="188"/>
      <c r="B534" s="81"/>
      <c r="C534" s="67" t="s">
        <v>312</v>
      </c>
      <c r="D534" s="81"/>
      <c r="E534" s="157" t="s">
        <v>137</v>
      </c>
      <c r="F534" s="51">
        <f>F536</f>
        <v>14817</v>
      </c>
    </row>
    <row r="535" spans="1:6" ht="25.5">
      <c r="A535" s="188"/>
      <c r="B535" s="81"/>
      <c r="C535" s="67" t="s">
        <v>44</v>
      </c>
      <c r="D535" s="81"/>
      <c r="E535" s="157" t="s">
        <v>45</v>
      </c>
      <c r="F535" s="51">
        <f>F536</f>
        <v>14817</v>
      </c>
    </row>
    <row r="536" spans="1:6" ht="12.75">
      <c r="A536" s="188"/>
      <c r="B536" s="81"/>
      <c r="C536" s="67"/>
      <c r="D536" s="81" t="s">
        <v>303</v>
      </c>
      <c r="E536" s="40" t="s">
        <v>304</v>
      </c>
      <c r="F536" s="51">
        <f>F537</f>
        <v>14817</v>
      </c>
    </row>
    <row r="537" spans="1:6" ht="12.75">
      <c r="A537" s="188"/>
      <c r="B537" s="117"/>
      <c r="C537" s="67"/>
      <c r="D537" s="81"/>
      <c r="E537" s="10" t="s">
        <v>155</v>
      </c>
      <c r="F537" s="51">
        <v>14817</v>
      </c>
    </row>
    <row r="538" spans="1:6" ht="28.5">
      <c r="A538" s="196" t="s">
        <v>518</v>
      </c>
      <c r="B538" s="115"/>
      <c r="C538" s="65"/>
      <c r="D538" s="115"/>
      <c r="E538" s="191" t="s">
        <v>519</v>
      </c>
      <c r="F538" s="280">
        <f>F539</f>
        <v>11994.3</v>
      </c>
    </row>
    <row r="539" spans="1:6" ht="14.25">
      <c r="A539" s="196"/>
      <c r="B539" s="110" t="s">
        <v>116</v>
      </c>
      <c r="C539" s="66"/>
      <c r="D539" s="110"/>
      <c r="E539" s="32" t="s">
        <v>117</v>
      </c>
      <c r="F539" s="52">
        <f>F544+F540</f>
        <v>11994.3</v>
      </c>
    </row>
    <row r="540" spans="1:6" ht="14.25">
      <c r="A540" s="196"/>
      <c r="B540" s="25" t="s">
        <v>399</v>
      </c>
      <c r="C540" s="41"/>
      <c r="D540" s="24"/>
      <c r="E540" s="38" t="s">
        <v>400</v>
      </c>
      <c r="F540" s="52">
        <f>F541</f>
        <v>2055</v>
      </c>
    </row>
    <row r="541" spans="1:6" ht="14.25">
      <c r="A541" s="196"/>
      <c r="B541" s="110"/>
      <c r="C541" s="41" t="s">
        <v>243</v>
      </c>
      <c r="D541" s="81"/>
      <c r="E541" s="32" t="s">
        <v>244</v>
      </c>
      <c r="F541" s="56">
        <f>F542</f>
        <v>2055</v>
      </c>
    </row>
    <row r="542" spans="1:6" ht="38.25">
      <c r="A542" s="196"/>
      <c r="B542" s="110"/>
      <c r="C542" s="72" t="s">
        <v>528</v>
      </c>
      <c r="D542" s="74"/>
      <c r="E542" s="14" t="s">
        <v>529</v>
      </c>
      <c r="F542" s="56">
        <f>F543</f>
        <v>2055</v>
      </c>
    </row>
    <row r="543" spans="1:6" ht="14.25">
      <c r="A543" s="196"/>
      <c r="B543" s="110"/>
      <c r="C543" s="72"/>
      <c r="D543" s="74" t="s">
        <v>285</v>
      </c>
      <c r="E543" s="14" t="s">
        <v>272</v>
      </c>
      <c r="F543" s="56">
        <v>2055</v>
      </c>
    </row>
    <row r="544" spans="1:6" ht="27">
      <c r="A544" s="196"/>
      <c r="B544" s="25" t="s">
        <v>409</v>
      </c>
      <c r="C544" s="41"/>
      <c r="D544" s="24"/>
      <c r="E544" s="160" t="s">
        <v>126</v>
      </c>
      <c r="F544" s="53">
        <f>F545</f>
        <v>9939.3</v>
      </c>
    </row>
    <row r="545" spans="1:6" ht="25.5">
      <c r="A545" s="196"/>
      <c r="B545" s="25"/>
      <c r="C545" s="41" t="s">
        <v>251</v>
      </c>
      <c r="D545" s="93"/>
      <c r="E545" s="129" t="s">
        <v>250</v>
      </c>
      <c r="F545" s="52">
        <f>F546</f>
        <v>9939.3</v>
      </c>
    </row>
    <row r="546" spans="1:6" ht="14.25">
      <c r="A546" s="196"/>
      <c r="B546" s="115"/>
      <c r="C546" s="67" t="s">
        <v>253</v>
      </c>
      <c r="D546" s="77"/>
      <c r="E546" s="205" t="s">
        <v>200</v>
      </c>
      <c r="F546" s="54">
        <f>F547</f>
        <v>9939.3</v>
      </c>
    </row>
    <row r="547" spans="1:6" ht="14.25">
      <c r="A547" s="196"/>
      <c r="B547" s="115"/>
      <c r="C547" s="67"/>
      <c r="D547" s="77" t="s">
        <v>271</v>
      </c>
      <c r="E547" s="68" t="s">
        <v>258</v>
      </c>
      <c r="F547" s="54">
        <v>9939.3</v>
      </c>
    </row>
    <row r="548" spans="1:6" ht="14.25">
      <c r="A548" s="196" t="s">
        <v>159</v>
      </c>
      <c r="B548" s="93" t="s">
        <v>92</v>
      </c>
      <c r="C548" s="41"/>
      <c r="D548" s="88"/>
      <c r="E548" s="15" t="s">
        <v>93</v>
      </c>
      <c r="F548" s="52">
        <f>F549</f>
        <v>1151.5</v>
      </c>
    </row>
    <row r="549" spans="1:6" ht="27">
      <c r="A549" s="196"/>
      <c r="B549" s="115" t="s">
        <v>345</v>
      </c>
      <c r="C549" s="41"/>
      <c r="D549" s="82"/>
      <c r="E549" s="5" t="s">
        <v>184</v>
      </c>
      <c r="F549" s="53">
        <f>F550</f>
        <v>1151.5</v>
      </c>
    </row>
    <row r="550" spans="1:6" ht="14.25">
      <c r="A550" s="196"/>
      <c r="B550" s="115"/>
      <c r="C550" s="41" t="s">
        <v>347</v>
      </c>
      <c r="D550" s="82"/>
      <c r="E550" s="7" t="s">
        <v>348</v>
      </c>
      <c r="F550" s="52">
        <f>F551</f>
        <v>1151.5</v>
      </c>
    </row>
    <row r="551" spans="1:6" ht="14.25">
      <c r="A551" s="196"/>
      <c r="B551" s="115"/>
      <c r="C551" s="67" t="s">
        <v>349</v>
      </c>
      <c r="D551" s="94"/>
      <c r="E551" s="9" t="s">
        <v>350</v>
      </c>
      <c r="F551" s="54">
        <f>F552</f>
        <v>1151.5</v>
      </c>
    </row>
    <row r="552" spans="1:6" ht="14.25">
      <c r="A552" s="196"/>
      <c r="B552" s="115"/>
      <c r="C552" s="67"/>
      <c r="D552" s="81" t="s">
        <v>426</v>
      </c>
      <c r="E552" s="40" t="s">
        <v>427</v>
      </c>
      <c r="F552" s="54">
        <v>1151.5</v>
      </c>
    </row>
    <row r="553" spans="1:6" ht="14.25">
      <c r="A553" s="188"/>
      <c r="B553" s="81"/>
      <c r="C553" s="67"/>
      <c r="D553" s="81"/>
      <c r="E553" s="191" t="s">
        <v>520</v>
      </c>
      <c r="F553" s="270">
        <f>F555</f>
        <v>10000</v>
      </c>
    </row>
    <row r="554" spans="1:6" ht="12.75">
      <c r="A554" s="188"/>
      <c r="B554" s="112" t="s">
        <v>92</v>
      </c>
      <c r="C554" s="41"/>
      <c r="D554" s="75"/>
      <c r="E554" s="3" t="s">
        <v>93</v>
      </c>
      <c r="F554" s="49">
        <f>F555</f>
        <v>10000</v>
      </c>
    </row>
    <row r="555" spans="1:6" ht="13.5">
      <c r="A555" s="188"/>
      <c r="B555" s="115" t="s">
        <v>101</v>
      </c>
      <c r="C555" s="41"/>
      <c r="D555" s="82"/>
      <c r="E555" s="5" t="s">
        <v>102</v>
      </c>
      <c r="F555" s="53">
        <f>F556</f>
        <v>10000</v>
      </c>
    </row>
    <row r="556" spans="1:6" ht="13.5">
      <c r="A556" s="188"/>
      <c r="B556" s="115"/>
      <c r="C556" s="41" t="s">
        <v>103</v>
      </c>
      <c r="D556" s="82"/>
      <c r="E556" s="7" t="s">
        <v>102</v>
      </c>
      <c r="F556" s="52">
        <f>F557</f>
        <v>10000</v>
      </c>
    </row>
    <row r="557" spans="1:6" ht="13.5">
      <c r="A557" s="188"/>
      <c r="B557" s="115"/>
      <c r="C557" s="67" t="s">
        <v>273</v>
      </c>
      <c r="D557" s="94"/>
      <c r="E557" s="157" t="s">
        <v>274</v>
      </c>
      <c r="F557" s="51">
        <f>F558</f>
        <v>10000</v>
      </c>
    </row>
    <row r="558" spans="1:6" ht="13.5">
      <c r="A558" s="188"/>
      <c r="B558" s="115"/>
      <c r="C558" s="67"/>
      <c r="D558" s="81" t="s">
        <v>285</v>
      </c>
      <c r="E558" s="40" t="s">
        <v>272</v>
      </c>
      <c r="F558" s="51">
        <v>10000</v>
      </c>
    </row>
    <row r="559" spans="1:6" ht="14.25">
      <c r="A559" s="188"/>
      <c r="B559" s="231" t="s">
        <v>466</v>
      </c>
      <c r="C559" s="252"/>
      <c r="D559" s="231"/>
      <c r="E559" s="253" t="s">
        <v>226</v>
      </c>
      <c r="F559" s="270">
        <f>F560</f>
        <v>125729</v>
      </c>
    </row>
    <row r="560" spans="1:6" ht="40.5">
      <c r="A560" s="188"/>
      <c r="B560" s="115" t="s">
        <v>467</v>
      </c>
      <c r="C560" s="41"/>
      <c r="D560" s="115"/>
      <c r="E560" s="145" t="s">
        <v>468</v>
      </c>
      <c r="F560" s="53">
        <f>F561</f>
        <v>125729</v>
      </c>
    </row>
    <row r="561" spans="1:6" ht="12.75">
      <c r="A561" s="188"/>
      <c r="B561" s="93"/>
      <c r="C561" s="41" t="s">
        <v>259</v>
      </c>
      <c r="D561" s="93"/>
      <c r="E561" s="7" t="s">
        <v>226</v>
      </c>
      <c r="F561" s="52">
        <f>F562</f>
        <v>125729</v>
      </c>
    </row>
    <row r="562" spans="1:6" ht="38.25">
      <c r="A562" s="188"/>
      <c r="B562" s="115"/>
      <c r="C562" s="72" t="s">
        <v>469</v>
      </c>
      <c r="D562" s="74"/>
      <c r="E562" s="14" t="s">
        <v>470</v>
      </c>
      <c r="F562" s="54">
        <f>F563</f>
        <v>125729</v>
      </c>
    </row>
    <row r="563" spans="1:6" ht="13.5">
      <c r="A563" s="188"/>
      <c r="B563" s="115"/>
      <c r="C563" s="41"/>
      <c r="D563" s="74" t="s">
        <v>414</v>
      </c>
      <c r="E563" s="14" t="s">
        <v>301</v>
      </c>
      <c r="F563" s="54">
        <v>125729</v>
      </c>
    </row>
    <row r="564" spans="1:6" ht="15.75">
      <c r="A564" s="188"/>
      <c r="B564" s="254"/>
      <c r="C564" s="255"/>
      <c r="D564" s="254"/>
      <c r="E564" s="256" t="s">
        <v>521</v>
      </c>
      <c r="F564" s="60">
        <f>F8+F66+F120+F211+F221+F246+F530+F285+F295+F328+F424+F442+F450+F461+F481+F504+F553+F538+F559+F548</f>
        <v>2508266.6999999993</v>
      </c>
    </row>
    <row r="565" spans="1:5" ht="12.75">
      <c r="A565" s="125"/>
      <c r="B565" s="125"/>
      <c r="C565" s="257"/>
      <c r="D565" s="125"/>
      <c r="E565" s="30"/>
    </row>
    <row r="566" spans="1:5" ht="12.75">
      <c r="A566" s="125"/>
      <c r="B566" s="125"/>
      <c r="C566" s="257"/>
      <c r="D566" s="125"/>
      <c r="E566" s="30"/>
    </row>
    <row r="567" spans="1:5" ht="12.75">
      <c r="A567" s="125"/>
      <c r="B567" s="125"/>
      <c r="C567" s="257"/>
      <c r="D567" s="125"/>
      <c r="E567" s="30"/>
    </row>
    <row r="568" spans="1:5" ht="12.75">
      <c r="A568" s="125"/>
      <c r="B568" s="125"/>
      <c r="C568" s="257"/>
      <c r="D568" s="125"/>
      <c r="E568" s="30"/>
    </row>
    <row r="570" ht="12.75">
      <c r="F570" s="359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workbookViewId="0" topLeftCell="A1">
      <selection activeCell="D3" sqref="D3"/>
    </sheetView>
  </sheetViews>
  <sheetFormatPr defaultColWidth="9.00390625" defaultRowHeight="12.75"/>
  <cols>
    <col min="1" max="1" width="5.75390625" style="0" customWidth="1"/>
    <col min="2" max="2" width="51.00390625" style="0" customWidth="1"/>
    <col min="3" max="4" width="12.625" style="0" customWidth="1"/>
  </cols>
  <sheetData>
    <row r="1" ht="12.75">
      <c r="D1" s="287" t="s">
        <v>5</v>
      </c>
    </row>
    <row r="2" ht="12.75">
      <c r="D2" s="287" t="s">
        <v>530</v>
      </c>
    </row>
    <row r="3" ht="12.75">
      <c r="D3" s="364" t="s">
        <v>38</v>
      </c>
    </row>
    <row r="4" spans="1:3" ht="15">
      <c r="A4" s="288"/>
      <c r="B4" s="288"/>
      <c r="C4" s="289"/>
    </row>
    <row r="5" spans="1:2" ht="14.25">
      <c r="A5" s="290"/>
      <c r="B5" s="288" t="s">
        <v>531</v>
      </c>
    </row>
    <row r="6" spans="2:4" ht="14.25">
      <c r="B6" s="288" t="s">
        <v>532</v>
      </c>
      <c r="C6" s="33"/>
      <c r="D6" s="33"/>
    </row>
    <row r="7" spans="2:4" ht="14.25">
      <c r="B7" s="288" t="s">
        <v>533</v>
      </c>
      <c r="C7" s="33"/>
      <c r="D7" s="33"/>
    </row>
    <row r="8" ht="12.75">
      <c r="D8" s="291" t="s">
        <v>6</v>
      </c>
    </row>
    <row r="9" spans="1:4" ht="56.25" customHeight="1">
      <c r="A9" s="292" t="s">
        <v>534</v>
      </c>
      <c r="B9" s="293" t="s">
        <v>535</v>
      </c>
      <c r="C9" s="294">
        <v>2011</v>
      </c>
      <c r="D9" s="295">
        <v>2012</v>
      </c>
    </row>
    <row r="10" spans="1:4" ht="14.25">
      <c r="A10" s="296" t="s">
        <v>92</v>
      </c>
      <c r="B10" s="297" t="s">
        <v>93</v>
      </c>
      <c r="C10" s="298">
        <f>C11+C12+C13+C14+C15+C16+C17+C18+C19+C20+C21+C22+C23+C24</f>
        <v>184705.1</v>
      </c>
      <c r="D10" s="298">
        <f>D11+D12+D13+D14+D15+D16+D17+D18+D19+D20+D21+D22+D23+D24</f>
        <v>186135.9</v>
      </c>
    </row>
    <row r="11" spans="1:4" ht="15">
      <c r="A11" s="299"/>
      <c r="B11" s="300" t="s">
        <v>78</v>
      </c>
      <c r="C11" s="301">
        <v>11342.9</v>
      </c>
      <c r="D11" s="301">
        <v>11342.9</v>
      </c>
    </row>
    <row r="12" spans="1:4" ht="15">
      <c r="A12" s="299"/>
      <c r="B12" s="302" t="s">
        <v>97</v>
      </c>
      <c r="C12" s="301">
        <v>98073.1</v>
      </c>
      <c r="D12" s="301">
        <v>98087.7</v>
      </c>
    </row>
    <row r="13" spans="1:4" ht="15">
      <c r="A13" s="299"/>
      <c r="B13" s="300" t="s">
        <v>237</v>
      </c>
      <c r="C13" s="301">
        <v>19376.5</v>
      </c>
      <c r="D13" s="301">
        <v>19376.5</v>
      </c>
    </row>
    <row r="14" spans="1:4" ht="15">
      <c r="A14" s="299"/>
      <c r="B14" s="300" t="s">
        <v>227</v>
      </c>
      <c r="C14" s="301">
        <v>4902.7</v>
      </c>
      <c r="D14" s="301">
        <v>4902.7</v>
      </c>
    </row>
    <row r="15" spans="1:4" ht="30">
      <c r="A15" s="299"/>
      <c r="B15" s="300" t="s">
        <v>389</v>
      </c>
      <c r="C15" s="301">
        <v>27914.5</v>
      </c>
      <c r="D15" s="301">
        <v>29329.2</v>
      </c>
    </row>
    <row r="16" spans="1:4" ht="30">
      <c r="A16" s="299"/>
      <c r="B16" s="303" t="s">
        <v>228</v>
      </c>
      <c r="C16" s="301">
        <v>898.8</v>
      </c>
      <c r="D16" s="301">
        <v>898.8</v>
      </c>
    </row>
    <row r="17" spans="1:4" ht="30">
      <c r="A17" s="299"/>
      <c r="B17" s="304" t="s">
        <v>387</v>
      </c>
      <c r="C17" s="301">
        <v>3947</v>
      </c>
      <c r="D17" s="301">
        <v>3947.5</v>
      </c>
    </row>
    <row r="18" spans="1:4" ht="15">
      <c r="A18" s="299"/>
      <c r="B18" s="304" t="s">
        <v>520</v>
      </c>
      <c r="C18" s="301">
        <v>16000</v>
      </c>
      <c r="D18" s="301">
        <v>16000</v>
      </c>
    </row>
    <row r="19" spans="1:4" ht="45">
      <c r="A19" s="299"/>
      <c r="B19" s="300" t="s">
        <v>536</v>
      </c>
      <c r="C19" s="339">
        <v>1168</v>
      </c>
      <c r="D19" s="339">
        <v>1168</v>
      </c>
    </row>
    <row r="20" spans="1:4" ht="45">
      <c r="A20" s="299"/>
      <c r="B20" s="300" t="s">
        <v>537</v>
      </c>
      <c r="C20" s="339">
        <v>269</v>
      </c>
      <c r="D20" s="339">
        <v>269</v>
      </c>
    </row>
    <row r="21" spans="1:4" ht="60">
      <c r="A21" s="299"/>
      <c r="B21" s="300" t="s">
        <v>547</v>
      </c>
      <c r="C21" s="339">
        <v>201</v>
      </c>
      <c r="D21" s="339">
        <v>202</v>
      </c>
    </row>
    <row r="22" spans="1:4" ht="45">
      <c r="A22" s="299"/>
      <c r="B22" s="300" t="s">
        <v>548</v>
      </c>
      <c r="C22" s="339">
        <v>580.5</v>
      </c>
      <c r="D22" s="339">
        <v>580.5</v>
      </c>
    </row>
    <row r="23" spans="1:4" ht="105">
      <c r="A23" s="299"/>
      <c r="B23" s="300" t="s">
        <v>549</v>
      </c>
      <c r="C23" s="339">
        <v>22.5</v>
      </c>
      <c r="D23" s="339">
        <v>22.5</v>
      </c>
    </row>
    <row r="24" spans="1:4" ht="75">
      <c r="A24" s="299"/>
      <c r="B24" s="300" t="s">
        <v>550</v>
      </c>
      <c r="C24" s="339">
        <v>8.6</v>
      </c>
      <c r="D24" s="339">
        <v>8.6</v>
      </c>
    </row>
    <row r="25" spans="1:4" ht="28.5">
      <c r="A25" s="305" t="s">
        <v>109</v>
      </c>
      <c r="B25" s="306" t="s">
        <v>551</v>
      </c>
      <c r="C25" s="298">
        <f>C26+C27+C30+C28+C29</f>
        <v>145173.3</v>
      </c>
      <c r="D25" s="298">
        <f>D26+D27+D30+D28+D29</f>
        <v>145231.3</v>
      </c>
    </row>
    <row r="26" spans="1:4" ht="15">
      <c r="A26" s="299"/>
      <c r="B26" s="300" t="s">
        <v>382</v>
      </c>
      <c r="C26" s="301">
        <v>119942</v>
      </c>
      <c r="D26" s="301">
        <v>119999</v>
      </c>
    </row>
    <row r="27" spans="1:4" ht="15">
      <c r="A27" s="307"/>
      <c r="B27" s="300" t="s">
        <v>238</v>
      </c>
      <c r="C27" s="301">
        <v>9528.8</v>
      </c>
      <c r="D27" s="301">
        <v>9529.8</v>
      </c>
    </row>
    <row r="28" spans="1:4" ht="45">
      <c r="A28" s="307"/>
      <c r="B28" s="304" t="s">
        <v>552</v>
      </c>
      <c r="C28" s="301">
        <v>13994</v>
      </c>
      <c r="D28" s="301">
        <v>13994</v>
      </c>
    </row>
    <row r="29" spans="1:4" ht="45">
      <c r="A29" s="307"/>
      <c r="B29" s="304" t="s">
        <v>553</v>
      </c>
      <c r="C29" s="301">
        <v>1700</v>
      </c>
      <c r="D29" s="301">
        <v>1700</v>
      </c>
    </row>
    <row r="30" spans="1:4" ht="60">
      <c r="A30" s="307"/>
      <c r="B30" s="300" t="s">
        <v>554</v>
      </c>
      <c r="C30" s="301">
        <v>8.5</v>
      </c>
      <c r="D30" s="301">
        <v>8.5</v>
      </c>
    </row>
    <row r="31" spans="1:4" ht="14.25">
      <c r="A31" s="296" t="s">
        <v>114</v>
      </c>
      <c r="B31" s="308" t="s">
        <v>115</v>
      </c>
      <c r="C31" s="309">
        <f>C32+C34+C33</f>
        <v>52250.3</v>
      </c>
      <c r="D31" s="309">
        <f>D32+D34+D33</f>
        <v>52083.5</v>
      </c>
    </row>
    <row r="32" spans="1:4" ht="15">
      <c r="A32" s="299"/>
      <c r="B32" s="302" t="s">
        <v>97</v>
      </c>
      <c r="C32" s="301">
        <v>51485.8</v>
      </c>
      <c r="D32" s="301">
        <v>51407.5</v>
      </c>
    </row>
    <row r="33" spans="1:4" ht="45">
      <c r="A33" s="299"/>
      <c r="B33" s="304" t="s">
        <v>555</v>
      </c>
      <c r="C33" s="301">
        <v>88.5</v>
      </c>
      <c r="D33" s="301"/>
    </row>
    <row r="34" spans="1:4" ht="90">
      <c r="A34" s="299"/>
      <c r="B34" s="300" t="s">
        <v>556</v>
      </c>
      <c r="C34" s="301">
        <v>676</v>
      </c>
      <c r="D34" s="301">
        <v>676</v>
      </c>
    </row>
    <row r="35" spans="1:4" ht="14.25">
      <c r="A35" s="296" t="s">
        <v>116</v>
      </c>
      <c r="B35" s="310" t="s">
        <v>117</v>
      </c>
      <c r="C35" s="309">
        <f>SUM(C36+C37+C40+C41+C42+C43+C44+C46+C47+C39+C38+C45)</f>
        <v>393258.39999999997</v>
      </c>
      <c r="D35" s="309">
        <f>SUM(D36+D37+D40+D41+D42+D43+D44+D46+D47+D39+D38+D45)</f>
        <v>526596.2999999999</v>
      </c>
    </row>
    <row r="36" spans="1:4" ht="15">
      <c r="A36" s="311"/>
      <c r="B36" s="312" t="s">
        <v>230</v>
      </c>
      <c r="C36" s="301">
        <v>225350.9</v>
      </c>
      <c r="D36" s="301">
        <v>225350.9</v>
      </c>
    </row>
    <row r="37" spans="1:4" ht="15">
      <c r="A37" s="307"/>
      <c r="B37" s="312" t="s">
        <v>443</v>
      </c>
      <c r="C37" s="301">
        <v>10502.5</v>
      </c>
      <c r="D37" s="301">
        <v>10502.8</v>
      </c>
    </row>
    <row r="38" spans="1:4" ht="15">
      <c r="A38" s="307"/>
      <c r="B38" s="312" t="s">
        <v>97</v>
      </c>
      <c r="C38" s="301">
        <v>20051.2</v>
      </c>
      <c r="D38" s="301">
        <v>20344.6</v>
      </c>
    </row>
    <row r="39" spans="1:4" ht="30">
      <c r="A39" s="307"/>
      <c r="B39" s="300" t="s">
        <v>389</v>
      </c>
      <c r="C39" s="301">
        <v>2535</v>
      </c>
      <c r="D39" s="301">
        <v>2535</v>
      </c>
    </row>
    <row r="40" spans="1:4" ht="45">
      <c r="A40" s="299"/>
      <c r="B40" s="304" t="s">
        <v>552</v>
      </c>
      <c r="C40" s="301">
        <v>15731</v>
      </c>
      <c r="D40" s="301">
        <v>17823</v>
      </c>
    </row>
    <row r="41" spans="1:4" ht="45">
      <c r="A41" s="299"/>
      <c r="B41" s="304" t="s">
        <v>553</v>
      </c>
      <c r="C41" s="301">
        <v>51742.4</v>
      </c>
      <c r="D41" s="301">
        <v>161145</v>
      </c>
    </row>
    <row r="42" spans="1:4" ht="45">
      <c r="A42" s="299"/>
      <c r="B42" s="313" t="s">
        <v>558</v>
      </c>
      <c r="C42" s="301">
        <v>20607.1</v>
      </c>
      <c r="D42" s="301">
        <v>24728.5</v>
      </c>
    </row>
    <row r="43" spans="1:4" ht="75">
      <c r="A43" s="299"/>
      <c r="B43" s="313" t="s">
        <v>473</v>
      </c>
      <c r="C43" s="301">
        <v>20607.1</v>
      </c>
      <c r="D43" s="301">
        <v>24728.5</v>
      </c>
    </row>
    <row r="44" spans="1:4" ht="45">
      <c r="A44" s="299"/>
      <c r="B44" s="313" t="s">
        <v>529</v>
      </c>
      <c r="C44" s="301">
        <v>2278</v>
      </c>
      <c r="D44" s="301"/>
    </row>
    <row r="45" spans="1:4" ht="60">
      <c r="A45" s="299"/>
      <c r="B45" s="358" t="s">
        <v>525</v>
      </c>
      <c r="C45" s="301">
        <v>6332.8</v>
      </c>
      <c r="D45" s="301">
        <v>13508.2</v>
      </c>
    </row>
    <row r="46" spans="1:4" ht="30">
      <c r="A46" s="299"/>
      <c r="B46" s="314" t="s">
        <v>12</v>
      </c>
      <c r="C46" s="301">
        <v>13320.4</v>
      </c>
      <c r="D46" s="301">
        <v>21783.7</v>
      </c>
    </row>
    <row r="47" spans="1:4" ht="15">
      <c r="A47" s="299"/>
      <c r="B47" s="314" t="s">
        <v>559</v>
      </c>
      <c r="C47" s="301">
        <v>4200</v>
      </c>
      <c r="D47" s="301">
        <v>4146.1</v>
      </c>
    </row>
    <row r="48" spans="1:4" ht="14.25">
      <c r="A48" s="296" t="s">
        <v>127</v>
      </c>
      <c r="B48" s="308" t="s">
        <v>128</v>
      </c>
      <c r="C48" s="309">
        <f>C49</f>
        <v>1657</v>
      </c>
      <c r="D48" s="309">
        <f>D49</f>
        <v>1657</v>
      </c>
    </row>
    <row r="49" spans="1:4" ht="15">
      <c r="A49" s="296"/>
      <c r="B49" s="304" t="s">
        <v>97</v>
      </c>
      <c r="C49" s="301">
        <v>1657</v>
      </c>
      <c r="D49" s="301">
        <v>1657</v>
      </c>
    </row>
    <row r="50" spans="1:4" ht="14.25">
      <c r="A50" s="296" t="s">
        <v>131</v>
      </c>
      <c r="B50" s="308" t="s">
        <v>132</v>
      </c>
      <c r="C50" s="309">
        <f>C51+C52+C53+C54+C56+C57+C58+C59+C61+C62+C55+C60</f>
        <v>1215092.5</v>
      </c>
      <c r="D50" s="309">
        <f>D51+D52+D53+D54+D56+D57+D58+D59+D61+D62+D55+D60</f>
        <v>1235496.1</v>
      </c>
    </row>
    <row r="51" spans="1:4" ht="15">
      <c r="A51" s="299"/>
      <c r="B51" s="300" t="s">
        <v>138</v>
      </c>
      <c r="C51" s="301">
        <v>792789.2</v>
      </c>
      <c r="D51" s="301">
        <v>802369.3</v>
      </c>
    </row>
    <row r="52" spans="1:4" ht="30">
      <c r="A52" s="299"/>
      <c r="B52" s="300" t="s">
        <v>560</v>
      </c>
      <c r="C52" s="301">
        <v>15062.5</v>
      </c>
      <c r="D52" s="301">
        <v>15169.6</v>
      </c>
    </row>
    <row r="53" spans="1:4" ht="15">
      <c r="A53" s="299"/>
      <c r="B53" s="300" t="s">
        <v>354</v>
      </c>
      <c r="C53" s="301">
        <v>24402.8</v>
      </c>
      <c r="D53" s="301">
        <v>24413.6</v>
      </c>
    </row>
    <row r="54" spans="1:4" ht="15">
      <c r="A54" s="299"/>
      <c r="B54" s="300" t="s">
        <v>149</v>
      </c>
      <c r="C54" s="301">
        <v>19415</v>
      </c>
      <c r="D54" s="301">
        <v>19416.6</v>
      </c>
    </row>
    <row r="55" spans="1:4" ht="30">
      <c r="A55" s="299"/>
      <c r="B55" s="314" t="s">
        <v>562</v>
      </c>
      <c r="C55" s="301">
        <v>31125</v>
      </c>
      <c r="D55" s="301">
        <v>31125</v>
      </c>
    </row>
    <row r="56" spans="1:4" ht="105">
      <c r="A56" s="299"/>
      <c r="B56" s="300" t="s">
        <v>563</v>
      </c>
      <c r="C56" s="301">
        <v>248596</v>
      </c>
      <c r="D56" s="301">
        <v>258283</v>
      </c>
    </row>
    <row r="57" spans="1:4" ht="180">
      <c r="A57" s="299"/>
      <c r="B57" s="300" t="s">
        <v>565</v>
      </c>
      <c r="C57" s="301">
        <v>68212</v>
      </c>
      <c r="D57" s="301">
        <v>69020</v>
      </c>
    </row>
    <row r="58" spans="1:4" ht="75">
      <c r="A58" s="299"/>
      <c r="B58" s="300" t="s">
        <v>566</v>
      </c>
      <c r="C58" s="301">
        <v>3707</v>
      </c>
      <c r="D58" s="301">
        <v>3752</v>
      </c>
    </row>
    <row r="59" spans="1:4" ht="45">
      <c r="A59" s="299"/>
      <c r="B59" s="300" t="s">
        <v>567</v>
      </c>
      <c r="C59" s="301">
        <v>2096</v>
      </c>
      <c r="D59" s="301">
        <v>2238</v>
      </c>
    </row>
    <row r="60" spans="1:4" ht="45">
      <c r="A60" s="299"/>
      <c r="B60" s="300" t="s">
        <v>568</v>
      </c>
      <c r="C60" s="301">
        <v>3439</v>
      </c>
      <c r="D60" s="301">
        <v>3452</v>
      </c>
    </row>
    <row r="61" spans="1:4" ht="105">
      <c r="A61" s="299"/>
      <c r="B61" s="300" t="s">
        <v>569</v>
      </c>
      <c r="C61" s="301">
        <v>782</v>
      </c>
      <c r="D61" s="301">
        <v>791</v>
      </c>
    </row>
    <row r="62" spans="1:4" ht="60">
      <c r="A62" s="299"/>
      <c r="B62" s="300" t="s">
        <v>570</v>
      </c>
      <c r="C62" s="301">
        <v>5466</v>
      </c>
      <c r="D62" s="301">
        <v>5466</v>
      </c>
    </row>
    <row r="63" spans="1:4" ht="28.5">
      <c r="A63" s="296" t="s">
        <v>163</v>
      </c>
      <c r="B63" s="308" t="s">
        <v>571</v>
      </c>
      <c r="C63" s="309">
        <f>C64</f>
        <v>46295.8</v>
      </c>
      <c r="D63" s="309">
        <f>D64</f>
        <v>46296.7</v>
      </c>
    </row>
    <row r="64" spans="1:4" ht="15">
      <c r="A64" s="299"/>
      <c r="B64" s="300" t="s">
        <v>561</v>
      </c>
      <c r="C64" s="301">
        <v>46295.8</v>
      </c>
      <c r="D64" s="301">
        <v>46296.7</v>
      </c>
    </row>
    <row r="65" spans="1:4" ht="14.25">
      <c r="A65" s="315" t="s">
        <v>180</v>
      </c>
      <c r="B65" s="308" t="s">
        <v>332</v>
      </c>
      <c r="C65" s="309">
        <f>C66+C69+C68+C73+C70+C71+C67+C72</f>
        <v>220399.40000000002</v>
      </c>
      <c r="D65" s="309">
        <f>D66+D69+D68+D73+D70+D71+D67+D72</f>
        <v>188644.80000000002</v>
      </c>
    </row>
    <row r="66" spans="1:4" ht="15">
      <c r="A66" s="311"/>
      <c r="B66" s="316" t="s">
        <v>185</v>
      </c>
      <c r="C66" s="301">
        <v>153069</v>
      </c>
      <c r="D66" s="301">
        <v>153996.9</v>
      </c>
    </row>
    <row r="67" spans="1:4" ht="15">
      <c r="A67" s="307"/>
      <c r="B67" s="300" t="s">
        <v>354</v>
      </c>
      <c r="C67" s="301">
        <v>9696.7</v>
      </c>
      <c r="D67" s="301">
        <v>9703.2</v>
      </c>
    </row>
    <row r="68" spans="1:4" ht="45">
      <c r="A68" s="307"/>
      <c r="B68" s="316" t="s">
        <v>572</v>
      </c>
      <c r="C68" s="301">
        <v>891</v>
      </c>
      <c r="D68" s="301"/>
    </row>
    <row r="69" spans="1:4" ht="75">
      <c r="A69" s="307"/>
      <c r="B69" s="317" t="s">
        <v>573</v>
      </c>
      <c r="C69" s="301">
        <v>5185</v>
      </c>
      <c r="D69" s="301"/>
    </row>
    <row r="70" spans="1:4" ht="45">
      <c r="A70" s="307"/>
      <c r="B70" s="317" t="s">
        <v>574</v>
      </c>
      <c r="C70" s="301">
        <v>3277</v>
      </c>
      <c r="D70" s="301">
        <v>2840</v>
      </c>
    </row>
    <row r="71" spans="1:4" ht="60">
      <c r="A71" s="307"/>
      <c r="B71" s="314" t="s">
        <v>0</v>
      </c>
      <c r="C71" s="301">
        <v>6862</v>
      </c>
      <c r="D71" s="301">
        <v>9070</v>
      </c>
    </row>
    <row r="72" spans="1:4" ht="45">
      <c r="A72" s="307"/>
      <c r="B72" s="300" t="s">
        <v>462</v>
      </c>
      <c r="C72" s="301">
        <v>28630</v>
      </c>
      <c r="D72" s="301"/>
    </row>
    <row r="73" spans="1:4" ht="45">
      <c r="A73" s="307"/>
      <c r="B73" s="312" t="s">
        <v>1</v>
      </c>
      <c r="C73" s="301">
        <v>12788.7</v>
      </c>
      <c r="D73" s="301">
        <v>13034.7</v>
      </c>
    </row>
    <row r="74" spans="1:4" ht="14.25">
      <c r="A74" s="315" t="s">
        <v>195</v>
      </c>
      <c r="B74" s="308" t="s">
        <v>196</v>
      </c>
      <c r="C74" s="309">
        <f>C75+C79+C77+C78+C76</f>
        <v>98600.8</v>
      </c>
      <c r="D74" s="309">
        <f>D75+D79+D77+D78+D76</f>
        <v>105172.2</v>
      </c>
    </row>
    <row r="75" spans="1:4" ht="15">
      <c r="A75" s="315"/>
      <c r="B75" s="312" t="s">
        <v>97</v>
      </c>
      <c r="C75" s="301">
        <v>3522</v>
      </c>
      <c r="D75" s="301">
        <v>3522</v>
      </c>
    </row>
    <row r="76" spans="1:4" ht="15">
      <c r="A76" s="299"/>
      <c r="B76" s="300" t="s">
        <v>138</v>
      </c>
      <c r="C76" s="301">
        <v>67003.8</v>
      </c>
      <c r="D76" s="301">
        <v>74575.2</v>
      </c>
    </row>
    <row r="77" spans="1:4" ht="45">
      <c r="A77" s="299"/>
      <c r="B77" s="312" t="s">
        <v>433</v>
      </c>
      <c r="C77" s="301">
        <v>1000</v>
      </c>
      <c r="D77" s="301"/>
    </row>
    <row r="78" spans="1:4" ht="60">
      <c r="A78" s="299"/>
      <c r="B78" s="300" t="s">
        <v>570</v>
      </c>
      <c r="C78" s="301">
        <v>1119</v>
      </c>
      <c r="D78" s="301">
        <v>1119</v>
      </c>
    </row>
    <row r="79" spans="1:4" ht="90">
      <c r="A79" s="299"/>
      <c r="B79" s="300" t="s">
        <v>2</v>
      </c>
      <c r="C79" s="301">
        <v>25956</v>
      </c>
      <c r="D79" s="301">
        <v>25956</v>
      </c>
    </row>
    <row r="80" spans="1:4" ht="14.25">
      <c r="A80" s="296" t="s">
        <v>466</v>
      </c>
      <c r="B80" s="318" t="s">
        <v>226</v>
      </c>
      <c r="C80" s="319">
        <f>C81</f>
        <v>133065.4</v>
      </c>
      <c r="D80" s="319">
        <f>D81</f>
        <v>133638.6</v>
      </c>
    </row>
    <row r="81" spans="1:4" ht="60">
      <c r="A81" s="296"/>
      <c r="B81" s="358" t="s">
        <v>470</v>
      </c>
      <c r="C81" s="301">
        <v>133065.4</v>
      </c>
      <c r="D81" s="301">
        <v>133638.6</v>
      </c>
    </row>
    <row r="82" spans="1:4" ht="15">
      <c r="A82" s="320"/>
      <c r="B82" s="321" t="s">
        <v>3</v>
      </c>
      <c r="C82" s="322">
        <f>C74+C65+C63+C50+C48+C35+C31+C25+C10+C80</f>
        <v>2490498</v>
      </c>
      <c r="D82" s="322">
        <f>D74+D65+D63+D50+D48+D35+D31+D25+D10+D80</f>
        <v>2620952.4</v>
      </c>
    </row>
    <row r="83" spans="1:4" ht="15">
      <c r="A83" s="323"/>
      <c r="B83" s="324"/>
      <c r="C83" s="325"/>
      <c r="D83" s="325"/>
    </row>
    <row r="84" spans="1:4" ht="15">
      <c r="A84" s="326"/>
      <c r="B84" s="327" t="s">
        <v>16</v>
      </c>
      <c r="C84" s="301">
        <v>52885.1</v>
      </c>
      <c r="D84" s="301">
        <v>111745.3</v>
      </c>
    </row>
    <row r="85" spans="1:4" ht="15">
      <c r="A85" s="323"/>
      <c r="B85" s="328"/>
      <c r="C85" s="329"/>
      <c r="D85" s="329"/>
    </row>
    <row r="86" spans="1:4" ht="15.75">
      <c r="A86" s="330"/>
      <c r="B86" s="331" t="s">
        <v>4</v>
      </c>
      <c r="C86" s="332">
        <f>C82+C84</f>
        <v>2543383.1</v>
      </c>
      <c r="D86" s="332">
        <f>D82+D84</f>
        <v>2732697.6999999997</v>
      </c>
    </row>
    <row r="87" spans="1:4" ht="15.75">
      <c r="A87" s="333"/>
      <c r="B87" s="334"/>
      <c r="C87" s="335"/>
      <c r="D87" s="335"/>
    </row>
    <row r="88" spans="1:4" ht="15.75">
      <c r="A88" s="333"/>
      <c r="B88" s="334"/>
      <c r="C88" s="335"/>
      <c r="D88" s="335"/>
    </row>
    <row r="89" spans="1:4" ht="15.75">
      <c r="A89" s="333"/>
      <c r="B89" s="334"/>
      <c r="C89" s="335"/>
      <c r="D89" s="335"/>
    </row>
    <row r="90" spans="1:4" ht="15.75">
      <c r="A90" s="333"/>
      <c r="B90" s="334"/>
      <c r="C90" s="335"/>
      <c r="D90" s="335"/>
    </row>
    <row r="91" spans="1:4" ht="15.75">
      <c r="A91" s="333"/>
      <c r="B91" s="334"/>
      <c r="C91" s="335"/>
      <c r="D91" s="335"/>
    </row>
    <row r="92" spans="1:4" ht="15.75">
      <c r="A92" s="333"/>
      <c r="B92" s="334"/>
      <c r="C92" s="335"/>
      <c r="D92" s="335"/>
    </row>
    <row r="93" spans="1:4" ht="15.75">
      <c r="A93" s="333"/>
      <c r="B93" s="334"/>
      <c r="C93" s="335"/>
      <c r="D93" s="335"/>
    </row>
    <row r="94" spans="1:4" ht="15.75">
      <c r="A94" s="333"/>
      <c r="B94" s="334"/>
      <c r="C94" s="335"/>
      <c r="D94" s="335"/>
    </row>
    <row r="95" spans="1:4" ht="15.75">
      <c r="A95" s="333"/>
      <c r="B95" s="334"/>
      <c r="C95" s="335"/>
      <c r="D95" s="335"/>
    </row>
    <row r="96" spans="1:4" ht="15.75">
      <c r="A96" s="333"/>
      <c r="B96" s="334"/>
      <c r="C96" s="335"/>
      <c r="D96" s="335"/>
    </row>
    <row r="97" spans="1:4" ht="15.75">
      <c r="A97" s="333"/>
      <c r="B97" s="334"/>
      <c r="C97" s="335"/>
      <c r="D97" s="335"/>
    </row>
    <row r="98" spans="1:4" ht="15.75">
      <c r="A98" s="333"/>
      <c r="B98" s="334"/>
      <c r="C98" s="335"/>
      <c r="D98" s="335"/>
    </row>
    <row r="99" spans="1:4" ht="15.75">
      <c r="A99" s="333"/>
      <c r="B99" s="334"/>
      <c r="C99" s="335"/>
      <c r="D99" s="335"/>
    </row>
    <row r="100" spans="1:4" ht="15.75">
      <c r="A100" s="333"/>
      <c r="B100" s="334"/>
      <c r="C100" s="335"/>
      <c r="D100" s="335"/>
    </row>
    <row r="101" spans="1:4" ht="15.75">
      <c r="A101" s="333"/>
      <c r="B101" s="334"/>
      <c r="C101" s="335"/>
      <c r="D101" s="335"/>
    </row>
    <row r="102" spans="1:4" ht="15.75">
      <c r="A102" s="333"/>
      <c r="B102" s="334"/>
      <c r="C102" s="335"/>
      <c r="D102" s="335"/>
    </row>
    <row r="103" spans="1:4" ht="15.75">
      <c r="A103" s="333"/>
      <c r="B103" s="334"/>
      <c r="C103" s="335"/>
      <c r="D103" s="335"/>
    </row>
    <row r="104" spans="1:4" ht="15.75">
      <c r="A104" s="333"/>
      <c r="B104" s="334"/>
      <c r="C104" s="335"/>
      <c r="D104" s="335"/>
    </row>
    <row r="105" spans="1:4" ht="15.75">
      <c r="A105" s="333"/>
      <c r="B105" s="334"/>
      <c r="C105" s="335"/>
      <c r="D105" s="335"/>
    </row>
    <row r="106" spans="1:4" ht="15.75">
      <c r="A106" s="333"/>
      <c r="B106" s="334"/>
      <c r="C106" s="335"/>
      <c r="D106" s="335"/>
    </row>
    <row r="107" spans="1:4" ht="15.75">
      <c r="A107" s="333"/>
      <c r="B107" s="334"/>
      <c r="C107" s="335"/>
      <c r="D107" s="335"/>
    </row>
    <row r="108" spans="1:4" ht="15.75">
      <c r="A108" s="333"/>
      <c r="B108" s="334"/>
      <c r="C108" s="335"/>
      <c r="D108" s="335"/>
    </row>
    <row r="109" spans="1:4" ht="15.75">
      <c r="A109" s="333"/>
      <c r="B109" s="334"/>
      <c r="C109" s="335"/>
      <c r="D109" s="335"/>
    </row>
    <row r="110" spans="1:4" ht="15.75">
      <c r="A110" s="333"/>
      <c r="B110" s="334"/>
      <c r="C110" s="335"/>
      <c r="D110" s="335"/>
    </row>
    <row r="111" spans="1:4" ht="15.75">
      <c r="A111" s="333"/>
      <c r="B111" s="334"/>
      <c r="C111" s="335"/>
      <c r="D111" s="335"/>
    </row>
    <row r="112" spans="1:4" ht="15.75">
      <c r="A112" s="333"/>
      <c r="B112" s="334"/>
      <c r="C112" s="335"/>
      <c r="D112" s="335"/>
    </row>
    <row r="113" spans="1:4" ht="15.75">
      <c r="A113" s="333"/>
      <c r="B113" s="334"/>
      <c r="C113" s="335"/>
      <c r="D113" s="335"/>
    </row>
    <row r="114" spans="1:4" ht="15.75">
      <c r="A114" s="333"/>
      <c r="B114" s="334"/>
      <c r="C114" s="335"/>
      <c r="D114" s="335"/>
    </row>
    <row r="115" spans="1:4" ht="15.75">
      <c r="A115" s="333"/>
      <c r="B115" s="334"/>
      <c r="C115" s="335"/>
      <c r="D115" s="335"/>
    </row>
    <row r="116" spans="1:4" ht="15.75">
      <c r="A116" s="333"/>
      <c r="B116" s="334"/>
      <c r="C116" s="335"/>
      <c r="D116" s="335"/>
    </row>
    <row r="117" spans="1:4" ht="15.75">
      <c r="A117" s="333"/>
      <c r="B117" s="334"/>
      <c r="C117" s="335"/>
      <c r="D117" s="335"/>
    </row>
    <row r="118" spans="1:4" ht="15.75">
      <c r="A118" s="333"/>
      <c r="B118" s="334"/>
      <c r="C118" s="335"/>
      <c r="D118" s="335"/>
    </row>
    <row r="119" spans="1:4" ht="15.75">
      <c r="A119" s="333"/>
      <c r="B119" s="334"/>
      <c r="C119" s="336"/>
      <c r="D119" s="336"/>
    </row>
    <row r="120" ht="15">
      <c r="D120" s="289"/>
    </row>
    <row r="121" spans="3:4" ht="12.75">
      <c r="C121" s="337"/>
      <c r="D121" s="337"/>
    </row>
    <row r="122" spans="3:4" ht="12.75">
      <c r="C122" s="337"/>
      <c r="D122" s="337"/>
    </row>
    <row r="123" ht="15">
      <c r="D123" s="289"/>
    </row>
    <row r="124" ht="15">
      <c r="D124" s="289"/>
    </row>
    <row r="125" ht="15">
      <c r="D125" s="28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556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375" style="0" customWidth="1"/>
    <col min="2" max="2" width="10.25390625" style="61" customWidth="1"/>
    <col min="3" max="3" width="4.375" style="61" customWidth="1"/>
    <col min="4" max="4" width="59.625" style="0" customWidth="1"/>
    <col min="5" max="5" width="15.625" style="0" customWidth="1"/>
  </cols>
  <sheetData>
    <row r="2" spans="4:5" ht="12.75">
      <c r="D2" s="363"/>
      <c r="E2" s="364" t="s">
        <v>436</v>
      </c>
    </row>
    <row r="3" spans="4:5" ht="12.75">
      <c r="D3" s="363"/>
      <c r="E3" s="364" t="s">
        <v>87</v>
      </c>
    </row>
    <row r="4" spans="4:5" ht="12.75">
      <c r="D4" s="363"/>
      <c r="E4" s="364" t="s">
        <v>38</v>
      </c>
    </row>
    <row r="7" spans="1:4" ht="49.5" customHeight="1">
      <c r="A7" s="1"/>
      <c r="B7" s="368" t="s">
        <v>143</v>
      </c>
      <c r="C7" s="369"/>
      <c r="D7" s="369"/>
    </row>
    <row r="8" spans="1:4" ht="14.25">
      <c r="A8" s="1"/>
      <c r="B8" s="62"/>
      <c r="C8" s="62"/>
      <c r="D8" s="2"/>
    </row>
    <row r="9" spans="1:5" ht="12.75" customHeight="1">
      <c r="A9" s="372" t="s">
        <v>88</v>
      </c>
      <c r="B9" s="372" t="s">
        <v>89</v>
      </c>
      <c r="C9" s="372" t="s">
        <v>90</v>
      </c>
      <c r="D9" s="374" t="s">
        <v>91</v>
      </c>
      <c r="E9" s="370" t="s">
        <v>434</v>
      </c>
    </row>
    <row r="10" spans="1:5" ht="62.25" customHeight="1">
      <c r="A10" s="373"/>
      <c r="B10" s="373"/>
      <c r="C10" s="373"/>
      <c r="D10" s="375"/>
      <c r="E10" s="371"/>
    </row>
    <row r="11" spans="1:5" ht="12.75">
      <c r="A11" s="112" t="s">
        <v>92</v>
      </c>
      <c r="B11" s="93"/>
      <c r="C11" s="75"/>
      <c r="D11" s="3" t="s">
        <v>93</v>
      </c>
      <c r="E11" s="49">
        <f>E12+E16+E27+E42+E69+E73+E54+E65</f>
        <v>198242.1</v>
      </c>
    </row>
    <row r="12" spans="1:5" ht="27">
      <c r="A12" s="113" t="s">
        <v>94</v>
      </c>
      <c r="B12" s="93"/>
      <c r="C12" s="75"/>
      <c r="D12" s="4" t="s">
        <v>249</v>
      </c>
      <c r="E12" s="49">
        <f>E13</f>
        <v>1321</v>
      </c>
    </row>
    <row r="13" spans="1:5" ht="25.5">
      <c r="A13" s="112"/>
      <c r="B13" s="41" t="s">
        <v>251</v>
      </c>
      <c r="C13" s="75"/>
      <c r="D13" s="129" t="s">
        <v>250</v>
      </c>
      <c r="E13" s="49">
        <f>E15</f>
        <v>1321</v>
      </c>
    </row>
    <row r="14" spans="1:5" s="37" customFormat="1" ht="12.75">
      <c r="A14" s="114"/>
      <c r="B14" s="67" t="s">
        <v>257</v>
      </c>
      <c r="C14" s="76"/>
      <c r="D14" s="68" t="s">
        <v>218</v>
      </c>
      <c r="E14" s="51">
        <f>E15</f>
        <v>1321</v>
      </c>
    </row>
    <row r="15" spans="1:5" s="37" customFormat="1" ht="12.75">
      <c r="A15" s="114"/>
      <c r="B15" s="67"/>
      <c r="C15" s="77" t="s">
        <v>271</v>
      </c>
      <c r="D15" s="68" t="s">
        <v>258</v>
      </c>
      <c r="E15" s="51">
        <v>1321</v>
      </c>
    </row>
    <row r="16" spans="1:5" ht="40.5">
      <c r="A16" s="113" t="s">
        <v>95</v>
      </c>
      <c r="B16" s="41"/>
      <c r="C16" s="75"/>
      <c r="D16" s="4" t="s">
        <v>252</v>
      </c>
      <c r="E16" s="49">
        <f>E17</f>
        <v>9746.300000000001</v>
      </c>
    </row>
    <row r="17" spans="1:5" ht="25.5">
      <c r="A17" s="112"/>
      <c r="B17" s="41" t="s">
        <v>251</v>
      </c>
      <c r="C17" s="75"/>
      <c r="D17" s="129" t="s">
        <v>250</v>
      </c>
      <c r="E17" s="49">
        <f>E18+E20+E22</f>
        <v>9746.300000000001</v>
      </c>
    </row>
    <row r="18" spans="1:5" s="37" customFormat="1" ht="12.75">
      <c r="A18" s="114"/>
      <c r="B18" s="67" t="s">
        <v>253</v>
      </c>
      <c r="C18" s="76"/>
      <c r="D18" s="130" t="s">
        <v>200</v>
      </c>
      <c r="E18" s="51">
        <f>E19</f>
        <v>4474.2</v>
      </c>
    </row>
    <row r="19" spans="1:5" s="37" customFormat="1" ht="12.75">
      <c r="A19" s="114"/>
      <c r="B19" s="67"/>
      <c r="C19" s="77" t="s">
        <v>271</v>
      </c>
      <c r="D19" s="68" t="s">
        <v>258</v>
      </c>
      <c r="E19" s="51">
        <v>4474.2</v>
      </c>
    </row>
    <row r="20" spans="1:5" s="37" customFormat="1" ht="12.75">
      <c r="A20" s="114"/>
      <c r="B20" s="67" t="s">
        <v>254</v>
      </c>
      <c r="C20" s="77"/>
      <c r="D20" s="68" t="s">
        <v>219</v>
      </c>
      <c r="E20" s="51">
        <f>E21</f>
        <v>1117.9</v>
      </c>
    </row>
    <row r="21" spans="1:5" s="37" customFormat="1" ht="12.75">
      <c r="A21" s="114"/>
      <c r="B21" s="67"/>
      <c r="C21" s="77" t="s">
        <v>271</v>
      </c>
      <c r="D21" s="68" t="s">
        <v>258</v>
      </c>
      <c r="E21" s="51">
        <v>1117.9</v>
      </c>
    </row>
    <row r="22" spans="1:5" s="37" customFormat="1" ht="12.75">
      <c r="A22" s="114"/>
      <c r="B22" s="67" t="s">
        <v>255</v>
      </c>
      <c r="C22" s="77"/>
      <c r="D22" s="68" t="s">
        <v>220</v>
      </c>
      <c r="E22" s="51">
        <f>E26+E23</f>
        <v>4154.200000000001</v>
      </c>
    </row>
    <row r="23" spans="1:5" s="37" customFormat="1" ht="25.5">
      <c r="A23" s="114"/>
      <c r="B23" s="69" t="s">
        <v>18</v>
      </c>
      <c r="C23" s="77"/>
      <c r="D23" s="70" t="s">
        <v>526</v>
      </c>
      <c r="E23" s="51">
        <f>E24</f>
        <v>1503.4</v>
      </c>
    </row>
    <row r="24" spans="1:5" s="37" customFormat="1" ht="12.75">
      <c r="A24" s="114"/>
      <c r="B24" s="67"/>
      <c r="C24" s="77" t="s">
        <v>271</v>
      </c>
      <c r="D24" s="68" t="s">
        <v>258</v>
      </c>
      <c r="E24" s="51">
        <v>1503.4</v>
      </c>
    </row>
    <row r="25" spans="1:5" s="37" customFormat="1" ht="25.5">
      <c r="A25" s="114"/>
      <c r="B25" s="69" t="s">
        <v>415</v>
      </c>
      <c r="C25" s="77"/>
      <c r="D25" s="70" t="s">
        <v>413</v>
      </c>
      <c r="E25" s="51">
        <f>E26</f>
        <v>2650.8</v>
      </c>
    </row>
    <row r="26" spans="1:5" s="37" customFormat="1" ht="12.75">
      <c r="A26" s="114"/>
      <c r="B26" s="67"/>
      <c r="C26" s="77" t="s">
        <v>271</v>
      </c>
      <c r="D26" s="68" t="s">
        <v>258</v>
      </c>
      <c r="E26" s="51">
        <v>2650.8</v>
      </c>
    </row>
    <row r="27" spans="1:5" ht="40.5">
      <c r="A27" s="115" t="s">
        <v>96</v>
      </c>
      <c r="B27" s="41"/>
      <c r="C27" s="78"/>
      <c r="D27" s="5" t="s">
        <v>256</v>
      </c>
      <c r="E27" s="50">
        <f>E28+E32</f>
        <v>94424.5</v>
      </c>
    </row>
    <row r="28" spans="1:5" ht="25.5">
      <c r="A28" s="93"/>
      <c r="B28" s="41" t="s">
        <v>251</v>
      </c>
      <c r="C28" s="93"/>
      <c r="D28" s="129" t="s">
        <v>250</v>
      </c>
      <c r="E28" s="49">
        <f>E29</f>
        <v>92852.2</v>
      </c>
    </row>
    <row r="29" spans="1:5" s="37" customFormat="1" ht="12.75">
      <c r="A29" s="81"/>
      <c r="B29" s="67" t="s">
        <v>253</v>
      </c>
      <c r="C29" s="77"/>
      <c r="D29" s="130" t="s">
        <v>200</v>
      </c>
      <c r="E29" s="51">
        <f>E30</f>
        <v>92852.2</v>
      </c>
    </row>
    <row r="30" spans="1:5" s="37" customFormat="1" ht="12.75">
      <c r="A30" s="81"/>
      <c r="B30" s="67"/>
      <c r="C30" s="77" t="s">
        <v>271</v>
      </c>
      <c r="D30" s="68" t="s">
        <v>258</v>
      </c>
      <c r="E30" s="51">
        <f>E31</f>
        <v>92852.2</v>
      </c>
    </row>
    <row r="31" spans="1:5" ht="12.75">
      <c r="A31" s="93"/>
      <c r="B31" s="41"/>
      <c r="C31" s="93"/>
      <c r="D31" s="6" t="s">
        <v>97</v>
      </c>
      <c r="E31" s="51">
        <v>92852.2</v>
      </c>
    </row>
    <row r="32" spans="1:5" ht="12.75">
      <c r="A32" s="93"/>
      <c r="B32" s="41" t="s">
        <v>259</v>
      </c>
      <c r="C32" s="112"/>
      <c r="D32" s="131" t="s">
        <v>226</v>
      </c>
      <c r="E32" s="52">
        <f>E33</f>
        <v>1572.3</v>
      </c>
    </row>
    <row r="33" spans="1:5" s="37" customFormat="1" ht="51">
      <c r="A33" s="81"/>
      <c r="B33" s="67" t="s">
        <v>260</v>
      </c>
      <c r="C33" s="114"/>
      <c r="D33" s="130" t="s">
        <v>334</v>
      </c>
      <c r="E33" s="54">
        <f>E34+E36+E38+E40</f>
        <v>1572.3</v>
      </c>
    </row>
    <row r="34" spans="1:5" s="37" customFormat="1" ht="25.5">
      <c r="A34" s="81"/>
      <c r="B34" s="67" t="s">
        <v>261</v>
      </c>
      <c r="C34" s="116"/>
      <c r="D34" s="42" t="s">
        <v>416</v>
      </c>
      <c r="E34" s="54">
        <f>E35</f>
        <v>255</v>
      </c>
    </row>
    <row r="35" spans="1:5" s="37" customFormat="1" ht="12.75">
      <c r="A35" s="81"/>
      <c r="B35" s="67"/>
      <c r="C35" s="116" t="s">
        <v>262</v>
      </c>
      <c r="D35" s="42" t="s">
        <v>235</v>
      </c>
      <c r="E35" s="54">
        <v>255</v>
      </c>
    </row>
    <row r="36" spans="1:5" s="37" customFormat="1" ht="38.25">
      <c r="A36" s="81"/>
      <c r="B36" s="67" t="s">
        <v>263</v>
      </c>
      <c r="C36" s="74"/>
      <c r="D36" s="14" t="s">
        <v>471</v>
      </c>
      <c r="E36" s="54">
        <f>E37</f>
        <v>194</v>
      </c>
    </row>
    <row r="37" spans="1:5" s="37" customFormat="1" ht="12.75">
      <c r="A37" s="81"/>
      <c r="B37" s="67"/>
      <c r="C37" s="74" t="s">
        <v>264</v>
      </c>
      <c r="D37" s="14" t="s">
        <v>235</v>
      </c>
      <c r="E37" s="54">
        <v>194</v>
      </c>
    </row>
    <row r="38" spans="1:5" s="37" customFormat="1" ht="25.5">
      <c r="A38" s="81"/>
      <c r="B38" s="67" t="s">
        <v>265</v>
      </c>
      <c r="C38" s="74"/>
      <c r="D38" s="14" t="s">
        <v>417</v>
      </c>
      <c r="E38" s="54">
        <f>E39</f>
        <v>1102</v>
      </c>
    </row>
    <row r="39" spans="1:5" s="37" customFormat="1" ht="12.75">
      <c r="A39" s="81"/>
      <c r="B39" s="67"/>
      <c r="C39" s="74" t="s">
        <v>264</v>
      </c>
      <c r="D39" s="14" t="s">
        <v>235</v>
      </c>
      <c r="E39" s="54">
        <v>1102</v>
      </c>
    </row>
    <row r="40" spans="1:5" s="37" customFormat="1" ht="63.75">
      <c r="A40" s="81"/>
      <c r="B40" s="67" t="s">
        <v>281</v>
      </c>
      <c r="C40" s="74"/>
      <c r="D40" s="14" t="s">
        <v>451</v>
      </c>
      <c r="E40" s="54">
        <f>E41</f>
        <v>21.3</v>
      </c>
    </row>
    <row r="41" spans="1:5" s="37" customFormat="1" ht="12.75">
      <c r="A41" s="81"/>
      <c r="B41" s="67"/>
      <c r="C41" s="116" t="s">
        <v>264</v>
      </c>
      <c r="D41" s="42" t="s">
        <v>235</v>
      </c>
      <c r="E41" s="54">
        <v>21.3</v>
      </c>
    </row>
    <row r="42" spans="1:5" ht="33" customHeight="1">
      <c r="A42" s="115" t="s">
        <v>98</v>
      </c>
      <c r="B42" s="41"/>
      <c r="C42" s="79"/>
      <c r="D42" s="5" t="s">
        <v>266</v>
      </c>
      <c r="E42" s="53">
        <f>E43+E50</f>
        <v>25237.3</v>
      </c>
    </row>
    <row r="43" spans="1:5" ht="25.5">
      <c r="A43" s="115"/>
      <c r="B43" s="41" t="s">
        <v>251</v>
      </c>
      <c r="C43" s="93"/>
      <c r="D43" s="129" t="s">
        <v>250</v>
      </c>
      <c r="E43" s="52">
        <f>E44+E48</f>
        <v>24689.5</v>
      </c>
    </row>
    <row r="44" spans="1:5" s="37" customFormat="1" ht="12.75">
      <c r="A44" s="81"/>
      <c r="B44" s="67" t="s">
        <v>253</v>
      </c>
      <c r="C44" s="77"/>
      <c r="D44" s="130" t="s">
        <v>200</v>
      </c>
      <c r="E44" s="51">
        <f>E45</f>
        <v>23760.5</v>
      </c>
    </row>
    <row r="45" spans="1:5" s="37" customFormat="1" ht="12.75">
      <c r="A45" s="81"/>
      <c r="B45" s="67"/>
      <c r="C45" s="77" t="s">
        <v>271</v>
      </c>
      <c r="D45" s="68" t="s">
        <v>258</v>
      </c>
      <c r="E45" s="51">
        <f>E46+E47</f>
        <v>23760.5</v>
      </c>
    </row>
    <row r="46" spans="1:5" ht="12.75">
      <c r="A46" s="93"/>
      <c r="B46" s="41"/>
      <c r="C46" s="80"/>
      <c r="D46" s="130" t="s">
        <v>227</v>
      </c>
      <c r="E46" s="54">
        <v>3410</v>
      </c>
    </row>
    <row r="47" spans="1:5" ht="12.75">
      <c r="A47" s="81"/>
      <c r="B47" s="41"/>
      <c r="C47" s="81"/>
      <c r="D47" s="6" t="s">
        <v>237</v>
      </c>
      <c r="E47" s="51">
        <v>20350.5</v>
      </c>
    </row>
    <row r="48" spans="1:5" ht="25.5">
      <c r="A48" s="81"/>
      <c r="B48" s="67" t="s">
        <v>268</v>
      </c>
      <c r="C48" s="74"/>
      <c r="D48" s="10" t="s">
        <v>233</v>
      </c>
      <c r="E48" s="54">
        <f>E49</f>
        <v>929</v>
      </c>
    </row>
    <row r="49" spans="1:5" ht="12.75">
      <c r="A49" s="81"/>
      <c r="B49" s="67"/>
      <c r="C49" s="74" t="s">
        <v>271</v>
      </c>
      <c r="D49" s="68" t="s">
        <v>258</v>
      </c>
      <c r="E49" s="54">
        <v>929</v>
      </c>
    </row>
    <row r="50" spans="1:5" ht="12.75">
      <c r="A50" s="81"/>
      <c r="B50" s="41" t="s">
        <v>259</v>
      </c>
      <c r="C50" s="81"/>
      <c r="D50" s="131" t="s">
        <v>226</v>
      </c>
      <c r="E50" s="52">
        <f>E51</f>
        <v>547.8</v>
      </c>
    </row>
    <row r="51" spans="1:5" s="37" customFormat="1" ht="51">
      <c r="A51" s="81"/>
      <c r="B51" s="67" t="s">
        <v>260</v>
      </c>
      <c r="C51" s="81"/>
      <c r="D51" s="130" t="s">
        <v>334</v>
      </c>
      <c r="E51" s="54">
        <f>E52</f>
        <v>547.8</v>
      </c>
    </row>
    <row r="52" spans="1:5" s="37" customFormat="1" ht="12.75">
      <c r="A52" s="81"/>
      <c r="B52" s="67" t="s">
        <v>267</v>
      </c>
      <c r="C52" s="81"/>
      <c r="D52" s="42" t="s">
        <v>418</v>
      </c>
      <c r="E52" s="54">
        <f>E53</f>
        <v>547.8</v>
      </c>
    </row>
    <row r="53" spans="1:5" s="37" customFormat="1" ht="12.75">
      <c r="A53" s="81"/>
      <c r="B53" s="67"/>
      <c r="C53" s="74" t="s">
        <v>264</v>
      </c>
      <c r="D53" s="42" t="s">
        <v>235</v>
      </c>
      <c r="E53" s="54">
        <v>547.8</v>
      </c>
    </row>
    <row r="54" spans="1:5" ht="13.5">
      <c r="A54" s="115" t="s">
        <v>99</v>
      </c>
      <c r="B54" s="41"/>
      <c r="C54" s="78"/>
      <c r="D54" s="5" t="s">
        <v>100</v>
      </c>
      <c r="E54" s="50">
        <f>E55+E61</f>
        <v>7256.4</v>
      </c>
    </row>
    <row r="55" spans="1:5" ht="25.5">
      <c r="A55" s="81"/>
      <c r="B55" s="41" t="s">
        <v>251</v>
      </c>
      <c r="C55" s="93"/>
      <c r="D55" s="129" t="s">
        <v>250</v>
      </c>
      <c r="E55" s="49">
        <f>E56+E59</f>
        <v>855.4000000000001</v>
      </c>
    </row>
    <row r="56" spans="1:5" s="37" customFormat="1" ht="12.75">
      <c r="A56" s="81"/>
      <c r="B56" s="67" t="s">
        <v>253</v>
      </c>
      <c r="C56" s="77"/>
      <c r="D56" s="130" t="s">
        <v>200</v>
      </c>
      <c r="E56" s="51">
        <f>E57</f>
        <v>311.7</v>
      </c>
    </row>
    <row r="57" spans="1:5" s="37" customFormat="1" ht="12.75">
      <c r="A57" s="81"/>
      <c r="B57" s="67"/>
      <c r="C57" s="77" t="s">
        <v>271</v>
      </c>
      <c r="D57" s="68" t="s">
        <v>258</v>
      </c>
      <c r="E57" s="51">
        <f>E58</f>
        <v>311.7</v>
      </c>
    </row>
    <row r="58" spans="1:5" s="37" customFormat="1" ht="25.5">
      <c r="A58" s="81"/>
      <c r="B58" s="67"/>
      <c r="C58" s="81"/>
      <c r="D58" s="6" t="s">
        <v>228</v>
      </c>
      <c r="E58" s="51">
        <v>311.7</v>
      </c>
    </row>
    <row r="59" spans="1:5" s="37" customFormat="1" ht="12.75">
      <c r="A59" s="81"/>
      <c r="B59" s="67" t="s">
        <v>269</v>
      </c>
      <c r="C59" s="81"/>
      <c r="D59" s="71" t="s">
        <v>239</v>
      </c>
      <c r="E59" s="51">
        <f>E60</f>
        <v>543.7</v>
      </c>
    </row>
    <row r="60" spans="1:5" s="37" customFormat="1" ht="12.75">
      <c r="A60" s="81"/>
      <c r="B60" s="67"/>
      <c r="C60" s="74" t="s">
        <v>271</v>
      </c>
      <c r="D60" s="13" t="s">
        <v>258</v>
      </c>
      <c r="E60" s="51">
        <v>543.7</v>
      </c>
    </row>
    <row r="61" spans="1:5" ht="12.75">
      <c r="A61" s="81"/>
      <c r="B61" s="41" t="s">
        <v>212</v>
      </c>
      <c r="C61" s="81"/>
      <c r="D61" s="11" t="s">
        <v>213</v>
      </c>
      <c r="E61" s="52">
        <f>E62</f>
        <v>6401</v>
      </c>
    </row>
    <row r="62" spans="1:5" s="37" customFormat="1" ht="25.5">
      <c r="A62" s="81"/>
      <c r="B62" s="67" t="s">
        <v>270</v>
      </c>
      <c r="C62" s="74"/>
      <c r="D62" s="42" t="s">
        <v>221</v>
      </c>
      <c r="E62" s="54">
        <f>E64</f>
        <v>6401</v>
      </c>
    </row>
    <row r="63" spans="1:5" s="37" customFormat="1" ht="12.75">
      <c r="A63" s="81"/>
      <c r="B63" s="67"/>
      <c r="C63" s="74" t="s">
        <v>271</v>
      </c>
      <c r="D63" s="13" t="s">
        <v>258</v>
      </c>
      <c r="E63" s="54">
        <f>E64</f>
        <v>6401</v>
      </c>
    </row>
    <row r="64" spans="1:5" ht="31.5" customHeight="1">
      <c r="A64" s="81"/>
      <c r="B64" s="41"/>
      <c r="C64" s="81"/>
      <c r="D64" s="6" t="s">
        <v>228</v>
      </c>
      <c r="E64" s="51">
        <v>6401</v>
      </c>
    </row>
    <row r="65" spans="1:5" ht="15.75" customHeight="1">
      <c r="A65" s="115" t="s">
        <v>345</v>
      </c>
      <c r="B65" s="41"/>
      <c r="C65" s="82"/>
      <c r="D65" s="5" t="s">
        <v>346</v>
      </c>
      <c r="E65" s="53">
        <f>E66</f>
        <v>1151.5</v>
      </c>
    </row>
    <row r="66" spans="1:5" ht="15.75" customHeight="1">
      <c r="A66" s="115"/>
      <c r="B66" s="41" t="s">
        <v>347</v>
      </c>
      <c r="C66" s="82"/>
      <c r="D66" s="7" t="s">
        <v>348</v>
      </c>
      <c r="E66" s="52">
        <f>E67</f>
        <v>1151.5</v>
      </c>
    </row>
    <row r="67" spans="1:5" ht="16.5" customHeight="1">
      <c r="A67" s="115"/>
      <c r="B67" s="72" t="s">
        <v>349</v>
      </c>
      <c r="C67" s="83"/>
      <c r="D67" s="9" t="s">
        <v>350</v>
      </c>
      <c r="E67" s="54">
        <f>E68</f>
        <v>1151.5</v>
      </c>
    </row>
    <row r="68" spans="1:5" ht="13.5" customHeight="1">
      <c r="A68" s="115"/>
      <c r="B68" s="72"/>
      <c r="C68" s="74" t="s">
        <v>426</v>
      </c>
      <c r="D68" s="10" t="s">
        <v>427</v>
      </c>
      <c r="E68" s="51">
        <v>1151.5</v>
      </c>
    </row>
    <row r="69" spans="1:5" ht="13.5">
      <c r="A69" s="115" t="s">
        <v>101</v>
      </c>
      <c r="B69" s="41"/>
      <c r="C69" s="82"/>
      <c r="D69" s="5" t="s">
        <v>102</v>
      </c>
      <c r="E69" s="53">
        <f>E70</f>
        <v>10000</v>
      </c>
    </row>
    <row r="70" spans="1:5" ht="13.5">
      <c r="A70" s="115"/>
      <c r="B70" s="41" t="s">
        <v>103</v>
      </c>
      <c r="C70" s="82"/>
      <c r="D70" s="7" t="s">
        <v>102</v>
      </c>
      <c r="E70" s="52">
        <f>E71</f>
        <v>10000</v>
      </c>
    </row>
    <row r="71" spans="1:5" ht="13.5">
      <c r="A71" s="115"/>
      <c r="B71" s="72" t="s">
        <v>273</v>
      </c>
      <c r="C71" s="83"/>
      <c r="D71" s="9" t="s">
        <v>274</v>
      </c>
      <c r="E71" s="54">
        <f>E72</f>
        <v>10000</v>
      </c>
    </row>
    <row r="72" spans="1:5" ht="13.5">
      <c r="A72" s="115"/>
      <c r="B72" s="72"/>
      <c r="C72" s="74" t="s">
        <v>285</v>
      </c>
      <c r="D72" s="10" t="s">
        <v>272</v>
      </c>
      <c r="E72" s="54">
        <v>10000</v>
      </c>
    </row>
    <row r="73" spans="1:5" ht="13.5">
      <c r="A73" s="115" t="s">
        <v>275</v>
      </c>
      <c r="B73" s="41"/>
      <c r="C73" s="82"/>
      <c r="D73" s="5" t="s">
        <v>104</v>
      </c>
      <c r="E73" s="53">
        <f>E88+E81+E77+E105+E102+E74</f>
        <v>49105.1</v>
      </c>
    </row>
    <row r="74" spans="1:5" ht="13.5">
      <c r="A74" s="115"/>
      <c r="B74" s="41" t="s">
        <v>456</v>
      </c>
      <c r="C74" s="93"/>
      <c r="D74" s="32" t="s">
        <v>457</v>
      </c>
      <c r="E74" s="52">
        <f>E75</f>
        <v>3392.3</v>
      </c>
    </row>
    <row r="75" spans="1:5" ht="13.5">
      <c r="A75" s="115"/>
      <c r="B75" s="72" t="s">
        <v>282</v>
      </c>
      <c r="C75" s="111"/>
      <c r="D75" s="14" t="s">
        <v>240</v>
      </c>
      <c r="E75" s="54">
        <f>E76</f>
        <v>3392.3</v>
      </c>
    </row>
    <row r="76" spans="1:5" ht="13.5">
      <c r="A76" s="115"/>
      <c r="B76" s="67"/>
      <c r="C76" s="74" t="s">
        <v>264</v>
      </c>
      <c r="D76" s="14" t="s">
        <v>235</v>
      </c>
      <c r="E76" s="54">
        <v>3392.3</v>
      </c>
    </row>
    <row r="77" spans="1:5" ht="25.5">
      <c r="A77" s="115"/>
      <c r="B77" s="41" t="s">
        <v>329</v>
      </c>
      <c r="C77" s="84"/>
      <c r="D77" s="129" t="s">
        <v>250</v>
      </c>
      <c r="E77" s="52">
        <f>E78</f>
        <v>9098</v>
      </c>
    </row>
    <row r="78" spans="1:5" ht="13.5">
      <c r="A78" s="115"/>
      <c r="B78" s="72" t="s">
        <v>253</v>
      </c>
      <c r="C78" s="85"/>
      <c r="D78" s="13" t="s">
        <v>200</v>
      </c>
      <c r="E78" s="54">
        <f>E79</f>
        <v>9098</v>
      </c>
    </row>
    <row r="79" spans="1:5" ht="13.5">
      <c r="A79" s="115"/>
      <c r="B79" s="72"/>
      <c r="C79" s="86" t="s">
        <v>271</v>
      </c>
      <c r="D79" s="13" t="s">
        <v>258</v>
      </c>
      <c r="E79" s="54">
        <f>E80</f>
        <v>9098</v>
      </c>
    </row>
    <row r="80" spans="1:5" ht="13.5">
      <c r="A80" s="115"/>
      <c r="B80" s="41"/>
      <c r="C80" s="80"/>
      <c r="D80" s="13" t="s">
        <v>389</v>
      </c>
      <c r="E80" s="54">
        <v>9098</v>
      </c>
    </row>
    <row r="81" spans="1:5" ht="25.5">
      <c r="A81" s="93"/>
      <c r="B81" s="41" t="s">
        <v>105</v>
      </c>
      <c r="C81" s="75"/>
      <c r="D81" s="11" t="s">
        <v>106</v>
      </c>
      <c r="E81" s="52">
        <f>E85+E82</f>
        <v>27476</v>
      </c>
    </row>
    <row r="82" spans="1:5" ht="25.5">
      <c r="A82" s="93"/>
      <c r="B82" s="72" t="s">
        <v>19</v>
      </c>
      <c r="C82" s="116"/>
      <c r="D82" s="42" t="s">
        <v>20</v>
      </c>
      <c r="E82" s="54">
        <f>E83</f>
        <v>22180</v>
      </c>
    </row>
    <row r="83" spans="1:5" ht="12.75">
      <c r="A83" s="93"/>
      <c r="B83" s="72"/>
      <c r="C83" s="74" t="s">
        <v>271</v>
      </c>
      <c r="D83" s="13" t="s">
        <v>258</v>
      </c>
      <c r="E83" s="54">
        <f>E84</f>
        <v>22180</v>
      </c>
    </row>
    <row r="84" spans="1:5" ht="12.75">
      <c r="A84" s="93"/>
      <c r="B84" s="72"/>
      <c r="C84" s="116"/>
      <c r="D84" s="13" t="s">
        <v>389</v>
      </c>
      <c r="E84" s="54">
        <v>22180</v>
      </c>
    </row>
    <row r="85" spans="1:5" ht="25.5">
      <c r="A85" s="93"/>
      <c r="B85" s="72" t="s">
        <v>276</v>
      </c>
      <c r="C85" s="116"/>
      <c r="D85" s="42" t="s">
        <v>459</v>
      </c>
      <c r="E85" s="54">
        <f>E86</f>
        <v>5296</v>
      </c>
    </row>
    <row r="86" spans="1:5" ht="12.75">
      <c r="A86" s="93"/>
      <c r="B86" s="72"/>
      <c r="C86" s="74" t="s">
        <v>271</v>
      </c>
      <c r="D86" s="13" t="s">
        <v>258</v>
      </c>
      <c r="E86" s="54">
        <f>E87</f>
        <v>5296</v>
      </c>
    </row>
    <row r="87" spans="1:5" ht="12.75">
      <c r="A87" s="93"/>
      <c r="B87" s="72"/>
      <c r="C87" s="116"/>
      <c r="D87" s="13" t="s">
        <v>389</v>
      </c>
      <c r="E87" s="54">
        <v>5296</v>
      </c>
    </row>
    <row r="88" spans="1:5" ht="25.5">
      <c r="A88" s="93"/>
      <c r="B88" s="41" t="s">
        <v>107</v>
      </c>
      <c r="C88" s="75"/>
      <c r="D88" s="12" t="s">
        <v>108</v>
      </c>
      <c r="E88" s="52">
        <f>E89+E99</f>
        <v>8311.7</v>
      </c>
    </row>
    <row r="89" spans="1:5" s="37" customFormat="1" ht="12.75">
      <c r="A89" s="81"/>
      <c r="B89" s="72" t="s">
        <v>277</v>
      </c>
      <c r="C89" s="87"/>
      <c r="D89" s="13" t="s">
        <v>229</v>
      </c>
      <c r="E89" s="54">
        <f>E90+E92+E96</f>
        <v>4289</v>
      </c>
    </row>
    <row r="90" spans="1:5" ht="12.75">
      <c r="A90" s="93"/>
      <c r="B90" s="72" t="s">
        <v>278</v>
      </c>
      <c r="C90" s="74"/>
      <c r="D90" s="14" t="s">
        <v>455</v>
      </c>
      <c r="E90" s="54">
        <f>E91</f>
        <v>238</v>
      </c>
    </row>
    <row r="91" spans="1:5" ht="12.75">
      <c r="A91" s="93"/>
      <c r="B91" s="72"/>
      <c r="C91" s="74" t="s">
        <v>271</v>
      </c>
      <c r="D91" s="13" t="s">
        <v>258</v>
      </c>
      <c r="E91" s="54">
        <v>238</v>
      </c>
    </row>
    <row r="92" spans="1:5" ht="25.5">
      <c r="A92" s="93"/>
      <c r="B92" s="72" t="s">
        <v>279</v>
      </c>
      <c r="C92" s="74"/>
      <c r="D92" s="14" t="s">
        <v>280</v>
      </c>
      <c r="E92" s="54">
        <f>E93</f>
        <v>2007</v>
      </c>
    </row>
    <row r="93" spans="1:5" ht="12.75">
      <c r="A93" s="93"/>
      <c r="B93" s="72"/>
      <c r="C93" s="74" t="s">
        <v>271</v>
      </c>
      <c r="D93" s="13" t="s">
        <v>258</v>
      </c>
      <c r="E93" s="54">
        <f>E94+E95</f>
        <v>2007</v>
      </c>
    </row>
    <row r="94" spans="1:5" ht="12.75">
      <c r="A94" s="93"/>
      <c r="B94" s="41"/>
      <c r="C94" s="93"/>
      <c r="D94" s="14" t="s">
        <v>211</v>
      </c>
      <c r="E94" s="54">
        <v>1930</v>
      </c>
    </row>
    <row r="95" spans="1:5" ht="12.75">
      <c r="A95" s="93"/>
      <c r="B95" s="41"/>
      <c r="C95" s="93"/>
      <c r="D95" s="14" t="s">
        <v>425</v>
      </c>
      <c r="E95" s="54">
        <v>77</v>
      </c>
    </row>
    <row r="96" spans="1:5" ht="12.75">
      <c r="A96" s="93"/>
      <c r="B96" s="72" t="s">
        <v>74</v>
      </c>
      <c r="C96" s="93"/>
      <c r="D96" s="42" t="s">
        <v>75</v>
      </c>
      <c r="E96" s="54">
        <f>E97</f>
        <v>2044</v>
      </c>
    </row>
    <row r="97" spans="1:5" ht="38.25">
      <c r="A97" s="93"/>
      <c r="B97" s="41"/>
      <c r="C97" s="74" t="s">
        <v>76</v>
      </c>
      <c r="D97" s="42" t="s">
        <v>66</v>
      </c>
      <c r="E97" s="54">
        <f>E98</f>
        <v>2044</v>
      </c>
    </row>
    <row r="98" spans="1:5" ht="12.75">
      <c r="A98" s="93"/>
      <c r="B98" s="41"/>
      <c r="C98" s="74"/>
      <c r="D98" s="14" t="s">
        <v>97</v>
      </c>
      <c r="E98" s="54">
        <v>2044</v>
      </c>
    </row>
    <row r="99" spans="1:5" s="37" customFormat="1" ht="12.75">
      <c r="A99" s="81"/>
      <c r="B99" s="67" t="s">
        <v>373</v>
      </c>
      <c r="C99" s="81"/>
      <c r="D99" s="42" t="s">
        <v>137</v>
      </c>
      <c r="E99" s="54">
        <f>E100</f>
        <v>4022.7</v>
      </c>
    </row>
    <row r="100" spans="1:5" ht="12.75">
      <c r="A100" s="93"/>
      <c r="B100" s="41"/>
      <c r="C100" s="74" t="s">
        <v>303</v>
      </c>
      <c r="D100" s="22" t="s">
        <v>304</v>
      </c>
      <c r="E100" s="54">
        <f>E101</f>
        <v>4022.7</v>
      </c>
    </row>
    <row r="101" spans="1:5" ht="12.75">
      <c r="A101" s="93"/>
      <c r="B101" s="41"/>
      <c r="C101" s="93"/>
      <c r="D101" s="14" t="s">
        <v>387</v>
      </c>
      <c r="E101" s="54">
        <v>4022.7</v>
      </c>
    </row>
    <row r="102" spans="1:5" s="34" customFormat="1" ht="12.75">
      <c r="A102" s="117"/>
      <c r="B102" s="66" t="s">
        <v>162</v>
      </c>
      <c r="C102" s="110"/>
      <c r="D102" s="28" t="s">
        <v>314</v>
      </c>
      <c r="E102" s="52">
        <f>E103</f>
        <v>819</v>
      </c>
    </row>
    <row r="103" spans="1:5" s="34" customFormat="1" ht="12.75">
      <c r="A103" s="117"/>
      <c r="B103" s="72" t="s">
        <v>367</v>
      </c>
      <c r="C103" s="74"/>
      <c r="D103" s="10" t="s">
        <v>461</v>
      </c>
      <c r="E103" s="54">
        <f>E104</f>
        <v>819</v>
      </c>
    </row>
    <row r="104" spans="1:5" s="34" customFormat="1" ht="12.75">
      <c r="A104" s="117"/>
      <c r="B104" s="72"/>
      <c r="C104" s="74" t="s">
        <v>271</v>
      </c>
      <c r="D104" s="10" t="s">
        <v>258</v>
      </c>
      <c r="E104" s="54">
        <v>819</v>
      </c>
    </row>
    <row r="105" spans="1:5" s="34" customFormat="1" ht="13.5">
      <c r="A105" s="115"/>
      <c r="B105" s="41" t="s">
        <v>259</v>
      </c>
      <c r="C105" s="115"/>
      <c r="D105" s="32" t="s">
        <v>226</v>
      </c>
      <c r="E105" s="52">
        <f>E106</f>
        <v>8.1</v>
      </c>
    </row>
    <row r="106" spans="1:5" s="37" customFormat="1" ht="51">
      <c r="A106" s="81"/>
      <c r="B106" s="67" t="s">
        <v>260</v>
      </c>
      <c r="C106" s="114"/>
      <c r="D106" s="130" t="s">
        <v>334</v>
      </c>
      <c r="E106" s="54">
        <f>E107</f>
        <v>8.1</v>
      </c>
    </row>
    <row r="107" spans="1:5" s="37" customFormat="1" ht="51">
      <c r="A107" s="81"/>
      <c r="B107" s="67" t="s">
        <v>453</v>
      </c>
      <c r="C107" s="81"/>
      <c r="D107" s="14" t="s">
        <v>454</v>
      </c>
      <c r="E107" s="54">
        <f>E108</f>
        <v>8.1</v>
      </c>
    </row>
    <row r="108" spans="1:5" s="37" customFormat="1" ht="12.75">
      <c r="A108" s="81"/>
      <c r="B108" s="67"/>
      <c r="C108" s="74" t="s">
        <v>264</v>
      </c>
      <c r="D108" s="14" t="s">
        <v>235</v>
      </c>
      <c r="E108" s="54">
        <v>8.1</v>
      </c>
    </row>
    <row r="109" spans="1:5" ht="12.75">
      <c r="A109" s="93" t="s">
        <v>109</v>
      </c>
      <c r="B109" s="41"/>
      <c r="C109" s="88"/>
      <c r="D109" s="15" t="s">
        <v>110</v>
      </c>
      <c r="E109" s="49">
        <f>E110+E137+E145</f>
        <v>161266.09999999998</v>
      </c>
    </row>
    <row r="110" spans="1:5" ht="13.5">
      <c r="A110" s="115" t="s">
        <v>111</v>
      </c>
      <c r="B110" s="41"/>
      <c r="C110" s="89"/>
      <c r="D110" s="16" t="s">
        <v>112</v>
      </c>
      <c r="E110" s="50">
        <f>E111+E133</f>
        <v>137183.4</v>
      </c>
    </row>
    <row r="111" spans="1:5" ht="13.5">
      <c r="A111" s="115"/>
      <c r="B111" s="41" t="s">
        <v>201</v>
      </c>
      <c r="C111" s="90"/>
      <c r="D111" s="101" t="s">
        <v>202</v>
      </c>
      <c r="E111" s="52">
        <f>E114+E121+E124+E127+E130+E112</f>
        <v>136699.4</v>
      </c>
    </row>
    <row r="112" spans="1:5" ht="51">
      <c r="A112" s="115"/>
      <c r="B112" s="72" t="s">
        <v>300</v>
      </c>
      <c r="C112" s="91"/>
      <c r="D112" s="73" t="s">
        <v>299</v>
      </c>
      <c r="E112" s="54">
        <f>E113</f>
        <v>13106.9</v>
      </c>
    </row>
    <row r="113" spans="1:5" ht="13.5">
      <c r="A113" s="115"/>
      <c r="B113" s="72"/>
      <c r="C113" s="74" t="s">
        <v>414</v>
      </c>
      <c r="D113" s="73" t="s">
        <v>301</v>
      </c>
      <c r="E113" s="54">
        <v>13106.9</v>
      </c>
    </row>
    <row r="114" spans="1:5" ht="13.5">
      <c r="A114" s="115"/>
      <c r="B114" s="72" t="s">
        <v>388</v>
      </c>
      <c r="C114" s="91"/>
      <c r="D114" s="31" t="s">
        <v>203</v>
      </c>
      <c r="E114" s="54">
        <f>E115+E118</f>
        <v>775</v>
      </c>
    </row>
    <row r="115" spans="1:5" ht="13.5">
      <c r="A115" s="115"/>
      <c r="B115" s="72" t="s">
        <v>283</v>
      </c>
      <c r="C115" s="91"/>
      <c r="D115" s="31" t="s">
        <v>284</v>
      </c>
      <c r="E115" s="54">
        <f>E116</f>
        <v>362</v>
      </c>
    </row>
    <row r="116" spans="1:5" ht="25.5">
      <c r="A116" s="115"/>
      <c r="B116" s="72"/>
      <c r="C116" s="74" t="s">
        <v>368</v>
      </c>
      <c r="D116" s="31" t="s">
        <v>372</v>
      </c>
      <c r="E116" s="54">
        <f>E117</f>
        <v>362</v>
      </c>
    </row>
    <row r="117" spans="1:5" ht="13.5">
      <c r="A117" s="115"/>
      <c r="B117" s="41"/>
      <c r="C117" s="90"/>
      <c r="D117" s="31" t="s">
        <v>424</v>
      </c>
      <c r="E117" s="54">
        <v>362</v>
      </c>
    </row>
    <row r="118" spans="1:5" ht="13.5">
      <c r="A118" s="115"/>
      <c r="B118" s="72" t="s">
        <v>286</v>
      </c>
      <c r="C118" s="91"/>
      <c r="D118" s="31" t="s">
        <v>287</v>
      </c>
      <c r="E118" s="54">
        <f>E119</f>
        <v>413</v>
      </c>
    </row>
    <row r="119" spans="1:5" ht="25.5">
      <c r="A119" s="115"/>
      <c r="B119" s="72"/>
      <c r="C119" s="74" t="s">
        <v>368</v>
      </c>
      <c r="D119" s="19" t="s">
        <v>372</v>
      </c>
      <c r="E119" s="54">
        <f>E120</f>
        <v>413</v>
      </c>
    </row>
    <row r="120" spans="1:5" ht="13.5">
      <c r="A120" s="115"/>
      <c r="B120" s="41"/>
      <c r="C120" s="90"/>
      <c r="D120" s="31" t="s">
        <v>424</v>
      </c>
      <c r="E120" s="54">
        <v>413</v>
      </c>
    </row>
    <row r="121" spans="1:5" ht="13.5">
      <c r="A121" s="115"/>
      <c r="B121" s="72" t="s">
        <v>288</v>
      </c>
      <c r="C121" s="91"/>
      <c r="D121" s="31" t="s">
        <v>289</v>
      </c>
      <c r="E121" s="54">
        <f>E122</f>
        <v>91883</v>
      </c>
    </row>
    <row r="122" spans="1:5" ht="25.5">
      <c r="A122" s="115"/>
      <c r="B122" s="72"/>
      <c r="C122" s="74" t="s">
        <v>368</v>
      </c>
      <c r="D122" s="19" t="s">
        <v>372</v>
      </c>
      <c r="E122" s="54">
        <f>E123</f>
        <v>91883</v>
      </c>
    </row>
    <row r="123" spans="1:5" ht="13.5">
      <c r="A123" s="115"/>
      <c r="B123" s="41"/>
      <c r="C123" s="90"/>
      <c r="D123" s="31" t="s">
        <v>424</v>
      </c>
      <c r="E123" s="54">
        <v>91883</v>
      </c>
    </row>
    <row r="124" spans="1:5" ht="13.5">
      <c r="A124" s="115"/>
      <c r="B124" s="72" t="s">
        <v>290</v>
      </c>
      <c r="C124" s="91"/>
      <c r="D124" s="31" t="s">
        <v>204</v>
      </c>
      <c r="E124" s="54">
        <f>E125</f>
        <v>5192</v>
      </c>
    </row>
    <row r="125" spans="1:5" ht="25.5">
      <c r="A125" s="115"/>
      <c r="B125" s="72"/>
      <c r="C125" s="74" t="s">
        <v>368</v>
      </c>
      <c r="D125" s="19" t="s">
        <v>372</v>
      </c>
      <c r="E125" s="54">
        <f>E126</f>
        <v>5192</v>
      </c>
    </row>
    <row r="126" spans="1:5" ht="13.5">
      <c r="A126" s="115"/>
      <c r="B126" s="41"/>
      <c r="C126" s="90"/>
      <c r="D126" s="31" t="s">
        <v>424</v>
      </c>
      <c r="E126" s="54">
        <v>5192</v>
      </c>
    </row>
    <row r="127" spans="1:5" ht="25.5">
      <c r="A127" s="115"/>
      <c r="B127" s="72" t="s">
        <v>291</v>
      </c>
      <c r="C127" s="91"/>
      <c r="D127" s="31" t="s">
        <v>292</v>
      </c>
      <c r="E127" s="54">
        <f>E128</f>
        <v>21040</v>
      </c>
    </row>
    <row r="128" spans="1:5" ht="25.5">
      <c r="A128" s="115"/>
      <c r="B128" s="72"/>
      <c r="C128" s="74" t="s">
        <v>368</v>
      </c>
      <c r="D128" s="19" t="s">
        <v>372</v>
      </c>
      <c r="E128" s="54">
        <f>E129</f>
        <v>21040</v>
      </c>
    </row>
    <row r="129" spans="1:5" ht="13.5">
      <c r="A129" s="115"/>
      <c r="B129" s="41"/>
      <c r="C129" s="89"/>
      <c r="D129" s="31" t="s">
        <v>424</v>
      </c>
      <c r="E129" s="54">
        <v>21040</v>
      </c>
    </row>
    <row r="130" spans="1:5" ht="25.5">
      <c r="A130" s="115"/>
      <c r="B130" s="72" t="s">
        <v>293</v>
      </c>
      <c r="C130" s="91"/>
      <c r="D130" s="31" t="s">
        <v>214</v>
      </c>
      <c r="E130" s="54">
        <f>E131</f>
        <v>4702.5</v>
      </c>
    </row>
    <row r="131" spans="1:5" ht="13.5">
      <c r="A131" s="115"/>
      <c r="B131" s="72"/>
      <c r="C131" s="74" t="s">
        <v>205</v>
      </c>
      <c r="D131" s="19" t="s">
        <v>298</v>
      </c>
      <c r="E131" s="54">
        <f>E132</f>
        <v>4702.5</v>
      </c>
    </row>
    <row r="132" spans="1:5" ht="13.5">
      <c r="A132" s="115"/>
      <c r="B132" s="41"/>
      <c r="C132" s="89"/>
      <c r="D132" s="18" t="s">
        <v>424</v>
      </c>
      <c r="E132" s="54">
        <v>4702.5</v>
      </c>
    </row>
    <row r="133" spans="1:5" ht="38.25">
      <c r="A133" s="115"/>
      <c r="B133" s="41" t="s">
        <v>294</v>
      </c>
      <c r="C133" s="89"/>
      <c r="D133" s="17" t="s">
        <v>295</v>
      </c>
      <c r="E133" s="52">
        <f>E134</f>
        <v>484</v>
      </c>
    </row>
    <row r="134" spans="1:5" ht="25.5">
      <c r="A134" s="115"/>
      <c r="B134" s="72" t="s">
        <v>296</v>
      </c>
      <c r="C134" s="92"/>
      <c r="D134" s="19" t="s">
        <v>297</v>
      </c>
      <c r="E134" s="54">
        <f>E135</f>
        <v>484</v>
      </c>
    </row>
    <row r="135" spans="1:5" ht="25.5">
      <c r="A135" s="115"/>
      <c r="B135" s="72"/>
      <c r="C135" s="74" t="s">
        <v>368</v>
      </c>
      <c r="D135" s="19" t="s">
        <v>372</v>
      </c>
      <c r="E135" s="54">
        <f>E136</f>
        <v>484</v>
      </c>
    </row>
    <row r="136" spans="1:5" ht="13.5">
      <c r="A136" s="115"/>
      <c r="B136" s="41"/>
      <c r="C136" s="93"/>
      <c r="D136" s="18" t="s">
        <v>424</v>
      </c>
      <c r="E136" s="54">
        <v>484</v>
      </c>
    </row>
    <row r="137" spans="1:5" ht="40.5">
      <c r="A137" s="109" t="s">
        <v>113</v>
      </c>
      <c r="B137" s="66"/>
      <c r="C137" s="110"/>
      <c r="D137" s="20" t="s">
        <v>302</v>
      </c>
      <c r="E137" s="52">
        <f>E138</f>
        <v>10428.8</v>
      </c>
    </row>
    <row r="138" spans="1:5" s="37" customFormat="1" ht="12.75">
      <c r="A138" s="110"/>
      <c r="B138" s="66" t="s">
        <v>201</v>
      </c>
      <c r="C138" s="110"/>
      <c r="D138" s="21" t="s">
        <v>202</v>
      </c>
      <c r="E138" s="52">
        <f>E139+E142</f>
        <v>10428.8</v>
      </c>
    </row>
    <row r="139" spans="1:5" s="37" customFormat="1" ht="12.75">
      <c r="A139" s="111"/>
      <c r="B139" s="67" t="s">
        <v>290</v>
      </c>
      <c r="C139" s="74"/>
      <c r="D139" s="22" t="s">
        <v>204</v>
      </c>
      <c r="E139" s="54">
        <f>E140</f>
        <v>7163.6</v>
      </c>
    </row>
    <row r="140" spans="1:5" s="37" customFormat="1" ht="25.5">
      <c r="A140" s="111"/>
      <c r="B140" s="67"/>
      <c r="C140" s="81" t="s">
        <v>368</v>
      </c>
      <c r="D140" s="19" t="s">
        <v>372</v>
      </c>
      <c r="E140" s="54">
        <f>E141</f>
        <v>7163.6</v>
      </c>
    </row>
    <row r="141" spans="1:5" ht="13.5">
      <c r="A141" s="109"/>
      <c r="B141" s="41"/>
      <c r="C141" s="110"/>
      <c r="D141" s="14" t="s">
        <v>238</v>
      </c>
      <c r="E141" s="54">
        <v>7163.6</v>
      </c>
    </row>
    <row r="142" spans="1:5" s="37" customFormat="1" ht="25.5">
      <c r="A142" s="111"/>
      <c r="B142" s="67" t="s">
        <v>291</v>
      </c>
      <c r="C142" s="74"/>
      <c r="D142" s="31" t="s">
        <v>292</v>
      </c>
      <c r="E142" s="54">
        <f>E143</f>
        <v>3265.2</v>
      </c>
    </row>
    <row r="143" spans="1:5" s="37" customFormat="1" ht="25.5">
      <c r="A143" s="111"/>
      <c r="B143" s="67"/>
      <c r="C143" s="81" t="s">
        <v>368</v>
      </c>
      <c r="D143" s="31" t="s">
        <v>372</v>
      </c>
      <c r="E143" s="54">
        <f>E144</f>
        <v>3265.2</v>
      </c>
    </row>
    <row r="144" spans="1:5" ht="13.5">
      <c r="A144" s="109"/>
      <c r="B144" s="41"/>
      <c r="C144" s="110"/>
      <c r="D144" s="14" t="s">
        <v>238</v>
      </c>
      <c r="E144" s="54">
        <v>3265.2</v>
      </c>
    </row>
    <row r="145" spans="1:5" s="36" customFormat="1" ht="27">
      <c r="A145" s="109" t="s">
        <v>308</v>
      </c>
      <c r="B145" s="65"/>
      <c r="C145" s="109"/>
      <c r="D145" s="35" t="s">
        <v>241</v>
      </c>
      <c r="E145" s="53">
        <f>E146+E150</f>
        <v>13653.9</v>
      </c>
    </row>
    <row r="146" spans="1:5" ht="13.5">
      <c r="A146" s="109"/>
      <c r="B146" s="41" t="s">
        <v>259</v>
      </c>
      <c r="C146" s="109"/>
      <c r="D146" s="32" t="s">
        <v>226</v>
      </c>
      <c r="E146" s="52">
        <f>E147</f>
        <v>8.5</v>
      </c>
    </row>
    <row r="147" spans="1:5" s="37" customFormat="1" ht="51">
      <c r="A147" s="111"/>
      <c r="B147" s="67" t="s">
        <v>260</v>
      </c>
      <c r="C147" s="74"/>
      <c r="D147" s="14" t="s">
        <v>334</v>
      </c>
      <c r="E147" s="54">
        <f>E148</f>
        <v>8.5</v>
      </c>
    </row>
    <row r="148" spans="1:5" s="37" customFormat="1" ht="25.5">
      <c r="A148" s="111"/>
      <c r="B148" s="67" t="s">
        <v>371</v>
      </c>
      <c r="C148" s="111"/>
      <c r="D148" s="13" t="s">
        <v>422</v>
      </c>
      <c r="E148" s="54">
        <f>E149</f>
        <v>8.5</v>
      </c>
    </row>
    <row r="149" spans="1:5" s="37" customFormat="1" ht="12.75">
      <c r="A149" s="111"/>
      <c r="B149" s="67"/>
      <c r="C149" s="74" t="s">
        <v>264</v>
      </c>
      <c r="D149" s="73" t="s">
        <v>235</v>
      </c>
      <c r="E149" s="54">
        <v>8.5</v>
      </c>
    </row>
    <row r="150" spans="1:5" s="37" customFormat="1" ht="12.75">
      <c r="A150" s="111"/>
      <c r="B150" s="41" t="s">
        <v>243</v>
      </c>
      <c r="C150" s="81"/>
      <c r="D150" s="32" t="s">
        <v>244</v>
      </c>
      <c r="E150" s="58">
        <f>E151+E153</f>
        <v>13645.4</v>
      </c>
    </row>
    <row r="151" spans="1:5" s="37" customFormat="1" ht="38.25">
      <c r="A151" s="111"/>
      <c r="B151" s="72" t="s">
        <v>21</v>
      </c>
      <c r="C151" s="74"/>
      <c r="D151" s="14" t="s">
        <v>22</v>
      </c>
      <c r="E151" s="56">
        <f>E152</f>
        <v>11945.4</v>
      </c>
    </row>
    <row r="152" spans="1:5" s="37" customFormat="1" ht="12.75">
      <c r="A152" s="111"/>
      <c r="B152" s="72"/>
      <c r="C152" s="74" t="s">
        <v>285</v>
      </c>
      <c r="D152" s="14" t="s">
        <v>272</v>
      </c>
      <c r="E152" s="56">
        <v>11945.4</v>
      </c>
    </row>
    <row r="153" spans="1:5" s="37" customFormat="1" ht="25.5">
      <c r="A153" s="111"/>
      <c r="B153" s="72" t="s">
        <v>23</v>
      </c>
      <c r="C153" s="74"/>
      <c r="D153" s="14" t="s">
        <v>24</v>
      </c>
      <c r="E153" s="56">
        <f>E154</f>
        <v>1700</v>
      </c>
    </row>
    <row r="154" spans="1:5" s="37" customFormat="1" ht="12.75">
      <c r="A154" s="111"/>
      <c r="B154" s="72"/>
      <c r="C154" s="74" t="s">
        <v>285</v>
      </c>
      <c r="D154" s="14" t="s">
        <v>272</v>
      </c>
      <c r="E154" s="56">
        <v>1700</v>
      </c>
    </row>
    <row r="155" spans="1:5" ht="12.75">
      <c r="A155" s="93" t="s">
        <v>114</v>
      </c>
      <c r="B155" s="41"/>
      <c r="C155" s="88"/>
      <c r="D155" s="15" t="s">
        <v>115</v>
      </c>
      <c r="E155" s="49">
        <f>E161+E166+E156+E179</f>
        <v>55782.5</v>
      </c>
    </row>
    <row r="156" spans="1:5" ht="13.5">
      <c r="A156" s="109" t="s">
        <v>25</v>
      </c>
      <c r="B156" s="63"/>
      <c r="C156" s="79"/>
      <c r="D156" s="102" t="s">
        <v>26</v>
      </c>
      <c r="E156" s="53">
        <f>E157</f>
        <v>273</v>
      </c>
    </row>
    <row r="157" spans="1:5" ht="12.75">
      <c r="A157" s="93"/>
      <c r="B157" s="41" t="s">
        <v>27</v>
      </c>
      <c r="C157" s="88"/>
      <c r="D157" s="15" t="s">
        <v>28</v>
      </c>
      <c r="E157" s="49">
        <f>E158</f>
        <v>273</v>
      </c>
    </row>
    <row r="158" spans="1:5" ht="15.75" customHeight="1">
      <c r="A158" s="93"/>
      <c r="B158" s="72" t="s">
        <v>29</v>
      </c>
      <c r="C158" s="83"/>
      <c r="D158" s="73" t="s">
        <v>30</v>
      </c>
      <c r="E158" s="54">
        <f>E159</f>
        <v>273</v>
      </c>
    </row>
    <row r="159" spans="1:5" ht="17.25" customHeight="1">
      <c r="A159" s="93"/>
      <c r="B159" s="72"/>
      <c r="C159" s="81" t="s">
        <v>271</v>
      </c>
      <c r="D159" s="103" t="s">
        <v>258</v>
      </c>
      <c r="E159" s="54">
        <f>E160</f>
        <v>273</v>
      </c>
    </row>
    <row r="160" spans="1:5" ht="14.25" customHeight="1">
      <c r="A160" s="93"/>
      <c r="B160" s="41"/>
      <c r="C160" s="74"/>
      <c r="D160" s="73" t="s">
        <v>97</v>
      </c>
      <c r="E160" s="54">
        <v>273</v>
      </c>
    </row>
    <row r="161" spans="1:5" ht="13.5">
      <c r="A161" s="109" t="s">
        <v>222</v>
      </c>
      <c r="B161" s="63"/>
      <c r="C161" s="79"/>
      <c r="D161" s="102" t="s">
        <v>223</v>
      </c>
      <c r="E161" s="53">
        <f>E162</f>
        <v>1125</v>
      </c>
    </row>
    <row r="162" spans="1:5" ht="12.75">
      <c r="A162" s="93"/>
      <c r="B162" s="41" t="s">
        <v>224</v>
      </c>
      <c r="C162" s="88"/>
      <c r="D162" s="15" t="s">
        <v>225</v>
      </c>
      <c r="E162" s="49">
        <f>E163</f>
        <v>1125</v>
      </c>
    </row>
    <row r="163" spans="1:5" s="37" customFormat="1" ht="12.75">
      <c r="A163" s="81"/>
      <c r="B163" s="67" t="s">
        <v>410</v>
      </c>
      <c r="C163" s="94"/>
      <c r="D163" s="103" t="s">
        <v>234</v>
      </c>
      <c r="E163" s="51">
        <f>E164</f>
        <v>1125</v>
      </c>
    </row>
    <row r="164" spans="1:5" s="37" customFormat="1" ht="12.75">
      <c r="A164" s="81"/>
      <c r="B164" s="67"/>
      <c r="C164" s="81" t="s">
        <v>271</v>
      </c>
      <c r="D164" s="103" t="s">
        <v>258</v>
      </c>
      <c r="E164" s="51">
        <f>E165</f>
        <v>1125</v>
      </c>
    </row>
    <row r="165" spans="1:5" ht="12.75">
      <c r="A165" s="93"/>
      <c r="B165" s="41"/>
      <c r="C165" s="88"/>
      <c r="D165" s="73" t="s">
        <v>97</v>
      </c>
      <c r="E165" s="54">
        <v>1125</v>
      </c>
    </row>
    <row r="166" spans="1:5" ht="13.5">
      <c r="A166" s="109" t="s">
        <v>206</v>
      </c>
      <c r="B166" s="41"/>
      <c r="C166" s="118"/>
      <c r="D166" s="48" t="s">
        <v>208</v>
      </c>
      <c r="E166" s="55">
        <f>SUM(E167+E175)</f>
        <v>54296</v>
      </c>
    </row>
    <row r="167" spans="1:5" ht="13.5">
      <c r="A167" s="109"/>
      <c r="B167" s="41" t="s">
        <v>207</v>
      </c>
      <c r="C167" s="118"/>
      <c r="D167" s="43" t="s">
        <v>209</v>
      </c>
      <c r="E167" s="55">
        <f>SUM(E168)</f>
        <v>53620</v>
      </c>
    </row>
    <row r="168" spans="1:5" s="96" customFormat="1" ht="12.75">
      <c r="A168" s="119"/>
      <c r="B168" s="67" t="s">
        <v>393</v>
      </c>
      <c r="C168" s="120"/>
      <c r="D168" s="95" t="s">
        <v>210</v>
      </c>
      <c r="E168" s="57">
        <f>SUM(E169+E173)</f>
        <v>53620</v>
      </c>
    </row>
    <row r="169" spans="1:5" s="96" customFormat="1" ht="25.5">
      <c r="A169" s="119"/>
      <c r="B169" s="67"/>
      <c r="C169" s="120" t="s">
        <v>394</v>
      </c>
      <c r="D169" s="95" t="s">
        <v>395</v>
      </c>
      <c r="E169" s="57">
        <f>SUM(E170:E172)</f>
        <v>50322.4</v>
      </c>
    </row>
    <row r="170" spans="1:5" ht="25.5">
      <c r="A170" s="121"/>
      <c r="B170" s="41"/>
      <c r="C170" s="118"/>
      <c r="D170" s="95" t="s">
        <v>31</v>
      </c>
      <c r="E170" s="56">
        <v>48747.6</v>
      </c>
    </row>
    <row r="171" spans="1:5" ht="51">
      <c r="A171" s="121"/>
      <c r="B171" s="41"/>
      <c r="C171" s="118"/>
      <c r="D171" s="44" t="s">
        <v>423</v>
      </c>
      <c r="E171" s="56">
        <v>1261.9</v>
      </c>
    </row>
    <row r="172" spans="1:5" ht="58.5" customHeight="1">
      <c r="A172" s="121"/>
      <c r="B172" s="41"/>
      <c r="C172" s="118"/>
      <c r="D172" s="44" t="s">
        <v>435</v>
      </c>
      <c r="E172" s="56">
        <v>312.9</v>
      </c>
    </row>
    <row r="173" spans="1:5" ht="17.25" customHeight="1">
      <c r="A173" s="121"/>
      <c r="B173" s="41"/>
      <c r="C173" s="120" t="s">
        <v>271</v>
      </c>
      <c r="D173" s="103" t="s">
        <v>258</v>
      </c>
      <c r="E173" s="57">
        <f>E174</f>
        <v>3297.6</v>
      </c>
    </row>
    <row r="174" spans="1:5" ht="18" customHeight="1">
      <c r="A174" s="121"/>
      <c r="B174" s="41"/>
      <c r="C174" s="118"/>
      <c r="D174" s="95" t="s">
        <v>396</v>
      </c>
      <c r="E174" s="56">
        <v>3297.6</v>
      </c>
    </row>
    <row r="175" spans="1:5" ht="16.5" customHeight="1">
      <c r="A175" s="121"/>
      <c r="B175" s="41" t="s">
        <v>162</v>
      </c>
      <c r="C175" s="121"/>
      <c r="D175" s="43" t="s">
        <v>314</v>
      </c>
      <c r="E175" s="55">
        <f>SUM(E176)</f>
        <v>676</v>
      </c>
    </row>
    <row r="176" spans="1:5" ht="54" customHeight="1">
      <c r="A176" s="121"/>
      <c r="B176" s="72" t="s">
        <v>397</v>
      </c>
      <c r="C176" s="121"/>
      <c r="D176" s="132" t="s">
        <v>472</v>
      </c>
      <c r="E176" s="57">
        <f>E177</f>
        <v>676</v>
      </c>
    </row>
    <row r="177" spans="1:5" ht="51">
      <c r="A177" s="121"/>
      <c r="B177" s="72" t="s">
        <v>398</v>
      </c>
      <c r="C177" s="121"/>
      <c r="D177" s="132" t="s">
        <v>32</v>
      </c>
      <c r="E177" s="57">
        <f>SUM(E178)</f>
        <v>676</v>
      </c>
    </row>
    <row r="178" spans="1:5" ht="12.75">
      <c r="A178" s="121"/>
      <c r="B178" s="41"/>
      <c r="C178" s="119" t="s">
        <v>414</v>
      </c>
      <c r="D178" s="132" t="s">
        <v>301</v>
      </c>
      <c r="E178" s="57">
        <v>676</v>
      </c>
    </row>
    <row r="179" spans="1:5" ht="13.5">
      <c r="A179" s="109" t="s">
        <v>79</v>
      </c>
      <c r="B179" s="41"/>
      <c r="C179" s="118"/>
      <c r="D179" s="48" t="s">
        <v>80</v>
      </c>
      <c r="E179" s="158">
        <f>E180</f>
        <v>88.5</v>
      </c>
    </row>
    <row r="180" spans="1:5" ht="12.75">
      <c r="A180" s="121"/>
      <c r="B180" s="41" t="s">
        <v>243</v>
      </c>
      <c r="C180" s="81"/>
      <c r="D180" s="32" t="s">
        <v>244</v>
      </c>
      <c r="E180" s="58">
        <f>E181</f>
        <v>88.5</v>
      </c>
    </row>
    <row r="181" spans="1:5" ht="25.5">
      <c r="A181" s="121"/>
      <c r="B181" s="72" t="s">
        <v>81</v>
      </c>
      <c r="C181" s="74"/>
      <c r="D181" s="14" t="s">
        <v>82</v>
      </c>
      <c r="E181" s="56">
        <f>E182</f>
        <v>88.5</v>
      </c>
    </row>
    <row r="182" spans="1:5" ht="12.75">
      <c r="A182" s="121"/>
      <c r="B182" s="72"/>
      <c r="C182" s="74" t="s">
        <v>285</v>
      </c>
      <c r="D182" s="14" t="s">
        <v>272</v>
      </c>
      <c r="E182" s="56">
        <v>88.5</v>
      </c>
    </row>
    <row r="183" spans="1:5" ht="15" customHeight="1">
      <c r="A183" s="23" t="s">
        <v>116</v>
      </c>
      <c r="B183" s="41"/>
      <c r="C183" s="24"/>
      <c r="D183" s="26" t="s">
        <v>117</v>
      </c>
      <c r="E183" s="49">
        <f>SUM(E184+E203+E217+E242)</f>
        <v>407848.1</v>
      </c>
    </row>
    <row r="184" spans="1:5" ht="15" customHeight="1">
      <c r="A184" s="25" t="s">
        <v>118</v>
      </c>
      <c r="B184" s="41"/>
      <c r="C184" s="24"/>
      <c r="D184" s="38" t="s">
        <v>119</v>
      </c>
      <c r="E184" s="50">
        <f>E185+E189+E196</f>
        <v>135889.3</v>
      </c>
    </row>
    <row r="185" spans="1:5" ht="25.5">
      <c r="A185" s="25"/>
      <c r="B185" s="41" t="s">
        <v>246</v>
      </c>
      <c r="C185" s="93"/>
      <c r="D185" s="32" t="s">
        <v>305</v>
      </c>
      <c r="E185" s="52">
        <f>E186</f>
        <v>82484</v>
      </c>
    </row>
    <row r="186" spans="1:5" ht="13.5">
      <c r="A186" s="25"/>
      <c r="B186" s="72" t="s">
        <v>306</v>
      </c>
      <c r="C186" s="74"/>
      <c r="D186" s="14" t="s">
        <v>339</v>
      </c>
      <c r="E186" s="54">
        <f>E187</f>
        <v>82484</v>
      </c>
    </row>
    <row r="187" spans="1:5" ht="13.5">
      <c r="A187" s="25"/>
      <c r="B187" s="72"/>
      <c r="C187" s="74" t="s">
        <v>340</v>
      </c>
      <c r="D187" s="14" t="s">
        <v>307</v>
      </c>
      <c r="E187" s="54">
        <f>E188</f>
        <v>82484</v>
      </c>
    </row>
    <row r="188" spans="1:5" ht="53.25" customHeight="1">
      <c r="A188" s="25"/>
      <c r="B188" s="72"/>
      <c r="C188" s="74"/>
      <c r="D188" s="14" t="s">
        <v>524</v>
      </c>
      <c r="E188" s="54">
        <v>82484</v>
      </c>
    </row>
    <row r="189" spans="1:5" ht="15" customHeight="1">
      <c r="A189" s="23"/>
      <c r="B189" s="41" t="s">
        <v>120</v>
      </c>
      <c r="C189" s="23"/>
      <c r="D189" s="26" t="s">
        <v>121</v>
      </c>
      <c r="E189" s="49">
        <f>SUM(E190+E193)</f>
        <v>14060.1</v>
      </c>
    </row>
    <row r="190" spans="1:5" ht="25.5">
      <c r="A190" s="23"/>
      <c r="B190" s="97"/>
      <c r="C190" s="120" t="s">
        <v>394</v>
      </c>
      <c r="D190" s="95" t="s">
        <v>395</v>
      </c>
      <c r="E190" s="57">
        <f>SUM(E191:E192)</f>
        <v>602.1</v>
      </c>
    </row>
    <row r="191" spans="1:5" ht="53.25" customHeight="1">
      <c r="A191" s="23"/>
      <c r="B191" s="45"/>
      <c r="C191" s="121"/>
      <c r="D191" s="95" t="s">
        <v>437</v>
      </c>
      <c r="E191" s="56">
        <v>79</v>
      </c>
    </row>
    <row r="192" spans="1:5" ht="40.5" customHeight="1">
      <c r="A192" s="23"/>
      <c r="B192" s="45"/>
      <c r="C192" s="121"/>
      <c r="D192" s="95" t="s">
        <v>438</v>
      </c>
      <c r="E192" s="56">
        <v>523.1</v>
      </c>
    </row>
    <row r="193" spans="1:5" ht="14.25" customHeight="1">
      <c r="A193" s="23"/>
      <c r="B193" s="45"/>
      <c r="C193" s="81" t="s">
        <v>271</v>
      </c>
      <c r="D193" s="103" t="s">
        <v>258</v>
      </c>
      <c r="E193" s="56">
        <f>E194+E195</f>
        <v>13458</v>
      </c>
    </row>
    <row r="194" spans="1:5" ht="51">
      <c r="A194" s="23"/>
      <c r="B194" s="45"/>
      <c r="C194" s="81"/>
      <c r="D194" s="44" t="s">
        <v>232</v>
      </c>
      <c r="E194" s="56">
        <v>1658</v>
      </c>
    </row>
    <row r="195" spans="1:5" ht="132" customHeight="1">
      <c r="A195" s="23"/>
      <c r="B195" s="45"/>
      <c r="C195" s="121"/>
      <c r="D195" s="44" t="s">
        <v>231</v>
      </c>
      <c r="E195" s="56">
        <v>11800</v>
      </c>
    </row>
    <row r="196" spans="1:5" ht="14.25" customHeight="1">
      <c r="A196" s="23"/>
      <c r="B196" s="41" t="s">
        <v>243</v>
      </c>
      <c r="C196" s="81"/>
      <c r="D196" s="32" t="s">
        <v>244</v>
      </c>
      <c r="E196" s="58">
        <f>E197+E199+E201</f>
        <v>39345.2</v>
      </c>
    </row>
    <row r="197" spans="1:5" ht="37.5" customHeight="1">
      <c r="A197" s="23"/>
      <c r="B197" s="72" t="s">
        <v>463</v>
      </c>
      <c r="C197" s="74"/>
      <c r="D197" s="14" t="s">
        <v>464</v>
      </c>
      <c r="E197" s="56">
        <f>E198</f>
        <v>17172.6</v>
      </c>
    </row>
    <row r="198" spans="1:5" ht="15" customHeight="1">
      <c r="A198" s="23"/>
      <c r="B198" s="72"/>
      <c r="C198" s="74" t="s">
        <v>285</v>
      </c>
      <c r="D198" s="14" t="s">
        <v>272</v>
      </c>
      <c r="E198" s="56">
        <v>17172.6</v>
      </c>
    </row>
    <row r="199" spans="1:5" ht="51" customHeight="1">
      <c r="A199" s="23"/>
      <c r="B199" s="72" t="s">
        <v>465</v>
      </c>
      <c r="C199" s="74"/>
      <c r="D199" s="14" t="s">
        <v>473</v>
      </c>
      <c r="E199" s="56">
        <f>E200</f>
        <v>17172.6</v>
      </c>
    </row>
    <row r="200" spans="1:5" ht="18" customHeight="1">
      <c r="A200" s="23"/>
      <c r="B200" s="72"/>
      <c r="C200" s="74" t="s">
        <v>285</v>
      </c>
      <c r="D200" s="14" t="s">
        <v>272</v>
      </c>
      <c r="E200" s="56">
        <v>17172.6</v>
      </c>
    </row>
    <row r="201" spans="1:5" ht="42.75" customHeight="1">
      <c r="A201" s="23"/>
      <c r="B201" s="72" t="s">
        <v>527</v>
      </c>
      <c r="C201" s="74"/>
      <c r="D201" s="14" t="s">
        <v>525</v>
      </c>
      <c r="E201" s="56">
        <f>E202</f>
        <v>5000</v>
      </c>
    </row>
    <row r="202" spans="1:5" ht="18" customHeight="1">
      <c r="A202" s="23"/>
      <c r="B202" s="72"/>
      <c r="C202" s="74" t="s">
        <v>285</v>
      </c>
      <c r="D202" s="14" t="s">
        <v>272</v>
      </c>
      <c r="E202" s="56">
        <v>5000</v>
      </c>
    </row>
    <row r="203" spans="1:5" ht="13.5">
      <c r="A203" s="25" t="s">
        <v>122</v>
      </c>
      <c r="B203" s="41"/>
      <c r="C203" s="24"/>
      <c r="D203" s="38" t="s">
        <v>123</v>
      </c>
      <c r="E203" s="53">
        <f>E211+E204</f>
        <v>22534.7</v>
      </c>
    </row>
    <row r="204" spans="1:5" ht="25.5">
      <c r="A204" s="25"/>
      <c r="B204" s="41" t="s">
        <v>246</v>
      </c>
      <c r="C204" s="93"/>
      <c r="D204" s="32" t="s">
        <v>305</v>
      </c>
      <c r="E204" s="52">
        <f>E205+E208</f>
        <v>15685</v>
      </c>
    </row>
    <row r="205" spans="1:5" ht="13.5">
      <c r="A205" s="25"/>
      <c r="B205" s="72" t="s">
        <v>306</v>
      </c>
      <c r="C205" s="74"/>
      <c r="D205" s="14" t="s">
        <v>339</v>
      </c>
      <c r="E205" s="54">
        <f>E206</f>
        <v>10000</v>
      </c>
    </row>
    <row r="206" spans="1:5" ht="13.5">
      <c r="A206" s="25"/>
      <c r="B206" s="72"/>
      <c r="C206" s="74" t="s">
        <v>340</v>
      </c>
      <c r="D206" s="14" t="s">
        <v>307</v>
      </c>
      <c r="E206" s="54">
        <f>E207</f>
        <v>10000</v>
      </c>
    </row>
    <row r="207" spans="1:5" ht="25.5">
      <c r="A207" s="25"/>
      <c r="B207" s="41"/>
      <c r="C207" s="93"/>
      <c r="D207" s="100" t="s">
        <v>12</v>
      </c>
      <c r="E207" s="54">
        <v>10000</v>
      </c>
    </row>
    <row r="208" spans="1:5" ht="15.75" customHeight="1">
      <c r="A208" s="25"/>
      <c r="B208" s="72" t="s">
        <v>439</v>
      </c>
      <c r="C208" s="74"/>
      <c r="D208" s="6" t="s">
        <v>440</v>
      </c>
      <c r="E208" s="54">
        <f>E209</f>
        <v>5685</v>
      </c>
    </row>
    <row r="209" spans="1:5" ht="15.75" customHeight="1">
      <c r="A209" s="25"/>
      <c r="B209" s="72"/>
      <c r="C209" s="74" t="s">
        <v>340</v>
      </c>
      <c r="D209" s="14" t="s">
        <v>307</v>
      </c>
      <c r="E209" s="54">
        <f>E210</f>
        <v>5685</v>
      </c>
    </row>
    <row r="210" spans="1:5" ht="17.25" customHeight="1">
      <c r="A210" s="25"/>
      <c r="B210" s="67"/>
      <c r="C210" s="81"/>
      <c r="D210" s="44" t="s">
        <v>412</v>
      </c>
      <c r="E210" s="56">
        <v>5685</v>
      </c>
    </row>
    <row r="211" spans="1:5" ht="17.25" customHeight="1">
      <c r="A211" s="23"/>
      <c r="B211" s="41" t="s">
        <v>124</v>
      </c>
      <c r="C211" s="23"/>
      <c r="D211" s="26" t="s">
        <v>125</v>
      </c>
      <c r="E211" s="52">
        <f>E214+E212</f>
        <v>6849.7</v>
      </c>
    </row>
    <row r="212" spans="1:5" ht="27" customHeight="1">
      <c r="A212" s="23"/>
      <c r="B212" s="41"/>
      <c r="C212" s="99" t="s">
        <v>394</v>
      </c>
      <c r="D212" s="95" t="s">
        <v>395</v>
      </c>
      <c r="E212" s="54">
        <f>E213</f>
        <v>2535</v>
      </c>
    </row>
    <row r="213" spans="1:5" ht="17.25" customHeight="1">
      <c r="A213" s="23"/>
      <c r="B213" s="41"/>
      <c r="C213" s="23"/>
      <c r="D213" s="44" t="s">
        <v>442</v>
      </c>
      <c r="E213" s="56">
        <v>2535</v>
      </c>
    </row>
    <row r="214" spans="1:5" ht="16.5" customHeight="1">
      <c r="A214" s="23"/>
      <c r="B214" s="45"/>
      <c r="C214" s="81" t="s">
        <v>271</v>
      </c>
      <c r="D214" s="103" t="s">
        <v>258</v>
      </c>
      <c r="E214" s="56">
        <f>E215+E216</f>
        <v>4314.7</v>
      </c>
    </row>
    <row r="215" spans="1:5" ht="39.75" customHeight="1">
      <c r="A215" s="23"/>
      <c r="B215" s="45"/>
      <c r="C215" s="121"/>
      <c r="D215" s="44" t="s">
        <v>236</v>
      </c>
      <c r="E215" s="56">
        <v>2500</v>
      </c>
    </row>
    <row r="216" spans="1:5" ht="28.5" customHeight="1">
      <c r="A216" s="23"/>
      <c r="B216" s="45"/>
      <c r="C216" s="121"/>
      <c r="D216" s="44" t="s">
        <v>557</v>
      </c>
      <c r="E216" s="56">
        <v>1814.7</v>
      </c>
    </row>
    <row r="217" spans="1:5" ht="13.5">
      <c r="A217" s="122" t="s">
        <v>399</v>
      </c>
      <c r="B217" s="127"/>
      <c r="C217" s="122"/>
      <c r="D217" s="47" t="s">
        <v>400</v>
      </c>
      <c r="E217" s="104">
        <f>E222+E218+E233</f>
        <v>234605.8</v>
      </c>
    </row>
    <row r="218" spans="1:5" ht="27" customHeight="1">
      <c r="A218" s="122"/>
      <c r="B218" s="45" t="s">
        <v>246</v>
      </c>
      <c r="C218" s="93"/>
      <c r="D218" s="32" t="s">
        <v>305</v>
      </c>
      <c r="E218" s="58">
        <f>E219</f>
        <v>6200</v>
      </c>
    </row>
    <row r="219" spans="1:5" ht="14.25" customHeight="1">
      <c r="A219" s="122"/>
      <c r="B219" s="97" t="s">
        <v>306</v>
      </c>
      <c r="C219" s="81"/>
      <c r="D219" s="14" t="s">
        <v>339</v>
      </c>
      <c r="E219" s="56">
        <f>E220</f>
        <v>6200</v>
      </c>
    </row>
    <row r="220" spans="1:5" ht="15" customHeight="1">
      <c r="A220" s="122"/>
      <c r="B220" s="67"/>
      <c r="C220" s="81" t="s">
        <v>340</v>
      </c>
      <c r="D220" s="14" t="s">
        <v>307</v>
      </c>
      <c r="E220" s="56">
        <f>E221</f>
        <v>6200</v>
      </c>
    </row>
    <row r="221" spans="1:5" ht="15.75" customHeight="1">
      <c r="A221" s="122"/>
      <c r="B221" s="127"/>
      <c r="C221" s="122"/>
      <c r="D221" s="14" t="s">
        <v>559</v>
      </c>
      <c r="E221" s="54">
        <v>6200</v>
      </c>
    </row>
    <row r="222" spans="1:5" ht="15.75" customHeight="1">
      <c r="A222" s="121"/>
      <c r="B222" s="45" t="s">
        <v>242</v>
      </c>
      <c r="C222" s="121"/>
      <c r="D222" s="46" t="s">
        <v>411</v>
      </c>
      <c r="E222" s="58">
        <f>SUM(E223+E225+E227+E229+E231)</f>
        <v>120204.8</v>
      </c>
    </row>
    <row r="223" spans="1:5" ht="28.5" customHeight="1">
      <c r="A223" s="121"/>
      <c r="B223" s="97" t="s">
        <v>401</v>
      </c>
      <c r="C223" s="119"/>
      <c r="D223" s="44" t="s">
        <v>402</v>
      </c>
      <c r="E223" s="98">
        <f>E224</f>
        <v>13149</v>
      </c>
    </row>
    <row r="224" spans="1:5" ht="12.75">
      <c r="A224" s="121"/>
      <c r="B224" s="97"/>
      <c r="C224" s="81" t="s">
        <v>271</v>
      </c>
      <c r="D224" s="103" t="s">
        <v>258</v>
      </c>
      <c r="E224" s="98">
        <v>13149</v>
      </c>
    </row>
    <row r="225" spans="1:5" ht="16.5" customHeight="1">
      <c r="A225" s="118"/>
      <c r="B225" s="97" t="s">
        <v>403</v>
      </c>
      <c r="C225" s="119"/>
      <c r="D225" s="44" t="s">
        <v>245</v>
      </c>
      <c r="E225" s="98">
        <f>E226</f>
        <v>7552</v>
      </c>
    </row>
    <row r="226" spans="1:5" ht="12.75">
      <c r="A226" s="118"/>
      <c r="B226" s="97"/>
      <c r="C226" s="81" t="s">
        <v>271</v>
      </c>
      <c r="D226" s="103" t="s">
        <v>258</v>
      </c>
      <c r="E226" s="98">
        <v>7552</v>
      </c>
    </row>
    <row r="227" spans="1:5" ht="38.25">
      <c r="A227" s="118"/>
      <c r="B227" s="97" t="s">
        <v>404</v>
      </c>
      <c r="C227" s="119"/>
      <c r="D227" s="95" t="s">
        <v>441</v>
      </c>
      <c r="E227" s="57">
        <f>E228</f>
        <v>82767</v>
      </c>
    </row>
    <row r="228" spans="1:5" ht="14.25" customHeight="1">
      <c r="A228" s="118"/>
      <c r="B228" s="97"/>
      <c r="C228" s="119" t="s">
        <v>271</v>
      </c>
      <c r="D228" s="103" t="s">
        <v>258</v>
      </c>
      <c r="E228" s="57">
        <v>82767</v>
      </c>
    </row>
    <row r="229" spans="1:5" ht="29.25" customHeight="1">
      <c r="A229" s="118"/>
      <c r="B229" s="97" t="s">
        <v>405</v>
      </c>
      <c r="C229" s="119"/>
      <c r="D229" s="95" t="s">
        <v>406</v>
      </c>
      <c r="E229" s="57">
        <f>E230</f>
        <v>8243.5</v>
      </c>
    </row>
    <row r="230" spans="1:5" ht="18" customHeight="1">
      <c r="A230" s="118"/>
      <c r="B230" s="97"/>
      <c r="C230" s="119" t="s">
        <v>271</v>
      </c>
      <c r="D230" s="103" t="s">
        <v>258</v>
      </c>
      <c r="E230" s="57">
        <v>8243.5</v>
      </c>
    </row>
    <row r="231" spans="1:5" ht="17.25" customHeight="1">
      <c r="A231" s="118"/>
      <c r="B231" s="97" t="s">
        <v>407</v>
      </c>
      <c r="C231" s="119"/>
      <c r="D231" s="95" t="s">
        <v>408</v>
      </c>
      <c r="E231" s="56">
        <f>E232</f>
        <v>8493.3</v>
      </c>
    </row>
    <row r="232" spans="1:5" ht="21" customHeight="1">
      <c r="A232" s="118"/>
      <c r="B232" s="97"/>
      <c r="C232" s="119" t="s">
        <v>271</v>
      </c>
      <c r="D232" s="103" t="s">
        <v>258</v>
      </c>
      <c r="E232" s="56">
        <v>8493.3</v>
      </c>
    </row>
    <row r="233" spans="1:5" ht="17.25" customHeight="1">
      <c r="A233" s="118"/>
      <c r="B233" s="41" t="s">
        <v>243</v>
      </c>
      <c r="C233" s="81"/>
      <c r="D233" s="32" t="s">
        <v>244</v>
      </c>
      <c r="E233" s="58">
        <f>E236+E239+E240+E234</f>
        <v>108201</v>
      </c>
    </row>
    <row r="234" spans="1:5" ht="17.25" customHeight="1">
      <c r="A234" s="118"/>
      <c r="B234" s="72" t="s">
        <v>380</v>
      </c>
      <c r="C234" s="74"/>
      <c r="D234" s="14" t="s">
        <v>379</v>
      </c>
      <c r="E234" s="56">
        <f>E235</f>
        <v>100000</v>
      </c>
    </row>
    <row r="235" spans="1:5" ht="15.75" customHeight="1">
      <c r="A235" s="118"/>
      <c r="B235" s="72"/>
      <c r="C235" s="74" t="s">
        <v>285</v>
      </c>
      <c r="D235" s="14" t="s">
        <v>272</v>
      </c>
      <c r="E235" s="56">
        <v>100000</v>
      </c>
    </row>
    <row r="236" spans="1:5" ht="25.5" customHeight="1">
      <c r="A236" s="118"/>
      <c r="B236" s="72" t="s">
        <v>528</v>
      </c>
      <c r="C236" s="74"/>
      <c r="D236" s="14" t="s">
        <v>529</v>
      </c>
      <c r="E236" s="56">
        <f>E237</f>
        <v>2055</v>
      </c>
    </row>
    <row r="237" spans="1:5" ht="15.75" customHeight="1">
      <c r="A237" s="118"/>
      <c r="B237" s="72"/>
      <c r="C237" s="74" t="s">
        <v>285</v>
      </c>
      <c r="D237" s="14" t="s">
        <v>272</v>
      </c>
      <c r="E237" s="56">
        <v>2055</v>
      </c>
    </row>
    <row r="238" spans="1:5" ht="42.75" customHeight="1">
      <c r="A238" s="118"/>
      <c r="B238" s="72" t="s">
        <v>21</v>
      </c>
      <c r="C238" s="74"/>
      <c r="D238" s="14" t="s">
        <v>22</v>
      </c>
      <c r="E238" s="56">
        <f>E239</f>
        <v>5000</v>
      </c>
    </row>
    <row r="239" spans="1:5" ht="15.75" customHeight="1">
      <c r="A239" s="118"/>
      <c r="B239" s="72"/>
      <c r="C239" s="74" t="s">
        <v>285</v>
      </c>
      <c r="D239" s="14" t="s">
        <v>272</v>
      </c>
      <c r="E239" s="56">
        <v>5000</v>
      </c>
    </row>
    <row r="240" spans="1:5" ht="27.75" customHeight="1">
      <c r="A240" s="118"/>
      <c r="B240" s="72" t="s">
        <v>23</v>
      </c>
      <c r="C240" s="74"/>
      <c r="D240" s="14" t="s">
        <v>24</v>
      </c>
      <c r="E240" s="56">
        <f>E241</f>
        <v>1146</v>
      </c>
    </row>
    <row r="241" spans="1:5" ht="15.75" customHeight="1">
      <c r="A241" s="118"/>
      <c r="B241" s="72"/>
      <c r="C241" s="74" t="s">
        <v>285</v>
      </c>
      <c r="D241" s="14" t="s">
        <v>272</v>
      </c>
      <c r="E241" s="56">
        <v>1146</v>
      </c>
    </row>
    <row r="242" spans="1:5" ht="15" customHeight="1">
      <c r="A242" s="25" t="s">
        <v>409</v>
      </c>
      <c r="B242" s="41"/>
      <c r="C242" s="24"/>
      <c r="D242" s="38" t="s">
        <v>126</v>
      </c>
      <c r="E242" s="50">
        <f>E247+E243</f>
        <v>14818.3</v>
      </c>
    </row>
    <row r="243" spans="1:5" ht="27" customHeight="1">
      <c r="A243" s="25"/>
      <c r="B243" s="41" t="s">
        <v>251</v>
      </c>
      <c r="C243" s="93"/>
      <c r="D243" s="129" t="s">
        <v>250</v>
      </c>
      <c r="E243" s="52">
        <f>E244</f>
        <v>9939.3</v>
      </c>
    </row>
    <row r="244" spans="1:5" ht="15" customHeight="1">
      <c r="A244" s="25"/>
      <c r="B244" s="67" t="s">
        <v>253</v>
      </c>
      <c r="C244" s="77"/>
      <c r="D244" s="130" t="s">
        <v>200</v>
      </c>
      <c r="E244" s="54">
        <f>E245</f>
        <v>9939.3</v>
      </c>
    </row>
    <row r="245" spans="1:5" ht="15.75" customHeight="1">
      <c r="A245" s="25"/>
      <c r="B245" s="67"/>
      <c r="C245" s="77" t="s">
        <v>271</v>
      </c>
      <c r="D245" s="68" t="s">
        <v>258</v>
      </c>
      <c r="E245" s="54">
        <f>E246</f>
        <v>9939.3</v>
      </c>
    </row>
    <row r="246" spans="1:5" ht="15" customHeight="1">
      <c r="A246" s="25"/>
      <c r="B246" s="67"/>
      <c r="C246" s="77"/>
      <c r="D246" s="68" t="s">
        <v>443</v>
      </c>
      <c r="E246" s="54">
        <v>9939.3</v>
      </c>
    </row>
    <row r="247" spans="1:5" ht="25.5">
      <c r="A247" s="25"/>
      <c r="B247" s="41" t="s">
        <v>107</v>
      </c>
      <c r="C247" s="88"/>
      <c r="D247" s="8" t="s">
        <v>108</v>
      </c>
      <c r="E247" s="52">
        <f>E248</f>
        <v>4879</v>
      </c>
    </row>
    <row r="248" spans="1:5" ht="13.5">
      <c r="A248" s="25"/>
      <c r="B248" s="72" t="s">
        <v>373</v>
      </c>
      <c r="C248" s="74"/>
      <c r="D248" s="14" t="s">
        <v>137</v>
      </c>
      <c r="E248" s="54">
        <f>E249</f>
        <v>4879</v>
      </c>
    </row>
    <row r="249" spans="1:5" ht="13.5">
      <c r="A249" s="25"/>
      <c r="B249" s="72"/>
      <c r="C249" s="74" t="s">
        <v>303</v>
      </c>
      <c r="D249" s="14" t="s">
        <v>304</v>
      </c>
      <c r="E249" s="54">
        <f>E250</f>
        <v>4879</v>
      </c>
    </row>
    <row r="250" spans="1:5" ht="13.5">
      <c r="A250" s="25"/>
      <c r="B250" s="41"/>
      <c r="C250" s="24"/>
      <c r="D250" s="100" t="s">
        <v>230</v>
      </c>
      <c r="E250" s="54">
        <v>4879</v>
      </c>
    </row>
    <row r="251" spans="1:5" ht="18.75" customHeight="1">
      <c r="A251" s="23" t="s">
        <v>127</v>
      </c>
      <c r="B251" s="41"/>
      <c r="C251" s="24"/>
      <c r="D251" s="26" t="s">
        <v>128</v>
      </c>
      <c r="E251" s="49">
        <f>E252</f>
        <v>1657</v>
      </c>
    </row>
    <row r="252" spans="1:5" ht="16.5" customHeight="1">
      <c r="A252" s="25" t="s">
        <v>309</v>
      </c>
      <c r="B252" s="41"/>
      <c r="C252" s="24"/>
      <c r="D252" s="38" t="s">
        <v>129</v>
      </c>
      <c r="E252" s="50">
        <f>E253</f>
        <v>1657</v>
      </c>
    </row>
    <row r="253" spans="1:5" ht="16.5" customHeight="1">
      <c r="A253" s="25"/>
      <c r="B253" s="41" t="s">
        <v>310</v>
      </c>
      <c r="C253" s="23"/>
      <c r="D253" s="3" t="s">
        <v>130</v>
      </c>
      <c r="E253" s="52">
        <f>E254</f>
        <v>1657</v>
      </c>
    </row>
    <row r="254" spans="1:5" ht="17.25" customHeight="1">
      <c r="A254" s="25"/>
      <c r="B254" s="41"/>
      <c r="C254" s="99" t="s">
        <v>271</v>
      </c>
      <c r="D254" s="13" t="s">
        <v>258</v>
      </c>
      <c r="E254" s="54">
        <f>E255</f>
        <v>1657</v>
      </c>
    </row>
    <row r="255" spans="1:5" ht="15" customHeight="1">
      <c r="A255" s="25"/>
      <c r="B255" s="41"/>
      <c r="C255" s="24"/>
      <c r="D255" s="39" t="s">
        <v>97</v>
      </c>
      <c r="E255" s="54">
        <v>1657</v>
      </c>
    </row>
    <row r="256" spans="1:5" ht="20.25" customHeight="1">
      <c r="A256" s="93" t="s">
        <v>131</v>
      </c>
      <c r="B256" s="41"/>
      <c r="C256" s="88"/>
      <c r="D256" s="15" t="s">
        <v>132</v>
      </c>
      <c r="E256" s="49">
        <f>E257+E266+E302+E311</f>
        <v>1138984.5</v>
      </c>
    </row>
    <row r="257" spans="1:5" ht="15" customHeight="1">
      <c r="A257" s="115" t="s">
        <v>133</v>
      </c>
      <c r="B257" s="41"/>
      <c r="C257" s="82"/>
      <c r="D257" s="105" t="s">
        <v>134</v>
      </c>
      <c r="E257" s="53">
        <f>E258+E262</f>
        <v>469629.8</v>
      </c>
    </row>
    <row r="258" spans="1:5" ht="15" customHeight="1">
      <c r="A258" s="93"/>
      <c r="B258" s="41" t="s">
        <v>135</v>
      </c>
      <c r="C258" s="88"/>
      <c r="D258" s="15" t="s">
        <v>136</v>
      </c>
      <c r="E258" s="49">
        <f>E259</f>
        <v>466156.8</v>
      </c>
    </row>
    <row r="259" spans="1:5" ht="16.5" customHeight="1">
      <c r="A259" s="81"/>
      <c r="B259" s="72" t="s">
        <v>41</v>
      </c>
      <c r="C259" s="81"/>
      <c r="D259" s="14" t="s">
        <v>42</v>
      </c>
      <c r="E259" s="54">
        <f>E260</f>
        <v>466156.8</v>
      </c>
    </row>
    <row r="260" spans="1:5" ht="15.75" customHeight="1">
      <c r="A260" s="81"/>
      <c r="B260" s="41"/>
      <c r="C260" s="74" t="s">
        <v>303</v>
      </c>
      <c r="D260" s="14" t="s">
        <v>304</v>
      </c>
      <c r="E260" s="54">
        <f>E261</f>
        <v>466156.8</v>
      </c>
    </row>
    <row r="261" spans="1:5" ht="15.75" customHeight="1">
      <c r="A261" s="81"/>
      <c r="B261" s="41"/>
      <c r="C261" s="81"/>
      <c r="D261" s="40" t="s">
        <v>138</v>
      </c>
      <c r="E261" s="51">
        <v>466156.8</v>
      </c>
    </row>
    <row r="262" spans="1:5" ht="15" customHeight="1">
      <c r="A262" s="81"/>
      <c r="B262" s="41" t="s">
        <v>259</v>
      </c>
      <c r="C262" s="81"/>
      <c r="D262" s="135" t="s">
        <v>226</v>
      </c>
      <c r="E262" s="52">
        <f>E263</f>
        <v>3473</v>
      </c>
    </row>
    <row r="263" spans="1:5" ht="55.5" customHeight="1">
      <c r="A263" s="81"/>
      <c r="B263" s="72" t="s">
        <v>260</v>
      </c>
      <c r="C263" s="74"/>
      <c r="D263" s="136" t="s">
        <v>334</v>
      </c>
      <c r="E263" s="54">
        <f>E264</f>
        <v>3473</v>
      </c>
    </row>
    <row r="264" spans="1:5" ht="25.5">
      <c r="A264" s="81"/>
      <c r="B264" s="72" t="s">
        <v>311</v>
      </c>
      <c r="C264" s="74"/>
      <c r="D264" s="14" t="s">
        <v>538</v>
      </c>
      <c r="E264" s="54">
        <f>E265</f>
        <v>3473</v>
      </c>
    </row>
    <row r="265" spans="1:5" ht="14.25" customHeight="1">
      <c r="A265" s="81"/>
      <c r="B265" s="72"/>
      <c r="C265" s="74" t="s">
        <v>264</v>
      </c>
      <c r="D265" s="14" t="s">
        <v>235</v>
      </c>
      <c r="E265" s="54">
        <v>3473</v>
      </c>
    </row>
    <row r="266" spans="1:5" ht="15.75" customHeight="1">
      <c r="A266" s="115" t="s">
        <v>139</v>
      </c>
      <c r="B266" s="41"/>
      <c r="C266" s="115"/>
      <c r="D266" s="105" t="s">
        <v>140</v>
      </c>
      <c r="E266" s="50">
        <f>E271+E275+E285+E291+E267+E299</f>
        <v>575619.5</v>
      </c>
    </row>
    <row r="267" spans="1:5" ht="25.5">
      <c r="A267" s="115"/>
      <c r="B267" s="41" t="s">
        <v>246</v>
      </c>
      <c r="C267" s="93"/>
      <c r="D267" s="32" t="s">
        <v>305</v>
      </c>
      <c r="E267" s="52">
        <f>E268</f>
        <v>3000</v>
      </c>
    </row>
    <row r="268" spans="1:5" ht="13.5">
      <c r="A268" s="115"/>
      <c r="B268" s="72" t="s">
        <v>306</v>
      </c>
      <c r="C268" s="74"/>
      <c r="D268" s="14" t="s">
        <v>339</v>
      </c>
      <c r="E268" s="54">
        <f>E269</f>
        <v>3000</v>
      </c>
    </row>
    <row r="269" spans="1:5" ht="13.5">
      <c r="A269" s="115"/>
      <c r="B269" s="72"/>
      <c r="C269" s="74" t="s">
        <v>340</v>
      </c>
      <c r="D269" s="14" t="s">
        <v>307</v>
      </c>
      <c r="E269" s="54">
        <f>E270</f>
        <v>3000</v>
      </c>
    </row>
    <row r="270" spans="1:5" ht="25.5">
      <c r="A270" s="115"/>
      <c r="B270" s="41"/>
      <c r="C270" s="115"/>
      <c r="D270" s="103" t="s">
        <v>378</v>
      </c>
      <c r="E270" s="54">
        <v>3000</v>
      </c>
    </row>
    <row r="271" spans="1:5" ht="20.25" customHeight="1">
      <c r="A271" s="93"/>
      <c r="B271" s="41" t="s">
        <v>141</v>
      </c>
      <c r="C271" s="88"/>
      <c r="D271" s="15" t="s">
        <v>142</v>
      </c>
      <c r="E271" s="49">
        <f>E272</f>
        <v>98704.6</v>
      </c>
    </row>
    <row r="272" spans="1:5" ht="25.5">
      <c r="A272" s="93"/>
      <c r="B272" s="72" t="s">
        <v>43</v>
      </c>
      <c r="C272" s="81"/>
      <c r="D272" s="14" t="s">
        <v>428</v>
      </c>
      <c r="E272" s="54">
        <f>E273</f>
        <v>98704.6</v>
      </c>
    </row>
    <row r="273" spans="1:5" ht="12.75">
      <c r="A273" s="93"/>
      <c r="B273" s="41"/>
      <c r="C273" s="74" t="s">
        <v>303</v>
      </c>
      <c r="D273" s="14" t="s">
        <v>304</v>
      </c>
      <c r="E273" s="54">
        <f>E274</f>
        <v>98704.6</v>
      </c>
    </row>
    <row r="274" spans="1:5" ht="12.75">
      <c r="A274" s="93"/>
      <c r="B274" s="41"/>
      <c r="C274" s="81"/>
      <c r="D274" s="40" t="s">
        <v>138</v>
      </c>
      <c r="E274" s="51">
        <v>98704.6</v>
      </c>
    </row>
    <row r="275" spans="1:5" ht="12.75">
      <c r="A275" s="81"/>
      <c r="B275" s="41" t="s">
        <v>147</v>
      </c>
      <c r="C275" s="93"/>
      <c r="D275" s="106" t="s">
        <v>148</v>
      </c>
      <c r="E275" s="49">
        <f>E276+E279</f>
        <v>169464.90000000002</v>
      </c>
    </row>
    <row r="276" spans="1:5" ht="12.75">
      <c r="A276" s="81"/>
      <c r="B276" s="72" t="s">
        <v>312</v>
      </c>
      <c r="C276" s="74"/>
      <c r="D276" s="73" t="s">
        <v>137</v>
      </c>
      <c r="E276" s="54">
        <f>E277</f>
        <v>99.5</v>
      </c>
    </row>
    <row r="277" spans="1:5" ht="12.75">
      <c r="A277" s="81"/>
      <c r="B277" s="72"/>
      <c r="C277" s="74" t="s">
        <v>303</v>
      </c>
      <c r="D277" s="14" t="s">
        <v>304</v>
      </c>
      <c r="E277" s="54">
        <f>E278</f>
        <v>99.5</v>
      </c>
    </row>
    <row r="278" spans="1:5" ht="12.75">
      <c r="A278" s="81"/>
      <c r="B278" s="41"/>
      <c r="C278" s="81"/>
      <c r="D278" s="103" t="s">
        <v>458</v>
      </c>
      <c r="E278" s="54">
        <v>99.5</v>
      </c>
    </row>
    <row r="279" spans="1:5" ht="12.75">
      <c r="A279" s="81"/>
      <c r="B279" s="72" t="s">
        <v>44</v>
      </c>
      <c r="C279" s="81"/>
      <c r="D279" s="14" t="s">
        <v>45</v>
      </c>
      <c r="E279" s="54">
        <f>E280</f>
        <v>169365.40000000002</v>
      </c>
    </row>
    <row r="280" spans="1:5" ht="12.75">
      <c r="A280" s="81"/>
      <c r="B280" s="41"/>
      <c r="C280" s="74" t="s">
        <v>303</v>
      </c>
      <c r="D280" s="14" t="s">
        <v>304</v>
      </c>
      <c r="E280" s="54">
        <f>E281+E282+E283+E284</f>
        <v>169365.40000000002</v>
      </c>
    </row>
    <row r="281" spans="1:5" ht="12.75">
      <c r="A281" s="81"/>
      <c r="B281" s="41"/>
      <c r="C281" s="81"/>
      <c r="D281" s="40" t="s">
        <v>138</v>
      </c>
      <c r="E281" s="51">
        <v>110897.1</v>
      </c>
    </row>
    <row r="282" spans="1:5" ht="12.75">
      <c r="A282" s="81"/>
      <c r="B282" s="41"/>
      <c r="C282" s="81"/>
      <c r="D282" s="103" t="s">
        <v>149</v>
      </c>
      <c r="E282" s="51">
        <v>19292.8</v>
      </c>
    </row>
    <row r="283" spans="1:5" ht="12.75">
      <c r="A283" s="81"/>
      <c r="B283" s="41"/>
      <c r="C283" s="81"/>
      <c r="D283" s="103" t="s">
        <v>193</v>
      </c>
      <c r="E283" s="51">
        <v>24358.5</v>
      </c>
    </row>
    <row r="284" spans="1:5" ht="12.75">
      <c r="A284" s="81"/>
      <c r="B284" s="41"/>
      <c r="C284" s="81"/>
      <c r="D284" s="103" t="s">
        <v>327</v>
      </c>
      <c r="E284" s="51">
        <v>14817</v>
      </c>
    </row>
    <row r="285" spans="1:5" ht="12.75">
      <c r="A285" s="81"/>
      <c r="B285" s="41" t="s">
        <v>162</v>
      </c>
      <c r="C285" s="81"/>
      <c r="D285" s="135" t="s">
        <v>314</v>
      </c>
      <c r="E285" s="52">
        <f>E286</f>
        <v>5451</v>
      </c>
    </row>
    <row r="286" spans="1:5" ht="25.5">
      <c r="A286" s="81"/>
      <c r="B286" s="72" t="s">
        <v>315</v>
      </c>
      <c r="C286" s="74"/>
      <c r="D286" s="136" t="s">
        <v>316</v>
      </c>
      <c r="E286" s="54">
        <f>E287+E289</f>
        <v>5451</v>
      </c>
    </row>
    <row r="287" spans="1:5" ht="25.5">
      <c r="A287" s="81"/>
      <c r="B287" s="72" t="s">
        <v>317</v>
      </c>
      <c r="C287" s="74"/>
      <c r="D287" s="14" t="s">
        <v>318</v>
      </c>
      <c r="E287" s="54">
        <f>E288</f>
        <v>1991</v>
      </c>
    </row>
    <row r="288" spans="1:5" ht="12.75">
      <c r="A288" s="81"/>
      <c r="B288" s="72"/>
      <c r="C288" s="74" t="s">
        <v>264</v>
      </c>
      <c r="D288" s="14" t="s">
        <v>235</v>
      </c>
      <c r="E288" s="54">
        <v>1991</v>
      </c>
    </row>
    <row r="289" spans="1:5" ht="25.5">
      <c r="A289" s="81"/>
      <c r="B289" s="72" t="s">
        <v>319</v>
      </c>
      <c r="C289" s="74"/>
      <c r="D289" s="14" t="s">
        <v>320</v>
      </c>
      <c r="E289" s="54">
        <f>E290</f>
        <v>3460</v>
      </c>
    </row>
    <row r="290" spans="1:5" ht="12.75">
      <c r="A290" s="81"/>
      <c r="B290" s="72"/>
      <c r="C290" s="74" t="s">
        <v>264</v>
      </c>
      <c r="D290" s="14" t="s">
        <v>235</v>
      </c>
      <c r="E290" s="54">
        <v>3460</v>
      </c>
    </row>
    <row r="291" spans="1:5" ht="12.75">
      <c r="A291" s="81"/>
      <c r="B291" s="41" t="s">
        <v>259</v>
      </c>
      <c r="C291" s="81"/>
      <c r="D291" s="135" t="s">
        <v>226</v>
      </c>
      <c r="E291" s="52">
        <f>E292</f>
        <v>297699</v>
      </c>
    </row>
    <row r="292" spans="1:5" ht="51">
      <c r="A292" s="81"/>
      <c r="B292" s="72" t="s">
        <v>260</v>
      </c>
      <c r="C292" s="74"/>
      <c r="D292" s="136" t="s">
        <v>334</v>
      </c>
      <c r="E292" s="54">
        <f>E293+E295+E297</f>
        <v>297699</v>
      </c>
    </row>
    <row r="293" spans="1:5" ht="51">
      <c r="A293" s="81"/>
      <c r="B293" s="72" t="s">
        <v>313</v>
      </c>
      <c r="C293" s="74"/>
      <c r="D293" s="14" t="s">
        <v>448</v>
      </c>
      <c r="E293" s="54">
        <f>E294</f>
        <v>228819</v>
      </c>
    </row>
    <row r="294" spans="1:5" ht="12.75">
      <c r="A294" s="81"/>
      <c r="B294" s="72"/>
      <c r="C294" s="74" t="s">
        <v>264</v>
      </c>
      <c r="D294" s="14" t="s">
        <v>235</v>
      </c>
      <c r="E294" s="54">
        <v>228819</v>
      </c>
    </row>
    <row r="295" spans="1:5" ht="89.25">
      <c r="A295" s="81"/>
      <c r="B295" s="72" t="s">
        <v>328</v>
      </c>
      <c r="C295" s="74"/>
      <c r="D295" s="14" t="s">
        <v>487</v>
      </c>
      <c r="E295" s="54">
        <f>E296</f>
        <v>63825</v>
      </c>
    </row>
    <row r="296" spans="1:5" ht="12.75">
      <c r="A296" s="81"/>
      <c r="B296" s="72"/>
      <c r="C296" s="74" t="s">
        <v>264</v>
      </c>
      <c r="D296" s="14" t="s">
        <v>235</v>
      </c>
      <c r="E296" s="54">
        <v>63825</v>
      </c>
    </row>
    <row r="297" spans="1:5" ht="25.5">
      <c r="A297" s="81"/>
      <c r="B297" s="72" t="s">
        <v>449</v>
      </c>
      <c r="C297" s="74"/>
      <c r="D297" s="14" t="s">
        <v>450</v>
      </c>
      <c r="E297" s="54">
        <f>E298</f>
        <v>5055</v>
      </c>
    </row>
    <row r="298" spans="1:5" ht="12.75">
      <c r="A298" s="81"/>
      <c r="B298" s="72"/>
      <c r="C298" s="74" t="s">
        <v>264</v>
      </c>
      <c r="D298" s="14" t="s">
        <v>235</v>
      </c>
      <c r="E298" s="54">
        <v>5055</v>
      </c>
    </row>
    <row r="299" spans="1:5" ht="16.5" customHeight="1">
      <c r="A299" s="81"/>
      <c r="B299" s="41" t="s">
        <v>243</v>
      </c>
      <c r="C299" s="81"/>
      <c r="D299" s="32" t="s">
        <v>244</v>
      </c>
      <c r="E299" s="52">
        <f>E300</f>
        <v>1300</v>
      </c>
    </row>
    <row r="300" spans="1:5" ht="25.5">
      <c r="A300" s="81"/>
      <c r="B300" s="72" t="s">
        <v>325</v>
      </c>
      <c r="C300" s="74"/>
      <c r="D300" s="14" t="s">
        <v>474</v>
      </c>
      <c r="E300" s="54">
        <f>E301</f>
        <v>1300</v>
      </c>
    </row>
    <row r="301" spans="1:5" ht="12.75">
      <c r="A301" s="81"/>
      <c r="B301" s="72"/>
      <c r="C301" s="74" t="s">
        <v>285</v>
      </c>
      <c r="D301" s="14" t="s">
        <v>272</v>
      </c>
      <c r="E301" s="54">
        <v>1300</v>
      </c>
    </row>
    <row r="302" spans="1:5" ht="13.5">
      <c r="A302" s="115" t="s">
        <v>150</v>
      </c>
      <c r="B302" s="41"/>
      <c r="C302" s="115"/>
      <c r="D302" s="137" t="s">
        <v>151</v>
      </c>
      <c r="E302" s="50">
        <f>E303+E307</f>
        <v>20984</v>
      </c>
    </row>
    <row r="303" spans="1:5" ht="12.75">
      <c r="A303" s="93"/>
      <c r="B303" s="41" t="s">
        <v>152</v>
      </c>
      <c r="C303" s="93"/>
      <c r="D303" s="15" t="s">
        <v>153</v>
      </c>
      <c r="E303" s="49">
        <f>E304</f>
        <v>2973.6</v>
      </c>
    </row>
    <row r="304" spans="1:5" ht="25.5">
      <c r="A304" s="93"/>
      <c r="B304" s="72" t="s">
        <v>46</v>
      </c>
      <c r="C304" s="74"/>
      <c r="D304" s="73" t="s">
        <v>47</v>
      </c>
      <c r="E304" s="54">
        <f>E305</f>
        <v>2973.6</v>
      </c>
    </row>
    <row r="305" spans="1:5" ht="12.75">
      <c r="A305" s="93"/>
      <c r="B305" s="72"/>
      <c r="C305" s="74" t="s">
        <v>303</v>
      </c>
      <c r="D305" s="14" t="s">
        <v>304</v>
      </c>
      <c r="E305" s="54">
        <f>E306</f>
        <v>2973.6</v>
      </c>
    </row>
    <row r="306" spans="1:5" ht="12.75">
      <c r="A306" s="81"/>
      <c r="B306" s="41"/>
      <c r="C306" s="81"/>
      <c r="D306" s="103" t="s">
        <v>138</v>
      </c>
      <c r="E306" s="51">
        <v>2973.6</v>
      </c>
    </row>
    <row r="307" spans="1:5" ht="25.5">
      <c r="A307" s="81"/>
      <c r="B307" s="41" t="s">
        <v>154</v>
      </c>
      <c r="C307" s="110"/>
      <c r="D307" s="8" t="s">
        <v>419</v>
      </c>
      <c r="E307" s="52">
        <f>E308</f>
        <v>18010.4</v>
      </c>
    </row>
    <row r="308" spans="1:5" ht="12.75">
      <c r="A308" s="81"/>
      <c r="B308" s="72" t="s">
        <v>321</v>
      </c>
      <c r="C308" s="74"/>
      <c r="D308" s="73" t="s">
        <v>137</v>
      </c>
      <c r="E308" s="54">
        <f>E309</f>
        <v>18010.4</v>
      </c>
    </row>
    <row r="309" spans="1:5" ht="12.75">
      <c r="A309" s="81"/>
      <c r="B309" s="72"/>
      <c r="C309" s="74" t="s">
        <v>303</v>
      </c>
      <c r="D309" s="14" t="s">
        <v>304</v>
      </c>
      <c r="E309" s="54">
        <f>E310</f>
        <v>18010.4</v>
      </c>
    </row>
    <row r="310" spans="1:5" ht="12.75">
      <c r="A310" s="81"/>
      <c r="B310" s="41"/>
      <c r="C310" s="81"/>
      <c r="D310" s="103" t="s">
        <v>138</v>
      </c>
      <c r="E310" s="51">
        <v>18010.4</v>
      </c>
    </row>
    <row r="311" spans="1:5" ht="13.5">
      <c r="A311" s="115" t="s">
        <v>156</v>
      </c>
      <c r="B311" s="41"/>
      <c r="C311" s="115"/>
      <c r="D311" s="137" t="s">
        <v>157</v>
      </c>
      <c r="E311" s="50">
        <f>E312+E318+E322+E326+E330+E316</f>
        <v>72751.2</v>
      </c>
    </row>
    <row r="312" spans="1:5" ht="25.5">
      <c r="A312" s="115"/>
      <c r="B312" s="41" t="s">
        <v>329</v>
      </c>
      <c r="C312" s="93"/>
      <c r="D312" s="135" t="s">
        <v>250</v>
      </c>
      <c r="E312" s="52">
        <f>E313</f>
        <v>13015.8</v>
      </c>
    </row>
    <row r="313" spans="1:5" ht="13.5">
      <c r="A313" s="115"/>
      <c r="B313" s="72" t="s">
        <v>253</v>
      </c>
      <c r="C313" s="107"/>
      <c r="D313" s="136" t="s">
        <v>200</v>
      </c>
      <c r="E313" s="54">
        <f>E314</f>
        <v>13015.8</v>
      </c>
    </row>
    <row r="314" spans="1:5" ht="13.5">
      <c r="A314" s="115"/>
      <c r="B314" s="72"/>
      <c r="C314" s="107" t="s">
        <v>271</v>
      </c>
      <c r="D314" s="73" t="s">
        <v>258</v>
      </c>
      <c r="E314" s="54">
        <f>E315</f>
        <v>13015.8</v>
      </c>
    </row>
    <row r="315" spans="1:5" ht="13.5">
      <c r="A315" s="115"/>
      <c r="B315" s="41"/>
      <c r="C315" s="115"/>
      <c r="D315" s="103" t="s">
        <v>138</v>
      </c>
      <c r="E315" s="54">
        <v>13015.8</v>
      </c>
    </row>
    <row r="316" spans="1:5" ht="13.5">
      <c r="A316" s="115"/>
      <c r="B316" s="41" t="s">
        <v>376</v>
      </c>
      <c r="C316" s="115"/>
      <c r="D316" s="8" t="s">
        <v>377</v>
      </c>
      <c r="E316" s="52">
        <f>E317</f>
        <v>5091.8</v>
      </c>
    </row>
    <row r="317" spans="1:5" ht="13.5">
      <c r="A317" s="115"/>
      <c r="B317" s="41"/>
      <c r="C317" s="74" t="s">
        <v>414</v>
      </c>
      <c r="D317" s="73" t="s">
        <v>301</v>
      </c>
      <c r="E317" s="54">
        <v>5091.8</v>
      </c>
    </row>
    <row r="318" spans="1:5" ht="25.5">
      <c r="A318" s="115"/>
      <c r="B318" s="41" t="s">
        <v>158</v>
      </c>
      <c r="C318" s="115"/>
      <c r="D318" s="135" t="s">
        <v>160</v>
      </c>
      <c r="E318" s="52">
        <f>E319</f>
        <v>2702.4</v>
      </c>
    </row>
    <row r="319" spans="1:5" ht="13.5">
      <c r="A319" s="115"/>
      <c r="B319" s="72" t="s">
        <v>48</v>
      </c>
      <c r="C319" s="74"/>
      <c r="D319" s="73" t="s">
        <v>49</v>
      </c>
      <c r="E319" s="54">
        <f>E320</f>
        <v>2702.4</v>
      </c>
    </row>
    <row r="320" spans="1:5" ht="13.5">
      <c r="A320" s="115"/>
      <c r="B320" s="72"/>
      <c r="C320" s="74" t="s">
        <v>303</v>
      </c>
      <c r="D320" s="14" t="s">
        <v>304</v>
      </c>
      <c r="E320" s="54">
        <f>E321</f>
        <v>2702.4</v>
      </c>
    </row>
    <row r="321" spans="1:5" ht="13.5">
      <c r="A321" s="115"/>
      <c r="B321" s="41"/>
      <c r="C321" s="115"/>
      <c r="D321" s="103" t="s">
        <v>138</v>
      </c>
      <c r="E321" s="54">
        <v>2702.4</v>
      </c>
    </row>
    <row r="322" spans="1:5" ht="51">
      <c r="A322" s="93"/>
      <c r="B322" s="41" t="s">
        <v>161</v>
      </c>
      <c r="C322" s="93"/>
      <c r="D322" s="15" t="s">
        <v>322</v>
      </c>
      <c r="E322" s="49">
        <f>E323</f>
        <v>49386.2</v>
      </c>
    </row>
    <row r="323" spans="1:5" ht="12.75">
      <c r="A323" s="93"/>
      <c r="B323" s="72" t="s">
        <v>323</v>
      </c>
      <c r="C323" s="74"/>
      <c r="D323" s="73" t="s">
        <v>137</v>
      </c>
      <c r="E323" s="54">
        <f>E324</f>
        <v>49386.2</v>
      </c>
    </row>
    <row r="324" spans="1:5" ht="12.75">
      <c r="A324" s="93"/>
      <c r="B324" s="72"/>
      <c r="C324" s="74" t="s">
        <v>303</v>
      </c>
      <c r="D324" s="14" t="s">
        <v>304</v>
      </c>
      <c r="E324" s="54">
        <f>E325</f>
        <v>49386.2</v>
      </c>
    </row>
    <row r="325" spans="1:5" ht="12.75">
      <c r="A325" s="93"/>
      <c r="B325" s="41"/>
      <c r="C325" s="93"/>
      <c r="D325" s="103" t="s">
        <v>138</v>
      </c>
      <c r="E325" s="54">
        <v>49386.2</v>
      </c>
    </row>
    <row r="326" spans="1:5" ht="12.75">
      <c r="A326" s="81"/>
      <c r="B326" s="41" t="s">
        <v>259</v>
      </c>
      <c r="C326" s="81"/>
      <c r="D326" s="135" t="s">
        <v>226</v>
      </c>
      <c r="E326" s="52">
        <f>E327</f>
        <v>755</v>
      </c>
    </row>
    <row r="327" spans="1:5" ht="51">
      <c r="A327" s="81"/>
      <c r="B327" s="72" t="s">
        <v>260</v>
      </c>
      <c r="C327" s="74"/>
      <c r="D327" s="136" t="s">
        <v>334</v>
      </c>
      <c r="E327" s="54">
        <f>E328</f>
        <v>755</v>
      </c>
    </row>
    <row r="328" spans="1:5" ht="51.75" customHeight="1">
      <c r="A328" s="81"/>
      <c r="B328" s="72" t="s">
        <v>326</v>
      </c>
      <c r="C328" s="74"/>
      <c r="D328" s="14" t="s">
        <v>452</v>
      </c>
      <c r="E328" s="54">
        <f>E329</f>
        <v>755</v>
      </c>
    </row>
    <row r="329" spans="1:5" ht="12.75">
      <c r="A329" s="81"/>
      <c r="B329" s="41"/>
      <c r="C329" s="74" t="s">
        <v>264</v>
      </c>
      <c r="D329" s="14" t="s">
        <v>235</v>
      </c>
      <c r="E329" s="54">
        <v>755</v>
      </c>
    </row>
    <row r="330" spans="1:5" ht="14.25" customHeight="1">
      <c r="A330" s="81"/>
      <c r="B330" s="41" t="s">
        <v>243</v>
      </c>
      <c r="C330" s="81"/>
      <c r="D330" s="32" t="s">
        <v>244</v>
      </c>
      <c r="E330" s="52">
        <f>E331</f>
        <v>1800</v>
      </c>
    </row>
    <row r="331" spans="1:5" ht="41.25" customHeight="1">
      <c r="A331" s="81"/>
      <c r="B331" s="72" t="s">
        <v>324</v>
      </c>
      <c r="C331" s="74"/>
      <c r="D331" s="14" t="s">
        <v>539</v>
      </c>
      <c r="E331" s="54">
        <f>E332</f>
        <v>1800</v>
      </c>
    </row>
    <row r="332" spans="1:5" ht="15" customHeight="1">
      <c r="A332" s="81"/>
      <c r="B332" s="72"/>
      <c r="C332" s="74" t="s">
        <v>285</v>
      </c>
      <c r="D332" s="14" t="s">
        <v>272</v>
      </c>
      <c r="E332" s="54">
        <v>1800</v>
      </c>
    </row>
    <row r="333" spans="1:5" ht="22.5" customHeight="1">
      <c r="A333" s="93" t="s">
        <v>163</v>
      </c>
      <c r="B333" s="41"/>
      <c r="C333" s="81"/>
      <c r="D333" s="138" t="s">
        <v>164</v>
      </c>
      <c r="E333" s="49">
        <f>E334+E365</f>
        <v>50329.1</v>
      </c>
    </row>
    <row r="334" spans="1:5" ht="13.5">
      <c r="A334" s="115" t="s">
        <v>165</v>
      </c>
      <c r="B334" s="41"/>
      <c r="C334" s="117"/>
      <c r="D334" s="139" t="s">
        <v>166</v>
      </c>
      <c r="E334" s="50">
        <f>E335+E339+E343+E347+E354</f>
        <v>43770</v>
      </c>
    </row>
    <row r="335" spans="1:5" ht="25.5">
      <c r="A335" s="115"/>
      <c r="B335" s="41" t="s">
        <v>167</v>
      </c>
      <c r="C335" s="117"/>
      <c r="D335" s="140" t="s">
        <v>168</v>
      </c>
      <c r="E335" s="52">
        <f>E336</f>
        <v>5836.2</v>
      </c>
    </row>
    <row r="336" spans="1:5" ht="13.5">
      <c r="A336" s="115"/>
      <c r="B336" s="72" t="s">
        <v>50</v>
      </c>
      <c r="C336" s="74"/>
      <c r="D336" s="73" t="s">
        <v>54</v>
      </c>
      <c r="E336" s="54">
        <f>E337</f>
        <v>5836.2</v>
      </c>
    </row>
    <row r="337" spans="1:5" ht="13.5">
      <c r="A337" s="115"/>
      <c r="B337" s="72"/>
      <c r="C337" s="74" t="s">
        <v>303</v>
      </c>
      <c r="D337" s="73" t="s">
        <v>304</v>
      </c>
      <c r="E337" s="54">
        <f>E338</f>
        <v>5836.2</v>
      </c>
    </row>
    <row r="338" spans="1:5" ht="13.5">
      <c r="A338" s="115"/>
      <c r="B338" s="41"/>
      <c r="C338" s="117"/>
      <c r="D338" s="141" t="s">
        <v>149</v>
      </c>
      <c r="E338" s="54">
        <v>5836.2</v>
      </c>
    </row>
    <row r="339" spans="1:5" ht="13.5">
      <c r="A339" s="115"/>
      <c r="B339" s="41" t="s">
        <v>169</v>
      </c>
      <c r="C339" s="117"/>
      <c r="D339" s="142" t="s">
        <v>170</v>
      </c>
      <c r="E339" s="52">
        <f>E340</f>
        <v>4742.2</v>
      </c>
    </row>
    <row r="340" spans="1:12" ht="25.5">
      <c r="A340" s="115"/>
      <c r="B340" s="72" t="s">
        <v>51</v>
      </c>
      <c r="C340" s="74"/>
      <c r="D340" s="73" t="s">
        <v>431</v>
      </c>
      <c r="E340" s="54">
        <f>E341</f>
        <v>4742.2</v>
      </c>
      <c r="H340" s="353"/>
      <c r="I340" s="353"/>
      <c r="J340" s="353"/>
      <c r="K340" s="353"/>
      <c r="L340" s="353"/>
    </row>
    <row r="341" spans="1:12" ht="13.5">
      <c r="A341" s="115"/>
      <c r="B341" s="72"/>
      <c r="C341" s="74" t="s">
        <v>303</v>
      </c>
      <c r="D341" s="73" t="s">
        <v>304</v>
      </c>
      <c r="E341" s="54">
        <f>E342</f>
        <v>4742.2</v>
      </c>
      <c r="H341" s="353"/>
      <c r="I341" s="353"/>
      <c r="J341" s="353"/>
      <c r="K341" s="353"/>
      <c r="L341" s="353"/>
    </row>
    <row r="342" spans="1:12" ht="13.5">
      <c r="A342" s="115"/>
      <c r="B342" s="41"/>
      <c r="C342" s="117"/>
      <c r="D342" s="141" t="s">
        <v>149</v>
      </c>
      <c r="E342" s="54">
        <v>4742.2</v>
      </c>
      <c r="H342" s="353"/>
      <c r="I342" s="354"/>
      <c r="J342" s="355"/>
      <c r="K342" s="356"/>
      <c r="L342" s="353"/>
    </row>
    <row r="343" spans="1:12" ht="12.75">
      <c r="A343" s="93"/>
      <c r="B343" s="41" t="s">
        <v>171</v>
      </c>
      <c r="C343" s="93"/>
      <c r="D343" s="138" t="s">
        <v>172</v>
      </c>
      <c r="E343" s="49">
        <f>E344</f>
        <v>12448.9</v>
      </c>
      <c r="H343" s="353"/>
      <c r="I343" s="353"/>
      <c r="J343" s="353"/>
      <c r="K343" s="353"/>
      <c r="L343" s="353"/>
    </row>
    <row r="344" spans="1:12" ht="25.5">
      <c r="A344" s="93"/>
      <c r="B344" s="72" t="s">
        <v>52</v>
      </c>
      <c r="C344" s="93"/>
      <c r="D344" s="350" t="s">
        <v>53</v>
      </c>
      <c r="E344" s="54">
        <f>E345</f>
        <v>12448.9</v>
      </c>
      <c r="H344" s="353"/>
      <c r="I344" s="353"/>
      <c r="J344" s="353"/>
      <c r="K344" s="353"/>
      <c r="L344" s="353"/>
    </row>
    <row r="345" spans="1:12" ht="12.75">
      <c r="A345" s="93"/>
      <c r="B345" s="72"/>
      <c r="C345" s="74" t="s">
        <v>303</v>
      </c>
      <c r="D345" s="73" t="s">
        <v>304</v>
      </c>
      <c r="E345" s="54">
        <f>E346</f>
        <v>12448.9</v>
      </c>
      <c r="H345" s="353"/>
      <c r="I345" s="353"/>
      <c r="J345" s="353"/>
      <c r="K345" s="353"/>
      <c r="L345" s="353"/>
    </row>
    <row r="346" spans="1:5" ht="12.75">
      <c r="A346" s="93"/>
      <c r="B346" s="72"/>
      <c r="C346" s="74"/>
      <c r="D346" s="141" t="s">
        <v>149</v>
      </c>
      <c r="E346" s="54">
        <v>12448.9</v>
      </c>
    </row>
    <row r="347" spans="1:5" ht="25.5">
      <c r="A347" s="93"/>
      <c r="B347" s="41" t="s">
        <v>173</v>
      </c>
      <c r="C347" s="81"/>
      <c r="D347" s="32" t="s">
        <v>174</v>
      </c>
      <c r="E347" s="52">
        <f>E348+E351</f>
        <v>9379.4</v>
      </c>
    </row>
    <row r="348" spans="1:5" ht="12.75">
      <c r="A348" s="93"/>
      <c r="B348" s="72" t="s">
        <v>330</v>
      </c>
      <c r="C348" s="81"/>
      <c r="D348" s="73" t="s">
        <v>137</v>
      </c>
      <c r="E348" s="54">
        <f>E349</f>
        <v>1029.3</v>
      </c>
    </row>
    <row r="349" spans="1:5" ht="12.75">
      <c r="A349" s="93"/>
      <c r="B349" s="72"/>
      <c r="C349" s="74" t="s">
        <v>303</v>
      </c>
      <c r="D349" s="73" t="s">
        <v>304</v>
      </c>
      <c r="E349" s="54">
        <f>E350</f>
        <v>1029.3</v>
      </c>
    </row>
    <row r="350" spans="1:5" ht="12.75">
      <c r="A350" s="93"/>
      <c r="B350" s="72"/>
      <c r="C350" s="81"/>
      <c r="D350" s="141" t="s">
        <v>17</v>
      </c>
      <c r="E350" s="51">
        <v>1029.3</v>
      </c>
    </row>
    <row r="351" spans="1:5" ht="12.75">
      <c r="A351" s="93"/>
      <c r="B351" s="72" t="s">
        <v>55</v>
      </c>
      <c r="C351" s="81"/>
      <c r="D351" s="73" t="s">
        <v>54</v>
      </c>
      <c r="E351" s="54">
        <f>E352</f>
        <v>8350.1</v>
      </c>
    </row>
    <row r="352" spans="1:5" ht="12.75">
      <c r="A352" s="93"/>
      <c r="B352" s="72"/>
      <c r="C352" s="74" t="s">
        <v>303</v>
      </c>
      <c r="D352" s="73" t="s">
        <v>304</v>
      </c>
      <c r="E352" s="54">
        <f>E353</f>
        <v>8350.1</v>
      </c>
    </row>
    <row r="353" spans="1:5" ht="12.75">
      <c r="A353" s="93"/>
      <c r="B353" s="41"/>
      <c r="C353" s="81"/>
      <c r="D353" s="141" t="s">
        <v>149</v>
      </c>
      <c r="E353" s="51">
        <v>8350.1</v>
      </c>
    </row>
    <row r="354" spans="1:5" ht="25.5">
      <c r="A354" s="93"/>
      <c r="B354" s="41" t="s">
        <v>175</v>
      </c>
      <c r="C354" s="81"/>
      <c r="D354" s="32" t="s">
        <v>176</v>
      </c>
      <c r="E354" s="52">
        <f>E358+E355+E361</f>
        <v>11363.3</v>
      </c>
    </row>
    <row r="355" spans="1:5" ht="25.5">
      <c r="A355" s="93"/>
      <c r="B355" s="72" t="s">
        <v>83</v>
      </c>
      <c r="C355" s="81"/>
      <c r="D355" s="14" t="s">
        <v>84</v>
      </c>
      <c r="E355" s="54">
        <f>E356</f>
        <v>212</v>
      </c>
    </row>
    <row r="356" spans="1:5" ht="38.25">
      <c r="A356" s="93"/>
      <c r="B356" s="72" t="s">
        <v>85</v>
      </c>
      <c r="C356" s="81"/>
      <c r="D356" s="14" t="s">
        <v>86</v>
      </c>
      <c r="E356" s="54">
        <f>E357</f>
        <v>212</v>
      </c>
    </row>
    <row r="357" spans="1:5" ht="15" customHeight="1">
      <c r="A357" s="93"/>
      <c r="B357" s="41"/>
      <c r="C357" s="81" t="s">
        <v>414</v>
      </c>
      <c r="D357" s="14" t="s">
        <v>301</v>
      </c>
      <c r="E357" s="54">
        <v>212</v>
      </c>
    </row>
    <row r="358" spans="1:5" ht="26.25" customHeight="1">
      <c r="A358" s="93"/>
      <c r="B358" s="72" t="s">
        <v>331</v>
      </c>
      <c r="C358" s="74"/>
      <c r="D358" s="14" t="s">
        <v>540</v>
      </c>
      <c r="E358" s="54">
        <f>E359</f>
        <v>739.5</v>
      </c>
    </row>
    <row r="359" spans="1:5" ht="15" customHeight="1">
      <c r="A359" s="93"/>
      <c r="B359" s="72"/>
      <c r="C359" s="74" t="s">
        <v>285</v>
      </c>
      <c r="D359" s="14" t="s">
        <v>272</v>
      </c>
      <c r="E359" s="54">
        <f>E360</f>
        <v>739.5</v>
      </c>
    </row>
    <row r="360" spans="1:5" ht="15.75" customHeight="1">
      <c r="A360" s="93"/>
      <c r="B360" s="72"/>
      <c r="C360" s="74"/>
      <c r="D360" s="141" t="s">
        <v>541</v>
      </c>
      <c r="E360" s="51">
        <v>739.5</v>
      </c>
    </row>
    <row r="361" spans="1:5" ht="33.75" customHeight="1">
      <c r="A361" s="93"/>
      <c r="B361" s="72" t="s">
        <v>429</v>
      </c>
      <c r="C361" s="74"/>
      <c r="D361" s="14" t="s">
        <v>430</v>
      </c>
      <c r="E361" s="54">
        <f>E362</f>
        <v>10411.8</v>
      </c>
    </row>
    <row r="362" spans="1:5" ht="15.75" customHeight="1">
      <c r="A362" s="93"/>
      <c r="B362" s="72"/>
      <c r="C362" s="74" t="s">
        <v>285</v>
      </c>
      <c r="D362" s="14" t="s">
        <v>272</v>
      </c>
      <c r="E362" s="54">
        <f>E363+E364</f>
        <v>10411.8</v>
      </c>
    </row>
    <row r="363" spans="1:5" ht="14.25" customHeight="1">
      <c r="A363" s="93"/>
      <c r="B363" s="41"/>
      <c r="C363" s="81"/>
      <c r="D363" s="141" t="s">
        <v>177</v>
      </c>
      <c r="E363" s="51">
        <v>5411.8</v>
      </c>
    </row>
    <row r="364" spans="1:5" ht="15" customHeight="1">
      <c r="A364" s="93"/>
      <c r="B364" s="41"/>
      <c r="C364" s="81"/>
      <c r="D364" s="141" t="s">
        <v>56</v>
      </c>
      <c r="E364" s="51">
        <v>5000</v>
      </c>
    </row>
    <row r="365" spans="1:5" ht="27">
      <c r="A365" s="109" t="s">
        <v>178</v>
      </c>
      <c r="B365" s="41"/>
      <c r="C365" s="81"/>
      <c r="D365" s="35" t="s">
        <v>179</v>
      </c>
      <c r="E365" s="53">
        <f>E366+E370</f>
        <v>6559.1</v>
      </c>
    </row>
    <row r="366" spans="1:5" ht="25.5">
      <c r="A366" s="93"/>
      <c r="B366" s="41" t="s">
        <v>251</v>
      </c>
      <c r="C366" s="115"/>
      <c r="D366" s="135" t="s">
        <v>250</v>
      </c>
      <c r="E366" s="52">
        <f>E367</f>
        <v>3608.6</v>
      </c>
    </row>
    <row r="367" spans="1:5" ht="12.75">
      <c r="A367" s="93"/>
      <c r="B367" s="72" t="s">
        <v>253</v>
      </c>
      <c r="C367" s="74"/>
      <c r="D367" s="14" t="s">
        <v>200</v>
      </c>
      <c r="E367" s="54">
        <f>E368</f>
        <v>3608.6</v>
      </c>
    </row>
    <row r="368" spans="1:5" ht="12.75">
      <c r="A368" s="93"/>
      <c r="B368" s="72"/>
      <c r="C368" s="74" t="s">
        <v>271</v>
      </c>
      <c r="D368" s="14" t="s">
        <v>258</v>
      </c>
      <c r="E368" s="54">
        <f>E369</f>
        <v>3608.6</v>
      </c>
    </row>
    <row r="369" spans="1:5" ht="12.75">
      <c r="A369" s="93"/>
      <c r="B369" s="41"/>
      <c r="C369" s="81"/>
      <c r="D369" s="40" t="s">
        <v>149</v>
      </c>
      <c r="E369" s="51">
        <v>3608.6</v>
      </c>
    </row>
    <row r="370" spans="1:5" ht="51">
      <c r="A370" s="93"/>
      <c r="B370" s="41" t="s">
        <v>161</v>
      </c>
      <c r="C370" s="81"/>
      <c r="D370" s="15" t="s">
        <v>322</v>
      </c>
      <c r="E370" s="52">
        <f>E371</f>
        <v>2950.5</v>
      </c>
    </row>
    <row r="371" spans="1:5" ht="12.75">
      <c r="A371" s="93"/>
      <c r="B371" s="72" t="s">
        <v>323</v>
      </c>
      <c r="C371" s="74"/>
      <c r="D371" s="73" t="s">
        <v>137</v>
      </c>
      <c r="E371" s="54">
        <f>E372</f>
        <v>2950.5</v>
      </c>
    </row>
    <row r="372" spans="1:5" ht="12.75">
      <c r="A372" s="93"/>
      <c r="B372" s="72"/>
      <c r="C372" s="74" t="s">
        <v>303</v>
      </c>
      <c r="D372" s="73" t="s">
        <v>304</v>
      </c>
      <c r="E372" s="54">
        <f>E373</f>
        <v>2950.5</v>
      </c>
    </row>
    <row r="373" spans="1:5" ht="12.75">
      <c r="A373" s="93"/>
      <c r="B373" s="41"/>
      <c r="C373" s="81"/>
      <c r="D373" s="40" t="s">
        <v>149</v>
      </c>
      <c r="E373" s="51">
        <v>2950.5</v>
      </c>
    </row>
    <row r="374" spans="1:5" ht="13.5">
      <c r="A374" s="93" t="s">
        <v>180</v>
      </c>
      <c r="B374" s="41"/>
      <c r="C374" s="115"/>
      <c r="D374" s="143" t="s">
        <v>332</v>
      </c>
      <c r="E374" s="49">
        <f>E375+E388+E396+E404+E409+E426</f>
        <v>256631.69999999995</v>
      </c>
    </row>
    <row r="375" spans="1:5" ht="13.5">
      <c r="A375" s="115" t="s">
        <v>181</v>
      </c>
      <c r="B375" s="41"/>
      <c r="C375" s="115"/>
      <c r="D375" s="108" t="s">
        <v>333</v>
      </c>
      <c r="E375" s="50">
        <f>E380+E384+E376</f>
        <v>86185.5</v>
      </c>
    </row>
    <row r="376" spans="1:5" ht="25.5">
      <c r="A376" s="115"/>
      <c r="B376" s="66" t="s">
        <v>246</v>
      </c>
      <c r="C376" s="81"/>
      <c r="D376" s="32" t="s">
        <v>305</v>
      </c>
      <c r="E376" s="52">
        <f>E377</f>
        <v>8000</v>
      </c>
    </row>
    <row r="377" spans="1:5" ht="13.5">
      <c r="A377" s="115"/>
      <c r="B377" s="72" t="s">
        <v>306</v>
      </c>
      <c r="C377" s="74"/>
      <c r="D377" s="14" t="s">
        <v>339</v>
      </c>
      <c r="E377" s="54">
        <f>E378</f>
        <v>8000</v>
      </c>
    </row>
    <row r="378" spans="1:5" ht="13.5">
      <c r="A378" s="115"/>
      <c r="B378" s="72"/>
      <c r="C378" s="74" t="s">
        <v>340</v>
      </c>
      <c r="D378" s="14" t="s">
        <v>307</v>
      </c>
      <c r="E378" s="54">
        <f>E379</f>
        <v>8000</v>
      </c>
    </row>
    <row r="379" spans="1:5" ht="25.5">
      <c r="A379" s="115"/>
      <c r="B379" s="41"/>
      <c r="C379" s="115"/>
      <c r="D379" s="14" t="s">
        <v>462</v>
      </c>
      <c r="E379" s="51">
        <v>8000</v>
      </c>
    </row>
    <row r="380" spans="1:5" ht="13.5">
      <c r="A380" s="115"/>
      <c r="B380" s="41" t="s">
        <v>182</v>
      </c>
      <c r="C380" s="115"/>
      <c r="D380" s="32" t="s">
        <v>183</v>
      </c>
      <c r="E380" s="52">
        <f>E381</f>
        <v>74580.5</v>
      </c>
    </row>
    <row r="381" spans="1:5" ht="25.5">
      <c r="A381" s="115"/>
      <c r="B381" s="72" t="s">
        <v>57</v>
      </c>
      <c r="C381" s="74"/>
      <c r="D381" s="73" t="s">
        <v>58</v>
      </c>
      <c r="E381" s="54">
        <f>E382</f>
        <v>74580.5</v>
      </c>
    </row>
    <row r="382" spans="1:5" ht="13.5">
      <c r="A382" s="115"/>
      <c r="B382" s="72"/>
      <c r="C382" s="74" t="s">
        <v>303</v>
      </c>
      <c r="D382" s="73" t="s">
        <v>304</v>
      </c>
      <c r="E382" s="54">
        <f>E383</f>
        <v>74580.5</v>
      </c>
    </row>
    <row r="383" spans="1:5" ht="13.5">
      <c r="A383" s="115"/>
      <c r="B383" s="72"/>
      <c r="C383" s="111"/>
      <c r="D383" s="14" t="s">
        <v>185</v>
      </c>
      <c r="E383" s="54">
        <v>74580.5</v>
      </c>
    </row>
    <row r="384" spans="1:5" ht="13.5">
      <c r="A384" s="115"/>
      <c r="B384" s="41" t="s">
        <v>363</v>
      </c>
      <c r="C384" s="115"/>
      <c r="D384" s="106" t="s">
        <v>364</v>
      </c>
      <c r="E384" s="49">
        <f>E385</f>
        <v>3605</v>
      </c>
    </row>
    <row r="385" spans="1:5" s="37" customFormat="1" ht="25.5">
      <c r="A385" s="93"/>
      <c r="B385" s="72" t="s">
        <v>59</v>
      </c>
      <c r="C385" s="74"/>
      <c r="D385" s="73" t="s">
        <v>58</v>
      </c>
      <c r="E385" s="54">
        <f>E386</f>
        <v>3605</v>
      </c>
    </row>
    <row r="386" spans="1:5" ht="13.5">
      <c r="A386" s="115"/>
      <c r="B386" s="72"/>
      <c r="C386" s="74" t="s">
        <v>303</v>
      </c>
      <c r="D386" s="73" t="s">
        <v>304</v>
      </c>
      <c r="E386" s="54">
        <f>E387</f>
        <v>3605</v>
      </c>
    </row>
    <row r="387" spans="1:5" ht="13.5">
      <c r="A387" s="115"/>
      <c r="B387" s="41"/>
      <c r="C387" s="115"/>
      <c r="D387" s="14" t="s">
        <v>185</v>
      </c>
      <c r="E387" s="54">
        <v>3605</v>
      </c>
    </row>
    <row r="388" spans="1:5" ht="13.5">
      <c r="A388" s="115" t="s">
        <v>190</v>
      </c>
      <c r="B388" s="41"/>
      <c r="C388" s="115"/>
      <c r="D388" s="108" t="s">
        <v>420</v>
      </c>
      <c r="E388" s="50">
        <f>E389+E393</f>
        <v>22455.9</v>
      </c>
    </row>
    <row r="389" spans="1:5" ht="13.5">
      <c r="A389" s="115"/>
      <c r="B389" s="41" t="s">
        <v>186</v>
      </c>
      <c r="C389" s="115"/>
      <c r="D389" s="32" t="s">
        <v>187</v>
      </c>
      <c r="E389" s="52">
        <f>E390</f>
        <v>22394.9</v>
      </c>
    </row>
    <row r="390" spans="1:5" ht="25.5">
      <c r="A390" s="115"/>
      <c r="B390" s="72" t="s">
        <v>60</v>
      </c>
      <c r="C390" s="74"/>
      <c r="D390" s="73" t="s">
        <v>58</v>
      </c>
      <c r="E390" s="54">
        <f>E391</f>
        <v>22394.9</v>
      </c>
    </row>
    <row r="391" spans="1:5" ht="13.5">
      <c r="A391" s="115"/>
      <c r="B391" s="72"/>
      <c r="C391" s="74" t="s">
        <v>303</v>
      </c>
      <c r="D391" s="73" t="s">
        <v>304</v>
      </c>
      <c r="E391" s="54">
        <f>E392</f>
        <v>22394.9</v>
      </c>
    </row>
    <row r="392" spans="1:5" ht="13.5">
      <c r="A392" s="115"/>
      <c r="B392" s="41"/>
      <c r="C392" s="115"/>
      <c r="D392" s="14" t="s">
        <v>185</v>
      </c>
      <c r="E392" s="54">
        <v>22394.9</v>
      </c>
    </row>
    <row r="393" spans="1:5" ht="13.5">
      <c r="A393" s="115"/>
      <c r="B393" s="41" t="s">
        <v>217</v>
      </c>
      <c r="C393" s="81"/>
      <c r="D393" s="135" t="s">
        <v>390</v>
      </c>
      <c r="E393" s="52">
        <f>E394</f>
        <v>61</v>
      </c>
    </row>
    <row r="394" spans="1:5" ht="38.25">
      <c r="A394" s="115"/>
      <c r="B394" s="72" t="s">
        <v>391</v>
      </c>
      <c r="C394" s="111"/>
      <c r="D394" s="14" t="s">
        <v>392</v>
      </c>
      <c r="E394" s="54">
        <f>E395</f>
        <v>61</v>
      </c>
    </row>
    <row r="395" spans="1:5" ht="13.5">
      <c r="A395" s="115"/>
      <c r="B395" s="72"/>
      <c r="C395" s="74" t="s">
        <v>264</v>
      </c>
      <c r="D395" s="14" t="s">
        <v>235</v>
      </c>
      <c r="E395" s="54">
        <v>61</v>
      </c>
    </row>
    <row r="396" spans="1:5" ht="13.5">
      <c r="A396" s="115" t="s">
        <v>194</v>
      </c>
      <c r="B396" s="41"/>
      <c r="C396" s="115"/>
      <c r="D396" s="108" t="s">
        <v>341</v>
      </c>
      <c r="E396" s="50">
        <f>E397+E401</f>
        <v>84086.2</v>
      </c>
    </row>
    <row r="397" spans="1:5" ht="13.5">
      <c r="A397" s="115"/>
      <c r="B397" s="41" t="s">
        <v>188</v>
      </c>
      <c r="C397" s="115"/>
      <c r="D397" s="106" t="s">
        <v>189</v>
      </c>
      <c r="E397" s="49">
        <f>E398</f>
        <v>70934.3</v>
      </c>
    </row>
    <row r="398" spans="1:5" ht="13.5">
      <c r="A398" s="115"/>
      <c r="B398" s="72" t="s">
        <v>61</v>
      </c>
      <c r="C398" s="111"/>
      <c r="D398" s="73" t="s">
        <v>564</v>
      </c>
      <c r="E398" s="54">
        <f>E399</f>
        <v>70934.3</v>
      </c>
    </row>
    <row r="399" spans="1:5" ht="13.5">
      <c r="A399" s="115"/>
      <c r="B399" s="72"/>
      <c r="C399" s="74" t="s">
        <v>303</v>
      </c>
      <c r="D399" s="73" t="s">
        <v>304</v>
      </c>
      <c r="E399" s="54">
        <f>E400</f>
        <v>70934.3</v>
      </c>
    </row>
    <row r="400" spans="1:5" ht="13.5">
      <c r="A400" s="115"/>
      <c r="B400" s="41"/>
      <c r="C400" s="110"/>
      <c r="D400" s="14" t="s">
        <v>185</v>
      </c>
      <c r="E400" s="51">
        <v>70934.3</v>
      </c>
    </row>
    <row r="401" spans="1:5" ht="13.5">
      <c r="A401" s="115"/>
      <c r="B401" s="41" t="s">
        <v>217</v>
      </c>
      <c r="C401" s="115"/>
      <c r="D401" s="32" t="s">
        <v>390</v>
      </c>
      <c r="E401" s="49">
        <f>E402</f>
        <v>13151.9</v>
      </c>
    </row>
    <row r="402" spans="1:5" ht="38.25">
      <c r="A402" s="115"/>
      <c r="B402" s="72" t="s">
        <v>391</v>
      </c>
      <c r="C402" s="111"/>
      <c r="D402" s="14" t="s">
        <v>392</v>
      </c>
      <c r="E402" s="54">
        <f>E403</f>
        <v>13151.9</v>
      </c>
    </row>
    <row r="403" spans="1:5" ht="13.5">
      <c r="A403" s="115"/>
      <c r="B403" s="72"/>
      <c r="C403" s="74" t="s">
        <v>264</v>
      </c>
      <c r="D403" s="14" t="s">
        <v>235</v>
      </c>
      <c r="E403" s="54">
        <v>13151.9</v>
      </c>
    </row>
    <row r="404" spans="1:5" ht="27">
      <c r="A404" s="115" t="s">
        <v>342</v>
      </c>
      <c r="B404" s="41"/>
      <c r="C404" s="115"/>
      <c r="D404" s="108" t="s">
        <v>343</v>
      </c>
      <c r="E404" s="50">
        <f>E405</f>
        <v>12838.9</v>
      </c>
    </row>
    <row r="405" spans="1:5" ht="13.5">
      <c r="A405" s="115"/>
      <c r="B405" s="41" t="s">
        <v>259</v>
      </c>
      <c r="C405" s="115"/>
      <c r="D405" s="106" t="s">
        <v>226</v>
      </c>
      <c r="E405" s="49">
        <f>E406</f>
        <v>12838.9</v>
      </c>
    </row>
    <row r="406" spans="1:5" ht="51">
      <c r="A406" s="115"/>
      <c r="B406" s="72" t="s">
        <v>260</v>
      </c>
      <c r="C406" s="111"/>
      <c r="D406" s="14" t="s">
        <v>334</v>
      </c>
      <c r="E406" s="54">
        <f>E407</f>
        <v>12838.9</v>
      </c>
    </row>
    <row r="407" spans="1:5" s="33" customFormat="1" ht="27.75" customHeight="1">
      <c r="A407" s="93"/>
      <c r="B407" s="72" t="s">
        <v>335</v>
      </c>
      <c r="C407" s="74"/>
      <c r="D407" s="14" t="s">
        <v>336</v>
      </c>
      <c r="E407" s="54">
        <f>E408</f>
        <v>12838.9</v>
      </c>
    </row>
    <row r="408" spans="1:5" s="33" customFormat="1" ht="12.75">
      <c r="A408" s="93"/>
      <c r="B408" s="72"/>
      <c r="C408" s="74" t="s">
        <v>264</v>
      </c>
      <c r="D408" s="14" t="s">
        <v>235</v>
      </c>
      <c r="E408" s="54">
        <v>12838.9</v>
      </c>
    </row>
    <row r="409" spans="1:5" s="36" customFormat="1" ht="13.5">
      <c r="A409" s="115" t="s">
        <v>344</v>
      </c>
      <c r="B409" s="65"/>
      <c r="C409" s="115"/>
      <c r="D409" s="35" t="s">
        <v>351</v>
      </c>
      <c r="E409" s="53">
        <f>E410+E417+E423</f>
        <v>11239.5</v>
      </c>
    </row>
    <row r="410" spans="1:5" s="33" customFormat="1" ht="12.75">
      <c r="A410" s="93"/>
      <c r="B410" s="41" t="s">
        <v>248</v>
      </c>
      <c r="C410" s="93"/>
      <c r="D410" s="32" t="s">
        <v>352</v>
      </c>
      <c r="E410" s="52">
        <f>E411+E414</f>
        <v>5346.799999999999</v>
      </c>
    </row>
    <row r="411" spans="1:5" s="33" customFormat="1" ht="12.75">
      <c r="A411" s="93"/>
      <c r="B411" s="72" t="s">
        <v>353</v>
      </c>
      <c r="C411" s="74"/>
      <c r="D411" s="14" t="s">
        <v>137</v>
      </c>
      <c r="E411" s="54">
        <f>E412</f>
        <v>3303.2</v>
      </c>
    </row>
    <row r="412" spans="1:5" ht="13.5">
      <c r="A412" s="115"/>
      <c r="B412" s="72"/>
      <c r="C412" s="74" t="s">
        <v>303</v>
      </c>
      <c r="D412" s="73" t="s">
        <v>304</v>
      </c>
      <c r="E412" s="54">
        <f>E413</f>
        <v>3303.2</v>
      </c>
    </row>
    <row r="413" spans="1:5" s="37" customFormat="1" ht="12.75">
      <c r="A413" s="81"/>
      <c r="B413" s="67"/>
      <c r="C413" s="81"/>
      <c r="D413" s="14" t="s">
        <v>354</v>
      </c>
      <c r="E413" s="54">
        <v>3303.2</v>
      </c>
    </row>
    <row r="414" spans="1:5" s="37" customFormat="1" ht="25.5">
      <c r="A414" s="81"/>
      <c r="B414" s="72" t="s">
        <v>62</v>
      </c>
      <c r="C414" s="81"/>
      <c r="D414" s="14" t="s">
        <v>63</v>
      </c>
      <c r="E414" s="54">
        <f>E415</f>
        <v>2043.6</v>
      </c>
    </row>
    <row r="415" spans="1:5" s="37" customFormat="1" ht="12.75">
      <c r="A415" s="81"/>
      <c r="B415" s="67"/>
      <c r="C415" s="74" t="s">
        <v>303</v>
      </c>
      <c r="D415" s="73" t="s">
        <v>304</v>
      </c>
      <c r="E415" s="54">
        <f>E416</f>
        <v>2043.6</v>
      </c>
    </row>
    <row r="416" spans="1:5" s="37" customFormat="1" ht="12.75">
      <c r="A416" s="81"/>
      <c r="B416" s="67"/>
      <c r="C416" s="81"/>
      <c r="D416" s="14" t="s">
        <v>354</v>
      </c>
      <c r="E416" s="54">
        <v>2043.6</v>
      </c>
    </row>
    <row r="417" spans="1:5" s="33" customFormat="1" ht="12.75">
      <c r="A417" s="93"/>
      <c r="B417" s="41" t="s">
        <v>191</v>
      </c>
      <c r="C417" s="93"/>
      <c r="D417" s="32" t="s">
        <v>192</v>
      </c>
      <c r="E417" s="52">
        <f>E420+E418</f>
        <v>1892.7</v>
      </c>
    </row>
    <row r="418" spans="1:5" s="33" customFormat="1" ht="12.75">
      <c r="A418" s="93"/>
      <c r="B418" s="72" t="s">
        <v>542</v>
      </c>
      <c r="C418" s="93"/>
      <c r="D418" s="14" t="s">
        <v>543</v>
      </c>
      <c r="E418" s="54">
        <f>E419</f>
        <v>99.9</v>
      </c>
    </row>
    <row r="419" spans="1:5" s="33" customFormat="1" ht="12.75">
      <c r="A419" s="93"/>
      <c r="B419" s="41"/>
      <c r="C419" s="74" t="s">
        <v>205</v>
      </c>
      <c r="D419" s="14" t="s">
        <v>298</v>
      </c>
      <c r="E419" s="54">
        <v>99.9</v>
      </c>
    </row>
    <row r="420" spans="1:5" s="33" customFormat="1" ht="25.5">
      <c r="A420" s="93"/>
      <c r="B420" s="72" t="s">
        <v>64</v>
      </c>
      <c r="C420" s="74"/>
      <c r="D420" s="14" t="s">
        <v>65</v>
      </c>
      <c r="E420" s="54">
        <f>E421</f>
        <v>1792.8</v>
      </c>
    </row>
    <row r="421" spans="1:5" ht="13.5">
      <c r="A421" s="115"/>
      <c r="B421" s="72"/>
      <c r="C421" s="74" t="s">
        <v>303</v>
      </c>
      <c r="D421" s="73" t="s">
        <v>304</v>
      </c>
      <c r="E421" s="54">
        <f>E422</f>
        <v>1792.8</v>
      </c>
    </row>
    <row r="422" spans="1:5" s="37" customFormat="1" ht="12.75">
      <c r="A422" s="81"/>
      <c r="B422" s="67"/>
      <c r="C422" s="81"/>
      <c r="D422" s="14" t="s">
        <v>354</v>
      </c>
      <c r="E422" s="54">
        <v>1792.8</v>
      </c>
    </row>
    <row r="423" spans="1:5" s="37" customFormat="1" ht="12.75">
      <c r="A423" s="81"/>
      <c r="B423" s="41" t="s">
        <v>243</v>
      </c>
      <c r="C423" s="110"/>
      <c r="D423" s="106" t="s">
        <v>244</v>
      </c>
      <c r="E423" s="52">
        <f>E424</f>
        <v>4000</v>
      </c>
    </row>
    <row r="424" spans="1:5" s="37" customFormat="1" ht="25.5">
      <c r="A424" s="81"/>
      <c r="B424" s="72" t="s">
        <v>355</v>
      </c>
      <c r="C424" s="74"/>
      <c r="D424" s="14" t="s">
        <v>356</v>
      </c>
      <c r="E424" s="54">
        <f>E425</f>
        <v>4000</v>
      </c>
    </row>
    <row r="425" spans="1:5" s="37" customFormat="1" ht="12.75">
      <c r="A425" s="81"/>
      <c r="B425" s="72"/>
      <c r="C425" s="74" t="s">
        <v>285</v>
      </c>
      <c r="D425" s="14" t="s">
        <v>272</v>
      </c>
      <c r="E425" s="54">
        <v>4000</v>
      </c>
    </row>
    <row r="426" spans="1:5" ht="27">
      <c r="A426" s="109" t="s">
        <v>357</v>
      </c>
      <c r="B426" s="41"/>
      <c r="C426" s="93"/>
      <c r="D426" s="35" t="s">
        <v>359</v>
      </c>
      <c r="E426" s="49">
        <f>E427+E432+E436+E440</f>
        <v>39825.7</v>
      </c>
    </row>
    <row r="427" spans="1:5" ht="25.5">
      <c r="A427" s="93"/>
      <c r="B427" s="41" t="s">
        <v>251</v>
      </c>
      <c r="C427" s="115"/>
      <c r="D427" s="135" t="s">
        <v>250</v>
      </c>
      <c r="E427" s="52">
        <f>E428</f>
        <v>11731</v>
      </c>
    </row>
    <row r="428" spans="1:5" ht="12.75">
      <c r="A428" s="93"/>
      <c r="B428" s="72" t="s">
        <v>253</v>
      </c>
      <c r="C428" s="74"/>
      <c r="D428" s="14" t="s">
        <v>200</v>
      </c>
      <c r="E428" s="54">
        <f>E429</f>
        <v>11731</v>
      </c>
    </row>
    <row r="429" spans="1:5" ht="12.75">
      <c r="A429" s="93"/>
      <c r="B429" s="72"/>
      <c r="C429" s="74" t="s">
        <v>271</v>
      </c>
      <c r="D429" s="14" t="s">
        <v>258</v>
      </c>
      <c r="E429" s="54">
        <f>E430+E431</f>
        <v>11731</v>
      </c>
    </row>
    <row r="430" spans="1:5" ht="12.75">
      <c r="A430" s="93"/>
      <c r="B430" s="41"/>
      <c r="C430" s="81"/>
      <c r="D430" s="40" t="s">
        <v>185</v>
      </c>
      <c r="E430" s="51">
        <v>9026.1</v>
      </c>
    </row>
    <row r="431" spans="1:5" s="37" customFormat="1" ht="12.75">
      <c r="A431" s="74"/>
      <c r="B431" s="67"/>
      <c r="C431" s="81"/>
      <c r="D431" s="40" t="s">
        <v>354</v>
      </c>
      <c r="E431" s="51">
        <v>2704.9</v>
      </c>
    </row>
    <row r="432" spans="1:5" ht="51">
      <c r="A432" s="93"/>
      <c r="B432" s="41" t="s">
        <v>161</v>
      </c>
      <c r="C432" s="81"/>
      <c r="D432" s="15" t="s">
        <v>322</v>
      </c>
      <c r="E432" s="52">
        <f>E433</f>
        <v>3755.9</v>
      </c>
    </row>
    <row r="433" spans="1:5" ht="12.75">
      <c r="A433" s="93"/>
      <c r="B433" s="72" t="s">
        <v>323</v>
      </c>
      <c r="C433" s="74"/>
      <c r="D433" s="73" t="s">
        <v>137</v>
      </c>
      <c r="E433" s="54">
        <f>E434</f>
        <v>3755.9</v>
      </c>
    </row>
    <row r="434" spans="1:5" ht="12.75">
      <c r="A434" s="93"/>
      <c r="B434" s="72"/>
      <c r="C434" s="74" t="s">
        <v>303</v>
      </c>
      <c r="D434" s="73" t="s">
        <v>304</v>
      </c>
      <c r="E434" s="54">
        <f>E435</f>
        <v>3755.9</v>
      </c>
    </row>
    <row r="435" spans="1:5" ht="12.75">
      <c r="A435" s="93"/>
      <c r="B435" s="41"/>
      <c r="C435" s="81"/>
      <c r="D435" s="40" t="s">
        <v>185</v>
      </c>
      <c r="E435" s="51">
        <v>3755.9</v>
      </c>
    </row>
    <row r="436" spans="1:5" s="33" customFormat="1" ht="12.75">
      <c r="A436" s="93"/>
      <c r="B436" s="41" t="s">
        <v>247</v>
      </c>
      <c r="C436" s="93"/>
      <c r="D436" s="32" t="s">
        <v>360</v>
      </c>
      <c r="E436" s="52">
        <f>E437</f>
        <v>18756.8</v>
      </c>
    </row>
    <row r="437" spans="1:5" ht="12.75">
      <c r="A437" s="93"/>
      <c r="B437" s="72" t="s">
        <v>361</v>
      </c>
      <c r="C437" s="111"/>
      <c r="D437" s="136" t="s">
        <v>362</v>
      </c>
      <c r="E437" s="54">
        <f>E438</f>
        <v>18756.8</v>
      </c>
    </row>
    <row r="438" spans="1:5" ht="12.75">
      <c r="A438" s="93"/>
      <c r="B438" s="72"/>
      <c r="C438" s="74" t="s">
        <v>303</v>
      </c>
      <c r="D438" s="73" t="s">
        <v>304</v>
      </c>
      <c r="E438" s="54">
        <f>E439</f>
        <v>18756.8</v>
      </c>
    </row>
    <row r="439" spans="1:5" ht="12.75">
      <c r="A439" s="93"/>
      <c r="B439" s="41"/>
      <c r="C439" s="110"/>
      <c r="D439" s="40" t="s">
        <v>185</v>
      </c>
      <c r="E439" s="54">
        <v>18756.8</v>
      </c>
    </row>
    <row r="440" spans="1:5" ht="12.75">
      <c r="A440" s="93"/>
      <c r="B440" s="41" t="s">
        <v>243</v>
      </c>
      <c r="C440" s="110"/>
      <c r="D440" s="106" t="s">
        <v>244</v>
      </c>
      <c r="E440" s="52">
        <f>E441+E443+E445</f>
        <v>5582</v>
      </c>
    </row>
    <row r="441" spans="1:5" ht="51">
      <c r="A441" s="93"/>
      <c r="B441" s="72" t="s">
        <v>337</v>
      </c>
      <c r="C441" s="74"/>
      <c r="D441" s="14" t="s">
        <v>445</v>
      </c>
      <c r="E441" s="54">
        <f>E442</f>
        <v>3116</v>
      </c>
    </row>
    <row r="442" spans="1:5" ht="12.75">
      <c r="A442" s="93"/>
      <c r="B442" s="72"/>
      <c r="C442" s="74" t="s">
        <v>285</v>
      </c>
      <c r="D442" s="14" t="s">
        <v>272</v>
      </c>
      <c r="E442" s="54">
        <v>3116</v>
      </c>
    </row>
    <row r="443" spans="1:5" ht="38.25">
      <c r="A443" s="93"/>
      <c r="B443" s="72" t="s">
        <v>338</v>
      </c>
      <c r="C443" s="74"/>
      <c r="D443" s="14" t="s">
        <v>421</v>
      </c>
      <c r="E443" s="54">
        <f>E444</f>
        <v>708</v>
      </c>
    </row>
    <row r="444" spans="1:5" ht="12.75">
      <c r="A444" s="93"/>
      <c r="B444" s="72"/>
      <c r="C444" s="74" t="s">
        <v>285</v>
      </c>
      <c r="D444" s="14" t="s">
        <v>272</v>
      </c>
      <c r="E444" s="54">
        <v>708</v>
      </c>
    </row>
    <row r="445" spans="1:5" ht="25.5">
      <c r="A445" s="93"/>
      <c r="B445" s="72" t="s">
        <v>446</v>
      </c>
      <c r="C445" s="74"/>
      <c r="D445" s="14" t="s">
        <v>447</v>
      </c>
      <c r="E445" s="54">
        <f>E446</f>
        <v>1758</v>
      </c>
    </row>
    <row r="446" spans="1:5" ht="12.75">
      <c r="A446" s="93"/>
      <c r="B446" s="72"/>
      <c r="C446" s="74" t="s">
        <v>285</v>
      </c>
      <c r="D446" s="14" t="s">
        <v>272</v>
      </c>
      <c r="E446" s="54">
        <v>1758</v>
      </c>
    </row>
    <row r="447" spans="1:5" ht="12.75">
      <c r="A447" s="93" t="s">
        <v>195</v>
      </c>
      <c r="B447" s="41"/>
      <c r="C447" s="93"/>
      <c r="D447" s="144" t="s">
        <v>196</v>
      </c>
      <c r="E447" s="49">
        <f>E448+E453</f>
        <v>111796.6</v>
      </c>
    </row>
    <row r="448" spans="1:5" ht="13.5">
      <c r="A448" s="115" t="s">
        <v>197</v>
      </c>
      <c r="B448" s="41"/>
      <c r="C448" s="115"/>
      <c r="D448" s="145" t="s">
        <v>198</v>
      </c>
      <c r="E448" s="50">
        <f>E449</f>
        <v>3522</v>
      </c>
    </row>
    <row r="449" spans="1:5" ht="12.75">
      <c r="A449" s="93"/>
      <c r="B449" s="41" t="s">
        <v>365</v>
      </c>
      <c r="C449" s="93"/>
      <c r="D449" s="7" t="s">
        <v>523</v>
      </c>
      <c r="E449" s="49">
        <f>E450</f>
        <v>3522</v>
      </c>
    </row>
    <row r="450" spans="1:5" ht="25.5">
      <c r="A450" s="93"/>
      <c r="B450" s="72" t="s">
        <v>366</v>
      </c>
      <c r="C450" s="74"/>
      <c r="D450" s="9" t="s">
        <v>460</v>
      </c>
      <c r="E450" s="54">
        <f>E451</f>
        <v>3522</v>
      </c>
    </row>
    <row r="451" spans="1:5" ht="12.75">
      <c r="A451" s="93"/>
      <c r="B451" s="72"/>
      <c r="C451" s="74" t="s">
        <v>205</v>
      </c>
      <c r="D451" s="9" t="s">
        <v>298</v>
      </c>
      <c r="E451" s="54">
        <f>E452</f>
        <v>3522</v>
      </c>
    </row>
    <row r="452" spans="1:5" ht="12.75">
      <c r="A452" s="81"/>
      <c r="B452" s="41"/>
      <c r="C452" s="81"/>
      <c r="D452" s="6" t="s">
        <v>97</v>
      </c>
      <c r="E452" s="51">
        <v>3522</v>
      </c>
    </row>
    <row r="453" spans="1:5" ht="13.5">
      <c r="A453" s="115" t="s">
        <v>215</v>
      </c>
      <c r="B453" s="41"/>
      <c r="C453" s="115"/>
      <c r="D453" s="27" t="s">
        <v>216</v>
      </c>
      <c r="E453" s="50">
        <f>E454+E479+E473</f>
        <v>108274.6</v>
      </c>
    </row>
    <row r="454" spans="1:5" ht="13.5">
      <c r="A454" s="115"/>
      <c r="B454" s="41" t="s">
        <v>162</v>
      </c>
      <c r="C454" s="81"/>
      <c r="D454" s="28" t="s">
        <v>314</v>
      </c>
      <c r="E454" s="52">
        <f>E455+E457+E463+E469</f>
        <v>67283.6</v>
      </c>
    </row>
    <row r="455" spans="1:5" ht="55.5" customHeight="1">
      <c r="A455" s="115"/>
      <c r="B455" s="72" t="s">
        <v>40</v>
      </c>
      <c r="C455" s="111"/>
      <c r="D455" s="10" t="s">
        <v>39</v>
      </c>
      <c r="E455" s="54">
        <f>E456</f>
        <v>5443.2</v>
      </c>
    </row>
    <row r="456" spans="1:5" ht="15" customHeight="1">
      <c r="A456" s="115"/>
      <c r="B456" s="72"/>
      <c r="C456" s="74" t="s">
        <v>264</v>
      </c>
      <c r="D456" s="14" t="s">
        <v>235</v>
      </c>
      <c r="E456" s="54">
        <v>5443.2</v>
      </c>
    </row>
    <row r="457" spans="1:5" ht="44.25" customHeight="1">
      <c r="A457" s="115"/>
      <c r="B457" s="72" t="s">
        <v>67</v>
      </c>
      <c r="C457" s="74"/>
      <c r="D457" s="133" t="s">
        <v>544</v>
      </c>
      <c r="E457" s="54">
        <f>E458</f>
        <v>1521</v>
      </c>
    </row>
    <row r="458" spans="1:5" ht="18.75" customHeight="1">
      <c r="A458" s="115"/>
      <c r="B458" s="72"/>
      <c r="C458" s="74" t="s">
        <v>414</v>
      </c>
      <c r="D458" s="149" t="s">
        <v>301</v>
      </c>
      <c r="E458" s="54">
        <f>E459+E460+E461+E462</f>
        <v>1521</v>
      </c>
    </row>
    <row r="459" spans="1:5" ht="18" customHeight="1">
      <c r="A459" s="115"/>
      <c r="B459" s="72"/>
      <c r="C459" s="74"/>
      <c r="D459" s="149" t="s">
        <v>138</v>
      </c>
      <c r="E459" s="54">
        <v>867</v>
      </c>
    </row>
    <row r="460" spans="1:5" ht="16.5" customHeight="1">
      <c r="A460" s="115"/>
      <c r="B460" s="72"/>
      <c r="C460" s="74"/>
      <c r="D460" s="14" t="s">
        <v>354</v>
      </c>
      <c r="E460" s="54">
        <v>30</v>
      </c>
    </row>
    <row r="461" spans="1:5" ht="15.75" customHeight="1">
      <c r="A461" s="115"/>
      <c r="B461" s="72"/>
      <c r="C461" s="74"/>
      <c r="D461" s="14" t="s">
        <v>149</v>
      </c>
      <c r="E461" s="54">
        <v>61</v>
      </c>
    </row>
    <row r="462" spans="1:5" ht="17.25" customHeight="1">
      <c r="A462" s="115"/>
      <c r="B462" s="72"/>
      <c r="C462" s="74"/>
      <c r="D462" s="14" t="s">
        <v>185</v>
      </c>
      <c r="E462" s="54">
        <v>563</v>
      </c>
    </row>
    <row r="463" spans="1:5" ht="31.5" customHeight="1">
      <c r="A463" s="115"/>
      <c r="B463" s="72" t="s">
        <v>68</v>
      </c>
      <c r="C463" s="74"/>
      <c r="D463" s="150" t="s">
        <v>69</v>
      </c>
      <c r="E463" s="54">
        <f>E464</f>
        <v>760.5</v>
      </c>
    </row>
    <row r="464" spans="1:5" ht="18" customHeight="1">
      <c r="A464" s="115"/>
      <c r="B464" s="72"/>
      <c r="C464" s="74" t="s">
        <v>271</v>
      </c>
      <c r="D464" s="150" t="s">
        <v>258</v>
      </c>
      <c r="E464" s="54">
        <f>E465+E466+E467+E468</f>
        <v>760.5</v>
      </c>
    </row>
    <row r="465" spans="1:5" ht="16.5" customHeight="1">
      <c r="A465" s="115"/>
      <c r="B465" s="72"/>
      <c r="C465" s="74"/>
      <c r="D465" s="150" t="s">
        <v>70</v>
      </c>
      <c r="E465" s="54">
        <v>433.5</v>
      </c>
    </row>
    <row r="466" spans="1:5" ht="16.5" customHeight="1">
      <c r="A466" s="115"/>
      <c r="B466" s="72"/>
      <c r="C466" s="74"/>
      <c r="D466" s="14" t="s">
        <v>73</v>
      </c>
      <c r="E466" s="54">
        <v>15</v>
      </c>
    </row>
    <row r="467" spans="1:5" ht="17.25" customHeight="1">
      <c r="A467" s="115"/>
      <c r="B467" s="72"/>
      <c r="C467" s="74"/>
      <c r="D467" s="150" t="s">
        <v>72</v>
      </c>
      <c r="E467" s="54">
        <v>30.5</v>
      </c>
    </row>
    <row r="468" spans="1:5" ht="15.75" customHeight="1">
      <c r="A468" s="115"/>
      <c r="B468" s="72"/>
      <c r="C468" s="74"/>
      <c r="D468" s="150" t="s">
        <v>71</v>
      </c>
      <c r="E468" s="54">
        <v>281.5</v>
      </c>
    </row>
    <row r="469" spans="1:5" ht="15.75" customHeight="1">
      <c r="A469" s="115"/>
      <c r="B469" s="72" t="s">
        <v>33</v>
      </c>
      <c r="C469" s="74"/>
      <c r="D469" s="150" t="s">
        <v>34</v>
      </c>
      <c r="E469" s="54">
        <f>E470</f>
        <v>59558.9</v>
      </c>
    </row>
    <row r="470" spans="1:5" ht="31.5" customHeight="1">
      <c r="A470" s="115"/>
      <c r="B470" s="72" t="s">
        <v>35</v>
      </c>
      <c r="C470" s="74"/>
      <c r="D470" s="150" t="s">
        <v>36</v>
      </c>
      <c r="E470" s="54">
        <f>E471</f>
        <v>59558.9</v>
      </c>
    </row>
    <row r="471" spans="1:5" ht="15.75" customHeight="1">
      <c r="A471" s="115"/>
      <c r="B471" s="72"/>
      <c r="C471" s="74" t="s">
        <v>205</v>
      </c>
      <c r="D471" s="150" t="s">
        <v>298</v>
      </c>
      <c r="E471" s="54">
        <f>E472</f>
        <v>59558.9</v>
      </c>
    </row>
    <row r="472" spans="1:5" ht="29.25" customHeight="1">
      <c r="A472" s="115"/>
      <c r="B472" s="72"/>
      <c r="C472" s="74"/>
      <c r="D472" s="150" t="s">
        <v>37</v>
      </c>
      <c r="E472" s="54">
        <v>59558.9</v>
      </c>
    </row>
    <row r="473" spans="1:5" ht="13.5">
      <c r="A473" s="115"/>
      <c r="B473" s="41" t="s">
        <v>259</v>
      </c>
      <c r="C473" s="81"/>
      <c r="D473" s="135" t="s">
        <v>226</v>
      </c>
      <c r="E473" s="52">
        <f>E474</f>
        <v>26991</v>
      </c>
    </row>
    <row r="474" spans="1:5" ht="51">
      <c r="A474" s="115"/>
      <c r="B474" s="72" t="s">
        <v>260</v>
      </c>
      <c r="C474" s="74"/>
      <c r="D474" s="136" t="s">
        <v>334</v>
      </c>
      <c r="E474" s="51">
        <f>E477+E475</f>
        <v>26991</v>
      </c>
    </row>
    <row r="475" spans="1:5" ht="51">
      <c r="A475" s="115"/>
      <c r="B475" s="72" t="s">
        <v>326</v>
      </c>
      <c r="C475" s="74"/>
      <c r="D475" s="146" t="s">
        <v>77</v>
      </c>
      <c r="E475" s="51">
        <f>E476</f>
        <v>25956</v>
      </c>
    </row>
    <row r="476" spans="1:5" ht="13.5">
      <c r="A476" s="115"/>
      <c r="B476" s="72"/>
      <c r="C476" s="74" t="s">
        <v>264</v>
      </c>
      <c r="D476" s="14" t="s">
        <v>235</v>
      </c>
      <c r="E476" s="51">
        <v>25956</v>
      </c>
    </row>
    <row r="477" spans="1:5" ht="31.5" customHeight="1">
      <c r="A477" s="115"/>
      <c r="B477" s="72" t="s">
        <v>449</v>
      </c>
      <c r="C477" s="74"/>
      <c r="D477" s="14" t="s">
        <v>450</v>
      </c>
      <c r="E477" s="51">
        <f>E478</f>
        <v>1035</v>
      </c>
    </row>
    <row r="478" spans="1:5" ht="13.5">
      <c r="A478" s="115"/>
      <c r="B478" s="72"/>
      <c r="C478" s="74" t="s">
        <v>264</v>
      </c>
      <c r="D478" s="14" t="s">
        <v>235</v>
      </c>
      <c r="E478" s="51">
        <v>1035</v>
      </c>
    </row>
    <row r="479" spans="1:5" ht="15" customHeight="1">
      <c r="A479" s="115"/>
      <c r="B479" s="41" t="s">
        <v>243</v>
      </c>
      <c r="C479" s="110"/>
      <c r="D479" s="8" t="s">
        <v>244</v>
      </c>
      <c r="E479" s="49">
        <f>E480+E482</f>
        <v>14000</v>
      </c>
    </row>
    <row r="480" spans="1:5" ht="29.25" customHeight="1">
      <c r="A480" s="115"/>
      <c r="B480" s="72" t="s">
        <v>369</v>
      </c>
      <c r="C480" s="123"/>
      <c r="D480" s="73" t="s">
        <v>444</v>
      </c>
      <c r="E480" s="54">
        <f>E481</f>
        <v>12000</v>
      </c>
    </row>
    <row r="481" spans="1:5" ht="15" customHeight="1">
      <c r="A481" s="115"/>
      <c r="B481" s="72"/>
      <c r="C481" s="74" t="s">
        <v>285</v>
      </c>
      <c r="D481" s="14" t="s">
        <v>272</v>
      </c>
      <c r="E481" s="54">
        <v>12000</v>
      </c>
    </row>
    <row r="482" spans="1:5" ht="30.75" customHeight="1">
      <c r="A482" s="115"/>
      <c r="B482" s="72" t="s">
        <v>370</v>
      </c>
      <c r="C482" s="74"/>
      <c r="D482" s="14" t="s">
        <v>433</v>
      </c>
      <c r="E482" s="54">
        <f>E483</f>
        <v>2000</v>
      </c>
    </row>
    <row r="483" spans="1:5" ht="17.25" customHeight="1">
      <c r="A483" s="115"/>
      <c r="B483" s="72"/>
      <c r="C483" s="74" t="s">
        <v>285</v>
      </c>
      <c r="D483" s="14" t="s">
        <v>272</v>
      </c>
      <c r="E483" s="54">
        <v>2000</v>
      </c>
    </row>
    <row r="484" spans="1:5" ht="17.25" customHeight="1">
      <c r="A484" s="93" t="s">
        <v>466</v>
      </c>
      <c r="B484" s="41"/>
      <c r="C484" s="93"/>
      <c r="D484" s="144" t="s">
        <v>226</v>
      </c>
      <c r="E484" s="52">
        <f>E485</f>
        <v>125729</v>
      </c>
    </row>
    <row r="485" spans="1:5" ht="29.25" customHeight="1">
      <c r="A485" s="115" t="s">
        <v>467</v>
      </c>
      <c r="B485" s="41"/>
      <c r="C485" s="115"/>
      <c r="D485" s="145" t="s">
        <v>468</v>
      </c>
      <c r="E485" s="53">
        <f>E486</f>
        <v>125729</v>
      </c>
    </row>
    <row r="486" spans="1:5" ht="16.5" customHeight="1">
      <c r="A486" s="93"/>
      <c r="B486" s="41" t="s">
        <v>259</v>
      </c>
      <c r="C486" s="93"/>
      <c r="D486" s="7" t="s">
        <v>226</v>
      </c>
      <c r="E486" s="52">
        <f>E487</f>
        <v>125729</v>
      </c>
    </row>
    <row r="487" spans="1:5" ht="42" customHeight="1">
      <c r="A487" s="115"/>
      <c r="B487" s="72" t="s">
        <v>469</v>
      </c>
      <c r="C487" s="74"/>
      <c r="D487" s="14" t="s">
        <v>470</v>
      </c>
      <c r="E487" s="54">
        <f>E488</f>
        <v>125729</v>
      </c>
    </row>
    <row r="488" spans="1:5" ht="16.5" customHeight="1">
      <c r="A488" s="115"/>
      <c r="B488" s="41"/>
      <c r="C488" s="74" t="s">
        <v>414</v>
      </c>
      <c r="D488" s="14" t="s">
        <v>301</v>
      </c>
      <c r="E488" s="54">
        <v>125729</v>
      </c>
    </row>
    <row r="489" spans="1:5" ht="15.75">
      <c r="A489" s="124"/>
      <c r="B489" s="41"/>
      <c r="C489" s="124"/>
      <c r="D489" s="29" t="s">
        <v>199</v>
      </c>
      <c r="E489" s="60">
        <f>E447+E374+E333+E256+E251+E183+E155+E109+E11+E484</f>
        <v>2508266.7</v>
      </c>
    </row>
    <row r="490" spans="1:4" ht="12.75">
      <c r="A490" s="125"/>
      <c r="B490" s="64"/>
      <c r="C490" s="125"/>
      <c r="D490" s="30"/>
    </row>
    <row r="491" spans="1:4" ht="12.75">
      <c r="A491" s="126"/>
      <c r="B491" s="128"/>
      <c r="C491" s="126"/>
      <c r="D491" s="148"/>
    </row>
    <row r="492" spans="1:4" ht="12.75">
      <c r="A492" s="126"/>
      <c r="B492" s="128"/>
      <c r="C492" s="126"/>
      <c r="D492" s="148"/>
    </row>
    <row r="493" spans="1:4" ht="12.75">
      <c r="A493" s="126"/>
      <c r="B493" s="128"/>
      <c r="C493" s="126"/>
      <c r="D493" s="148"/>
    </row>
    <row r="494" spans="1:4" ht="12.75">
      <c r="A494" s="126"/>
      <c r="B494" s="128"/>
      <c r="C494" s="126"/>
      <c r="D494" s="148"/>
    </row>
    <row r="495" spans="1:4" ht="12.75">
      <c r="A495" s="126"/>
      <c r="B495" s="128"/>
      <c r="C495" s="126"/>
      <c r="D495" s="148"/>
    </row>
    <row r="496" spans="1:4" ht="12.75">
      <c r="A496" s="126"/>
      <c r="B496" s="128"/>
      <c r="C496" s="126"/>
      <c r="D496" s="148"/>
    </row>
    <row r="497" spans="1:4" ht="12.75">
      <c r="A497" s="126"/>
      <c r="B497" s="128"/>
      <c r="C497" s="126"/>
      <c r="D497" s="148"/>
    </row>
    <row r="498" spans="1:4" ht="12.75">
      <c r="A498" s="126"/>
      <c r="B498" s="128"/>
      <c r="C498" s="126"/>
      <c r="D498" s="148"/>
    </row>
    <row r="499" spans="1:5" ht="12.75">
      <c r="A499" s="126"/>
      <c r="B499" s="128"/>
      <c r="C499" s="126"/>
      <c r="D499" s="148"/>
      <c r="E499" s="357"/>
    </row>
    <row r="500" spans="1:4" ht="12.75">
      <c r="A500" s="126"/>
      <c r="B500" s="128"/>
      <c r="C500" s="126"/>
      <c r="D500" s="148"/>
    </row>
    <row r="501" spans="1:4" ht="12.75">
      <c r="A501" s="126"/>
      <c r="B501" s="128"/>
      <c r="C501" s="126"/>
      <c r="D501" s="148"/>
    </row>
    <row r="502" spans="1:4" ht="12.75">
      <c r="A502" s="126"/>
      <c r="B502" s="128"/>
      <c r="C502" s="126"/>
      <c r="D502" s="148"/>
    </row>
    <row r="503" spans="1:5" ht="12.75">
      <c r="A503" s="126"/>
      <c r="B503" s="128"/>
      <c r="C503" s="126"/>
      <c r="D503" s="148"/>
      <c r="E503" s="360"/>
    </row>
    <row r="504" spans="1:4" ht="12.75">
      <c r="A504" s="126"/>
      <c r="B504" s="128"/>
      <c r="C504" s="126"/>
      <c r="D504" s="148"/>
    </row>
    <row r="505" spans="1:4" ht="12.75">
      <c r="A505" s="126"/>
      <c r="B505" s="128"/>
      <c r="C505" s="126"/>
      <c r="D505" s="148"/>
    </row>
    <row r="506" spans="1:4" ht="12.75">
      <c r="A506" s="126"/>
      <c r="B506" s="128"/>
      <c r="C506" s="126"/>
      <c r="D506" s="148"/>
    </row>
    <row r="507" spans="1:4" ht="12.75">
      <c r="A507" s="126"/>
      <c r="B507" s="128"/>
      <c r="C507" s="126"/>
      <c r="D507" s="148"/>
    </row>
    <row r="508" spans="1:4" ht="12.75">
      <c r="A508" s="126"/>
      <c r="B508" s="128"/>
      <c r="C508" s="126"/>
      <c r="D508" s="148"/>
    </row>
    <row r="509" spans="1:4" ht="12.75">
      <c r="A509" s="126"/>
      <c r="B509" s="128"/>
      <c r="C509" s="126"/>
      <c r="D509" s="148"/>
    </row>
    <row r="510" spans="1:4" ht="12.75">
      <c r="A510" s="126"/>
      <c r="B510" s="128"/>
      <c r="C510" s="126"/>
      <c r="D510" s="148"/>
    </row>
    <row r="511" spans="1:4" ht="12.75">
      <c r="A511" s="126"/>
      <c r="B511" s="128"/>
      <c r="C511" s="126"/>
      <c r="D511" s="148"/>
    </row>
    <row r="512" spans="1:4" ht="12.75">
      <c r="A512" s="126"/>
      <c r="B512" s="128"/>
      <c r="C512" s="126"/>
      <c r="D512" s="148"/>
    </row>
    <row r="513" spans="1:4" ht="12.75">
      <c r="A513" s="126"/>
      <c r="B513" s="128"/>
      <c r="C513" s="126"/>
      <c r="D513" s="148"/>
    </row>
    <row r="514" spans="1:4" ht="12.75">
      <c r="A514" s="126"/>
      <c r="B514" s="128"/>
      <c r="C514" s="126"/>
      <c r="D514" s="148"/>
    </row>
    <row r="515" spans="1:4" ht="12.75">
      <c r="A515" s="126"/>
      <c r="B515" s="128"/>
      <c r="C515" s="126"/>
      <c r="D515" s="148"/>
    </row>
    <row r="516" spans="1:4" ht="12.75">
      <c r="A516" s="126"/>
      <c r="B516" s="128"/>
      <c r="C516" s="126"/>
      <c r="D516" s="148"/>
    </row>
    <row r="517" spans="1:4" ht="12.75">
      <c r="A517" s="126"/>
      <c r="B517" s="128"/>
      <c r="C517" s="126"/>
      <c r="D517" s="148"/>
    </row>
    <row r="518" spans="1:4" ht="12.75">
      <c r="A518" s="126"/>
      <c r="B518" s="128"/>
      <c r="C518" s="126"/>
      <c r="D518" s="148"/>
    </row>
    <row r="519" spans="1:4" ht="12.75">
      <c r="A519" s="126"/>
      <c r="B519" s="128"/>
      <c r="C519" s="126"/>
      <c r="D519" s="148"/>
    </row>
    <row r="520" spans="1:4" ht="12.75">
      <c r="A520" s="126"/>
      <c r="B520" s="128"/>
      <c r="C520" s="126"/>
      <c r="D520" s="148"/>
    </row>
    <row r="521" spans="1:4" ht="12.75">
      <c r="A521" s="126"/>
      <c r="B521" s="128"/>
      <c r="C521" s="126"/>
      <c r="D521" s="148"/>
    </row>
    <row r="522" spans="1:4" ht="12.75">
      <c r="A522" s="126"/>
      <c r="B522" s="128"/>
      <c r="C522" s="126"/>
      <c r="D522" s="148"/>
    </row>
    <row r="523" spans="1:4" ht="12.75">
      <c r="A523" s="126"/>
      <c r="B523" s="128"/>
      <c r="C523" s="126"/>
      <c r="D523" s="148"/>
    </row>
    <row r="524" spans="1:4" ht="12.75">
      <c r="A524" s="126"/>
      <c r="B524" s="128"/>
      <c r="C524" s="126"/>
      <c r="D524" s="148"/>
    </row>
    <row r="525" spans="1:4" ht="12.75">
      <c r="A525" s="126"/>
      <c r="B525" s="128"/>
      <c r="C525" s="126"/>
      <c r="D525" s="148"/>
    </row>
    <row r="526" spans="1:4" ht="12.75">
      <c r="A526" s="126"/>
      <c r="B526" s="128"/>
      <c r="C526" s="126"/>
      <c r="D526" s="148"/>
    </row>
    <row r="527" spans="1:4" ht="12.75">
      <c r="A527" s="126"/>
      <c r="B527" s="128"/>
      <c r="C527" s="126"/>
      <c r="D527" s="148"/>
    </row>
    <row r="528" spans="1:4" ht="12.75">
      <c r="A528" s="126"/>
      <c r="B528" s="128"/>
      <c r="C528" s="126"/>
      <c r="D528" s="148"/>
    </row>
    <row r="529" spans="1:4" ht="12.75">
      <c r="A529" s="126"/>
      <c r="B529" s="128"/>
      <c r="C529" s="126"/>
      <c r="D529" s="148"/>
    </row>
    <row r="530" spans="1:4" ht="12.75">
      <c r="A530" s="126"/>
      <c r="B530" s="128"/>
      <c r="C530" s="126"/>
      <c r="D530" s="148"/>
    </row>
    <row r="531" spans="1:4" ht="12.75">
      <c r="A531" s="126"/>
      <c r="B531" s="128"/>
      <c r="C531" s="126"/>
      <c r="D531" s="148"/>
    </row>
    <row r="532" spans="1:3" ht="12.75">
      <c r="A532" s="126"/>
      <c r="B532" s="128"/>
      <c r="C532" s="126"/>
    </row>
    <row r="533" ht="12.75">
      <c r="B533" s="128"/>
    </row>
    <row r="534" ht="12.75">
      <c r="B534" s="128"/>
    </row>
    <row r="535" ht="12.75">
      <c r="B535" s="128"/>
    </row>
    <row r="536" ht="12.75">
      <c r="B536" s="128"/>
    </row>
    <row r="537" ht="12.75">
      <c r="B537" s="128"/>
    </row>
    <row r="538" ht="12.75">
      <c r="B538" s="128"/>
    </row>
    <row r="539" ht="12.75">
      <c r="B539" s="128"/>
    </row>
    <row r="540" ht="12.75">
      <c r="B540" s="128"/>
    </row>
    <row r="541" ht="12.75">
      <c r="B541" s="128"/>
    </row>
    <row r="542" ht="12.75">
      <c r="B542" s="128"/>
    </row>
    <row r="543" ht="12.75">
      <c r="B543" s="128"/>
    </row>
    <row r="544" ht="12.75">
      <c r="B544" s="128"/>
    </row>
    <row r="545" ht="12.75">
      <c r="B545" s="128"/>
    </row>
    <row r="546" ht="12.75">
      <c r="B546" s="128"/>
    </row>
    <row r="547" ht="12.75">
      <c r="B547" s="128"/>
    </row>
    <row r="548" ht="12.75">
      <c r="B548" s="128"/>
    </row>
    <row r="549" ht="12.75">
      <c r="B549" s="128"/>
    </row>
    <row r="550" ht="12.75">
      <c r="B550" s="128"/>
    </row>
    <row r="551" ht="12.75">
      <c r="B551" s="128"/>
    </row>
    <row r="552" ht="12.75">
      <c r="B552" s="128"/>
    </row>
    <row r="553" ht="12.75">
      <c r="B553" s="128"/>
    </row>
    <row r="554" ht="12.75">
      <c r="B554" s="128"/>
    </row>
    <row r="555" ht="12.75">
      <c r="B555" s="128"/>
    </row>
    <row r="556" ht="12.75">
      <c r="B556" s="128"/>
    </row>
  </sheetData>
  <mergeCells count="6">
    <mergeCell ref="B7:D7"/>
    <mergeCell ref="E9:E10"/>
    <mergeCell ref="A9:A10"/>
    <mergeCell ref="B9:B10"/>
    <mergeCell ref="C9:C10"/>
    <mergeCell ref="D9:D10"/>
  </mergeCells>
  <printOptions/>
  <pageMargins left="0.984251968503937" right="0.3937007874015748" top="0.5905511811023623" bottom="0.3937007874015748" header="0.5118110236220472" footer="0.31496062992125984"/>
  <pageSetup horizontalDpi="1200" verticalDpi="12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2009-12-21T03:58:46Z</cp:lastPrinted>
  <dcterms:created xsi:type="dcterms:W3CDTF">2005-09-01T09:08:31Z</dcterms:created>
  <dcterms:modified xsi:type="dcterms:W3CDTF">2009-12-21T03:58:48Z</dcterms:modified>
  <cp:category/>
  <cp:version/>
  <cp:contentType/>
  <cp:contentStatus/>
</cp:coreProperties>
</file>