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31" windowWidth="11295" windowHeight="6495" activeTab="0"/>
  </bookViews>
  <sheets>
    <sheet name="Прил 2016-2017" sheetId="1" r:id="rId1"/>
  </sheets>
  <definedNames>
    <definedName name="_xlnm.Print_Titles" localSheetId="0">'Прил 2016-2017'!$9:$10</definedName>
  </definedNames>
  <calcPr fullCalcOnLoad="1"/>
</workbook>
</file>

<file path=xl/sharedStrings.xml><?xml version="1.0" encoding="utf-8"?>
<sst xmlns="http://schemas.openxmlformats.org/spreadsheetml/2006/main" count="78" uniqueCount="51">
  <si>
    <t>Образование</t>
  </si>
  <si>
    <t>Социальная политика</t>
  </si>
  <si>
    <t>Наименование разделов</t>
  </si>
  <si>
    <t>Жилищно-коммунальное хозяйство</t>
  </si>
  <si>
    <t>Раздел</t>
  </si>
  <si>
    <t>01</t>
  </si>
  <si>
    <t>05</t>
  </si>
  <si>
    <t xml:space="preserve">Национальная безопасность и правоохранительная деятельность </t>
  </si>
  <si>
    <t>04</t>
  </si>
  <si>
    <t>Национальная экономика</t>
  </si>
  <si>
    <t>Охрана окружающей среды</t>
  </si>
  <si>
    <t>07</t>
  </si>
  <si>
    <t>08</t>
  </si>
  <si>
    <t>10</t>
  </si>
  <si>
    <t>03</t>
  </si>
  <si>
    <t>06</t>
  </si>
  <si>
    <t>Общегосударственные вопросы</t>
  </si>
  <si>
    <t>В С Е Г О</t>
  </si>
  <si>
    <t xml:space="preserve">     по разделам классификации расходов бюджета</t>
  </si>
  <si>
    <t>Физическая культура и спорт</t>
  </si>
  <si>
    <t xml:space="preserve">к решению Березниковской городской Думы </t>
  </si>
  <si>
    <t>11</t>
  </si>
  <si>
    <t>Обслуживание государственного и муниципального долга</t>
  </si>
  <si>
    <t>13</t>
  </si>
  <si>
    <t>Культура</t>
  </si>
  <si>
    <t>Муниципальная программа "Жилище и транспорт"</t>
  </si>
  <si>
    <t>Муниципальная программа "Комплексное благоустройство территории города Березники"</t>
  </si>
  <si>
    <t>Муниципальная программа "Развитие малого и среднего предпринимательства в городе Березники"</t>
  </si>
  <si>
    <t>Муниципальная программа "Развитие системы образования города Березники"</t>
  </si>
  <si>
    <t>Муниципальная программа "Развитие сферы культуры города Березники"</t>
  </si>
  <si>
    <t>Муниципальная программа "Развитие физической культуры, спорта города Березники"</t>
  </si>
  <si>
    <t>Муниципальная программа "Развитие сферы молодежной политики города Березники"</t>
  </si>
  <si>
    <t>Муниципальная программа "Управление муниципальными финансами  города Березники"</t>
  </si>
  <si>
    <t>Муниципальная программа " Развитие муниципального управления в администрации города Березники"</t>
  </si>
  <si>
    <t>Муниципальная программа "Имущественно-земельная политика в городе Березники"</t>
  </si>
  <si>
    <t>Муниципальная программа "Обеспечение безопасности жизнедеятельности населения города Березники"</t>
  </si>
  <si>
    <t xml:space="preserve">Муниципальная программа "Жилище и транспорт" </t>
  </si>
  <si>
    <t>Глава муниципального образования</t>
  </si>
  <si>
    <t>Березниковская городская Дума</t>
  </si>
  <si>
    <t>Контрольно-счетная палата муниципального образования "Город Березники"</t>
  </si>
  <si>
    <t>тыс.руб.</t>
  </si>
  <si>
    <t>ИТОГО</t>
  </si>
  <si>
    <t>Условно утверждаемые расходы</t>
  </si>
  <si>
    <t>Непрограммные расходы:</t>
  </si>
  <si>
    <t>Итого по программам:</t>
  </si>
  <si>
    <t>Всего:</t>
  </si>
  <si>
    <t>Условно утверждаемые расходы:</t>
  </si>
  <si>
    <t>Приложение 4</t>
  </si>
  <si>
    <t>города Березники на 2016-2017 годы</t>
  </si>
  <si>
    <t xml:space="preserve">Распределение бюджетных ассигнований </t>
  </si>
  <si>
    <t>от 11 ноября 2014 г. № 732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</si>
</sst>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51">
    <font>
      <sz val="10"/>
      <name val="Arial Cyr"/>
      <family val="0"/>
    </font>
    <font>
      <b/>
      <sz val="11"/>
      <name val="Times New Roman CYR"/>
      <family val="1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Times New Roman"/>
      <family val="1"/>
    </font>
    <font>
      <sz val="11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0"/>
    </font>
    <font>
      <b/>
      <i/>
      <sz val="12"/>
      <name val="Times New Roman Cyr"/>
      <family val="1"/>
    </font>
    <font>
      <b/>
      <i/>
      <sz val="11"/>
      <name val="Times New Roman"/>
      <family val="1"/>
    </font>
    <font>
      <sz val="10"/>
      <name val="Times New Roman CYR"/>
      <family val="1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Times New Roman Cyr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center" textRotation="90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66" fontId="7" fillId="0" borderId="10" xfId="0" applyNumberFormat="1" applyFont="1" applyBorder="1" applyAlignment="1">
      <alignment horizontal="center" wrapText="1"/>
    </xf>
    <xf numFmtId="166" fontId="0" fillId="0" borderId="0" xfId="0" applyNumberFormat="1" applyAlignment="1">
      <alignment/>
    </xf>
    <xf numFmtId="49" fontId="4" fillId="0" borderId="0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166" fontId="9" fillId="0" borderId="0" xfId="0" applyNumberFormat="1" applyFont="1" applyAlignment="1">
      <alignment/>
    </xf>
    <xf numFmtId="166" fontId="5" fillId="0" borderId="10" xfId="0" applyNumberFormat="1" applyFont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3" fontId="6" fillId="0" borderId="10" xfId="52" applyNumberFormat="1" applyFont="1" applyBorder="1" applyAlignment="1">
      <alignment horizontal="center" vertical="center" wrapText="1"/>
      <protection/>
    </xf>
    <xf numFmtId="3" fontId="1" fillId="0" borderId="10" xfId="52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3" fontId="6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3" fontId="6" fillId="0" borderId="10" xfId="52" applyNumberFormat="1" applyFont="1" applyBorder="1" applyAlignment="1">
      <alignment horizontal="left" vertical="center" wrapText="1"/>
      <protection/>
    </xf>
    <xf numFmtId="166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3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166" fontId="5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66" fontId="7" fillId="0" borderId="10" xfId="0" applyNumberFormat="1" applyFont="1" applyFill="1" applyBorder="1" applyAlignment="1">
      <alignment horizontal="center" wrapText="1"/>
    </xf>
    <xf numFmtId="3" fontId="6" fillId="0" borderId="10" xfId="52" applyNumberFormat="1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166" fontId="7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 wrapText="1"/>
    </xf>
    <xf numFmtId="166" fontId="5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166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/>
    </xf>
    <xf numFmtId="166" fontId="11" fillId="0" borderId="1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166" fontId="11" fillId="0" borderId="0" xfId="0" applyNumberFormat="1" applyFont="1" applyFill="1" applyBorder="1" applyAlignment="1">
      <alignment horizontal="center" wrapText="1"/>
    </xf>
    <xf numFmtId="166" fontId="5" fillId="0" borderId="1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166" fontId="11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66" fontId="11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166" fontId="16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СХ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5.75390625" style="0" customWidth="1"/>
    <col min="2" max="2" width="66.00390625" style="0" customWidth="1"/>
    <col min="3" max="4" width="17.25390625" style="0" customWidth="1"/>
    <col min="5" max="5" width="12.625" style="0" customWidth="1"/>
    <col min="6" max="6" width="9.625" style="0" customWidth="1"/>
  </cols>
  <sheetData>
    <row r="1" spans="1:4" ht="15">
      <c r="A1" s="5"/>
      <c r="B1" s="5"/>
      <c r="C1" s="8"/>
      <c r="D1" s="8" t="s">
        <v>47</v>
      </c>
    </row>
    <row r="2" spans="1:4" ht="15">
      <c r="A2" s="5"/>
      <c r="B2" s="5"/>
      <c r="C2" s="8"/>
      <c r="D2" s="8" t="s">
        <v>20</v>
      </c>
    </row>
    <row r="3" spans="1:4" ht="15">
      <c r="A3" s="5"/>
      <c r="B3" s="27"/>
      <c r="C3" s="27"/>
      <c r="D3" s="28" t="s">
        <v>50</v>
      </c>
    </row>
    <row r="4" spans="1:4" ht="15">
      <c r="A4" s="6"/>
      <c r="B4" s="6"/>
      <c r="C4" s="5"/>
      <c r="D4" s="5"/>
    </row>
    <row r="5" spans="1:4" ht="14.25">
      <c r="A5" s="66" t="s">
        <v>49</v>
      </c>
      <c r="B5" s="66"/>
      <c r="C5" s="66"/>
      <c r="D5" s="66"/>
    </row>
    <row r="6" spans="1:6" ht="14.25">
      <c r="A6" s="66" t="s">
        <v>18</v>
      </c>
      <c r="B6" s="66"/>
      <c r="C6" s="66"/>
      <c r="D6" s="66"/>
      <c r="E6" s="1"/>
      <c r="F6" s="1"/>
    </row>
    <row r="7" spans="1:6" ht="14.25">
      <c r="A7" s="66" t="s">
        <v>48</v>
      </c>
      <c r="B7" s="66"/>
      <c r="C7" s="66"/>
      <c r="D7" s="66"/>
      <c r="E7" s="1"/>
      <c r="F7" s="1"/>
    </row>
    <row r="8" ht="12.75">
      <c r="D8" s="29" t="s">
        <v>40</v>
      </c>
    </row>
    <row r="9" spans="1:6" ht="47.25" customHeight="1">
      <c r="A9" s="2" t="s">
        <v>4</v>
      </c>
      <c r="B9" s="16" t="s">
        <v>2</v>
      </c>
      <c r="C9" s="7">
        <v>2016</v>
      </c>
      <c r="D9" s="7">
        <v>2017</v>
      </c>
      <c r="F9" s="1"/>
    </row>
    <row r="10" spans="1:6" ht="14.25" customHeight="1">
      <c r="A10" s="63">
        <v>1</v>
      </c>
      <c r="B10" s="16">
        <v>2</v>
      </c>
      <c r="C10" s="7">
        <v>3</v>
      </c>
      <c r="D10" s="7">
        <v>4</v>
      </c>
      <c r="F10" s="1"/>
    </row>
    <row r="11" spans="1:4" ht="14.25">
      <c r="A11" s="3" t="s">
        <v>5</v>
      </c>
      <c r="B11" s="17" t="s">
        <v>16</v>
      </c>
      <c r="C11" s="9">
        <f>SUM(C12:C17)</f>
        <v>394061.19999999995</v>
      </c>
      <c r="D11" s="9">
        <f>SUM(D12:D17)</f>
        <v>394161.4</v>
      </c>
    </row>
    <row r="12" spans="1:4" ht="15">
      <c r="A12" s="25"/>
      <c r="B12" s="26" t="s">
        <v>37</v>
      </c>
      <c r="C12" s="36">
        <v>1877.3</v>
      </c>
      <c r="D12" s="36">
        <v>1877.3</v>
      </c>
    </row>
    <row r="13" spans="1:4" ht="15">
      <c r="A13" s="25"/>
      <c r="B13" s="26" t="s">
        <v>38</v>
      </c>
      <c r="C13" s="36">
        <v>17679</v>
      </c>
      <c r="D13" s="36">
        <v>17679</v>
      </c>
    </row>
    <row r="14" spans="1:4" ht="30">
      <c r="A14" s="25"/>
      <c r="B14" s="26" t="s">
        <v>39</v>
      </c>
      <c r="C14" s="36">
        <v>7027</v>
      </c>
      <c r="D14" s="36">
        <v>7027</v>
      </c>
    </row>
    <row r="15" spans="1:4" ht="30">
      <c r="A15" s="64"/>
      <c r="B15" s="18" t="s">
        <v>32</v>
      </c>
      <c r="C15" s="14">
        <v>107543.9</v>
      </c>
      <c r="D15" s="14">
        <v>107644.1</v>
      </c>
    </row>
    <row r="16" spans="1:4" ht="30">
      <c r="A16" s="65"/>
      <c r="B16" s="19" t="s">
        <v>33</v>
      </c>
      <c r="C16" s="14">
        <v>159122.4</v>
      </c>
      <c r="D16" s="14">
        <v>159122.4</v>
      </c>
    </row>
    <row r="17" spans="1:4" ht="30">
      <c r="A17" s="65"/>
      <c r="B17" s="37" t="s">
        <v>34</v>
      </c>
      <c r="C17" s="15">
        <v>100811.6</v>
      </c>
      <c r="D17" s="15">
        <v>100811.6</v>
      </c>
    </row>
    <row r="18" spans="1:4" ht="28.5">
      <c r="A18" s="4" t="s">
        <v>14</v>
      </c>
      <c r="B18" s="38" t="s">
        <v>7</v>
      </c>
      <c r="C18" s="39">
        <f>SUM(C19:C20)</f>
        <v>24432.2</v>
      </c>
      <c r="D18" s="39">
        <f>SUM(D19:D20)</f>
        <v>24432.2</v>
      </c>
    </row>
    <row r="19" spans="1:6" ht="30">
      <c r="A19" s="24"/>
      <c r="B19" s="37" t="s">
        <v>35</v>
      </c>
      <c r="C19" s="15">
        <v>24281.5</v>
      </c>
      <c r="D19" s="15">
        <v>24281.5</v>
      </c>
      <c r="E19" s="1"/>
      <c r="F19" s="1"/>
    </row>
    <row r="20" spans="1:6" ht="30">
      <c r="A20" s="24"/>
      <c r="B20" s="40" t="s">
        <v>33</v>
      </c>
      <c r="C20" s="15">
        <v>150.7</v>
      </c>
      <c r="D20" s="15">
        <v>150.7</v>
      </c>
      <c r="E20" s="1"/>
      <c r="F20" s="1"/>
    </row>
    <row r="21" spans="1:4" ht="14.25">
      <c r="A21" s="3" t="s">
        <v>8</v>
      </c>
      <c r="B21" s="41" t="s">
        <v>9</v>
      </c>
      <c r="C21" s="42">
        <f>SUM(C22:C27)</f>
        <v>335807.60000000003</v>
      </c>
      <c r="D21" s="42">
        <f>SUM(D22:D27)</f>
        <v>452819.00000000006</v>
      </c>
    </row>
    <row r="22" spans="1:4" ht="21" customHeight="1">
      <c r="A22" s="64"/>
      <c r="B22" s="43" t="s">
        <v>36</v>
      </c>
      <c r="C22" s="44">
        <v>65721.2</v>
      </c>
      <c r="D22" s="44">
        <f>65721.2+80000</f>
        <v>145721.2</v>
      </c>
    </row>
    <row r="23" spans="1:4" ht="30">
      <c r="A23" s="65"/>
      <c r="B23" s="45" t="s">
        <v>26</v>
      </c>
      <c r="C23" s="15">
        <v>265884.8</v>
      </c>
      <c r="D23" s="15">
        <v>302896.2</v>
      </c>
    </row>
    <row r="24" spans="1:4" ht="30">
      <c r="A24" s="65"/>
      <c r="B24" s="20" t="s">
        <v>27</v>
      </c>
      <c r="C24" s="15">
        <v>1300</v>
      </c>
      <c r="D24" s="15">
        <v>1300</v>
      </c>
    </row>
    <row r="25" spans="1:4" ht="30">
      <c r="A25" s="65"/>
      <c r="B25" s="37" t="s">
        <v>34</v>
      </c>
      <c r="C25" s="15">
        <v>687.2</v>
      </c>
      <c r="D25" s="15">
        <v>687.2</v>
      </c>
    </row>
    <row r="26" spans="1:4" ht="30">
      <c r="A26" s="23"/>
      <c r="B26" s="37" t="s">
        <v>35</v>
      </c>
      <c r="C26" s="15">
        <v>2182.2</v>
      </c>
      <c r="D26" s="15">
        <v>2182.2</v>
      </c>
    </row>
    <row r="27" spans="1:4" ht="30">
      <c r="A27" s="23"/>
      <c r="B27" s="40" t="s">
        <v>33</v>
      </c>
      <c r="C27" s="15">
        <v>32.2</v>
      </c>
      <c r="D27" s="15">
        <v>32.2</v>
      </c>
    </row>
    <row r="28" spans="1:4" ht="21.75" customHeight="1">
      <c r="A28" s="3" t="s">
        <v>6</v>
      </c>
      <c r="B28" s="41" t="s">
        <v>3</v>
      </c>
      <c r="C28" s="42">
        <f>SUM(C29:C31)</f>
        <v>738788.3</v>
      </c>
      <c r="D28" s="42">
        <f>SUM(D29:D31)</f>
        <v>894347.8999999999</v>
      </c>
    </row>
    <row r="29" spans="1:4" ht="24" customHeight="1">
      <c r="A29" s="67"/>
      <c r="B29" s="45" t="s">
        <v>25</v>
      </c>
      <c r="C29" s="15">
        <v>40428.8</v>
      </c>
      <c r="D29" s="15">
        <v>34928.8</v>
      </c>
    </row>
    <row r="30" spans="1:4" ht="30" customHeight="1">
      <c r="A30" s="67"/>
      <c r="B30" s="45" t="s">
        <v>26</v>
      </c>
      <c r="C30" s="15">
        <v>198359.5</v>
      </c>
      <c r="D30" s="15">
        <v>319719.1</v>
      </c>
    </row>
    <row r="31" spans="1:6" ht="30">
      <c r="A31" s="67"/>
      <c r="B31" s="37" t="s">
        <v>34</v>
      </c>
      <c r="C31" s="15">
        <v>500000</v>
      </c>
      <c r="D31" s="15">
        <v>539700</v>
      </c>
      <c r="E31" s="1"/>
      <c r="F31" s="1"/>
    </row>
    <row r="32" spans="1:4" ht="24" customHeight="1">
      <c r="A32" s="3" t="s">
        <v>15</v>
      </c>
      <c r="B32" s="41" t="s">
        <v>10</v>
      </c>
      <c r="C32" s="42">
        <f>SUM(C33:C34)</f>
        <v>2845.9</v>
      </c>
      <c r="D32" s="42">
        <f>SUM(D33:D34)</f>
        <v>2845.9</v>
      </c>
    </row>
    <row r="33" spans="1:4" ht="29.25" customHeight="1">
      <c r="A33" s="64"/>
      <c r="B33" s="45" t="s">
        <v>26</v>
      </c>
      <c r="C33" s="15">
        <v>1268.9</v>
      </c>
      <c r="D33" s="15">
        <v>1268.9</v>
      </c>
    </row>
    <row r="34" spans="1:4" ht="30">
      <c r="A34" s="68"/>
      <c r="B34" s="37" t="s">
        <v>35</v>
      </c>
      <c r="C34" s="15">
        <v>1577</v>
      </c>
      <c r="D34" s="15">
        <v>1577</v>
      </c>
    </row>
    <row r="35" spans="1:4" ht="19.5" customHeight="1">
      <c r="A35" s="3" t="s">
        <v>11</v>
      </c>
      <c r="B35" s="41" t="s">
        <v>0</v>
      </c>
      <c r="C35" s="42">
        <f>SUM(C36:C39)</f>
        <v>2154131.2</v>
      </c>
      <c r="D35" s="42">
        <f>SUM(D36:D39)</f>
        <v>2062388.0000000002</v>
      </c>
    </row>
    <row r="36" spans="1:4" ht="30">
      <c r="A36" s="64"/>
      <c r="B36" s="37" t="s">
        <v>28</v>
      </c>
      <c r="C36" s="15">
        <f>240295.7+290509.2+17090.3+26934.8+635397.4+684435.5+22506.1+1423.2</f>
        <v>1918592.2000000002</v>
      </c>
      <c r="D36" s="15">
        <f>240295.7+283766+17090.3+26934.8+635397.4+684435.5+22506.1+1423.2</f>
        <v>1911849.0000000002</v>
      </c>
    </row>
    <row r="37" spans="1:4" ht="30">
      <c r="A37" s="65"/>
      <c r="B37" s="37" t="s">
        <v>29</v>
      </c>
      <c r="C37" s="15">
        <v>31910.9</v>
      </c>
      <c r="D37" s="15">
        <v>31910.9</v>
      </c>
    </row>
    <row r="38" spans="1:4" ht="30">
      <c r="A38" s="65"/>
      <c r="B38" s="20" t="s">
        <v>30</v>
      </c>
      <c r="C38" s="15">
        <f>151377.4+44004.1</f>
        <v>195381.5</v>
      </c>
      <c r="D38" s="15">
        <v>110381.5</v>
      </c>
    </row>
    <row r="39" spans="1:4" ht="30">
      <c r="A39" s="65"/>
      <c r="B39" s="20" t="s">
        <v>31</v>
      </c>
      <c r="C39" s="15">
        <v>8246.6</v>
      </c>
      <c r="D39" s="15">
        <v>8246.6</v>
      </c>
    </row>
    <row r="40" spans="1:4" ht="21" customHeight="1">
      <c r="A40" s="3" t="s">
        <v>12</v>
      </c>
      <c r="B40" s="41" t="s">
        <v>24</v>
      </c>
      <c r="C40" s="42">
        <f>SUM(C41:C42)</f>
        <v>170076.4</v>
      </c>
      <c r="D40" s="42">
        <f>SUM(D41:D42)</f>
        <v>234548</v>
      </c>
    </row>
    <row r="41" spans="1:4" ht="30">
      <c r="A41" s="64"/>
      <c r="B41" s="37" t="s">
        <v>29</v>
      </c>
      <c r="C41" s="15">
        <v>167322.6</v>
      </c>
      <c r="D41" s="15">
        <v>231794.2</v>
      </c>
    </row>
    <row r="42" spans="1:4" ht="30">
      <c r="A42" s="65"/>
      <c r="B42" s="40" t="s">
        <v>33</v>
      </c>
      <c r="C42" s="15">
        <v>2753.8</v>
      </c>
      <c r="D42" s="15">
        <v>2753.8</v>
      </c>
    </row>
    <row r="43" spans="1:4" ht="14.25">
      <c r="A43" s="3" t="s">
        <v>13</v>
      </c>
      <c r="B43" s="41" t="s">
        <v>1</v>
      </c>
      <c r="C43" s="42">
        <f>SUM(C44:C47)</f>
        <v>149480.4</v>
      </c>
      <c r="D43" s="42">
        <f>SUM(D44:D47)</f>
        <v>79421.99999999999</v>
      </c>
    </row>
    <row r="44" spans="1:4" ht="30">
      <c r="A44" s="64"/>
      <c r="B44" s="37" t="s">
        <v>28</v>
      </c>
      <c r="C44" s="15">
        <f>70+13587.3+36774.4</f>
        <v>50431.7</v>
      </c>
      <c r="D44" s="15">
        <f>70+14492.8+36774.4</f>
        <v>51337.2</v>
      </c>
    </row>
    <row r="45" spans="1:4" ht="36" customHeight="1">
      <c r="A45" s="65"/>
      <c r="B45" s="20" t="s">
        <v>31</v>
      </c>
      <c r="C45" s="15">
        <v>10000</v>
      </c>
      <c r="D45" s="15">
        <v>10000</v>
      </c>
    </row>
    <row r="46" spans="1:4" ht="30">
      <c r="A46" s="65"/>
      <c r="B46" s="40" t="s">
        <v>33</v>
      </c>
      <c r="C46" s="15">
        <v>12205.4</v>
      </c>
      <c r="D46" s="15">
        <v>12205.4</v>
      </c>
    </row>
    <row r="47" spans="1:4" ht="30">
      <c r="A47" s="65"/>
      <c r="B47" s="37" t="s">
        <v>34</v>
      </c>
      <c r="C47" s="15">
        <v>76843.3</v>
      </c>
      <c r="D47" s="15">
        <v>5879.4</v>
      </c>
    </row>
    <row r="48" spans="1:4" ht="18" customHeight="1">
      <c r="A48" s="3" t="s">
        <v>21</v>
      </c>
      <c r="B48" s="41" t="s">
        <v>19</v>
      </c>
      <c r="C48" s="46">
        <f>SUM(C49:C49)</f>
        <v>100305.7</v>
      </c>
      <c r="D48" s="46">
        <f>SUM(D49:D49)</f>
        <v>18888.5</v>
      </c>
    </row>
    <row r="49" spans="1:4" ht="30">
      <c r="A49" s="22"/>
      <c r="B49" s="20" t="s">
        <v>30</v>
      </c>
      <c r="C49" s="15">
        <v>100305.7</v>
      </c>
      <c r="D49" s="15">
        <v>18888.5</v>
      </c>
    </row>
    <row r="50" spans="1:4" ht="20.25" customHeight="1">
      <c r="A50" s="3" t="s">
        <v>23</v>
      </c>
      <c r="B50" s="47" t="s">
        <v>22</v>
      </c>
      <c r="C50" s="46">
        <f>C51</f>
        <v>6860.1</v>
      </c>
      <c r="D50" s="46">
        <f>D51</f>
        <v>0</v>
      </c>
    </row>
    <row r="51" spans="1:4" ht="31.5" customHeight="1">
      <c r="A51" s="3"/>
      <c r="B51" s="37" t="s">
        <v>32</v>
      </c>
      <c r="C51" s="15">
        <v>6860.1</v>
      </c>
      <c r="D51" s="15">
        <v>0</v>
      </c>
    </row>
    <row r="52" spans="1:4" ht="15.75">
      <c r="A52" s="21"/>
      <c r="B52" s="48" t="s">
        <v>41</v>
      </c>
      <c r="C52" s="49">
        <f>C43+C40+C35+C32+C28+C21+C18+C11+C48+C50</f>
        <v>4076789.0000000005</v>
      </c>
      <c r="D52" s="49">
        <f>D43+D40+D35+D32+D28+D21+D18+D11+D48+D50</f>
        <v>4163852.9</v>
      </c>
    </row>
    <row r="53" spans="1:4" ht="15.75">
      <c r="A53" s="11"/>
      <c r="B53" s="50"/>
      <c r="C53" s="51"/>
      <c r="D53" s="51"/>
    </row>
    <row r="54" spans="1:4" ht="15">
      <c r="A54" s="30"/>
      <c r="B54" s="31" t="s">
        <v>42</v>
      </c>
      <c r="C54" s="52">
        <v>53408.5</v>
      </c>
      <c r="D54" s="52">
        <v>108321.8</v>
      </c>
    </row>
    <row r="55" spans="1:4" ht="15">
      <c r="A55" s="32"/>
      <c r="B55" s="33"/>
      <c r="C55" s="53"/>
      <c r="D55" s="53"/>
    </row>
    <row r="56" spans="1:4" ht="30" customHeight="1">
      <c r="A56" s="34"/>
      <c r="B56" s="54" t="s">
        <v>17</v>
      </c>
      <c r="C56" s="55">
        <f>C52+C54</f>
        <v>4130197.5000000005</v>
      </c>
      <c r="D56" s="55">
        <f>D52+D54</f>
        <v>4272174.7</v>
      </c>
    </row>
    <row r="57" spans="1:4" ht="30" customHeight="1">
      <c r="A57" s="35"/>
      <c r="B57" s="56"/>
      <c r="C57" s="57"/>
      <c r="D57" s="57"/>
    </row>
    <row r="58" spans="1:4" ht="30" hidden="1">
      <c r="A58" s="11"/>
      <c r="B58" s="20" t="s">
        <v>30</v>
      </c>
      <c r="C58" s="51">
        <f>C38+C49</f>
        <v>295687.2</v>
      </c>
      <c r="D58" s="51">
        <f>D38+D49</f>
        <v>129270</v>
      </c>
    </row>
    <row r="59" spans="1:4" ht="30" hidden="1">
      <c r="A59" s="11"/>
      <c r="B59" s="37" t="s">
        <v>29</v>
      </c>
      <c r="C59" s="51">
        <f>C37+C41</f>
        <v>199233.5</v>
      </c>
      <c r="D59" s="51">
        <f>D37+D41</f>
        <v>263705.10000000003</v>
      </c>
    </row>
    <row r="60" spans="1:4" ht="30" hidden="1">
      <c r="A60" s="11"/>
      <c r="B60" s="37" t="s">
        <v>28</v>
      </c>
      <c r="C60" s="51">
        <f>C36+C44</f>
        <v>1969023.9000000001</v>
      </c>
      <c r="D60" s="51">
        <f>D36+D44</f>
        <v>1963186.2000000002</v>
      </c>
    </row>
    <row r="61" spans="1:4" ht="30" hidden="1">
      <c r="A61" s="11"/>
      <c r="B61" s="20" t="s">
        <v>31</v>
      </c>
      <c r="C61" s="51">
        <f>C45+C39</f>
        <v>18246.6</v>
      </c>
      <c r="D61" s="51">
        <f>D45+D39</f>
        <v>18246.6</v>
      </c>
    </row>
    <row r="62" spans="1:4" ht="30" hidden="1">
      <c r="A62" s="11"/>
      <c r="B62" s="37" t="s">
        <v>35</v>
      </c>
      <c r="C62" s="51">
        <f>C19+C26+C34</f>
        <v>28040.7</v>
      </c>
      <c r="D62" s="51">
        <f>D19+D26+D34</f>
        <v>28040.7</v>
      </c>
    </row>
    <row r="63" spans="1:4" ht="30" hidden="1">
      <c r="A63" s="11"/>
      <c r="B63" s="37" t="s">
        <v>34</v>
      </c>
      <c r="C63" s="51">
        <f>C17+C25+C31+C47</f>
        <v>678342.1000000001</v>
      </c>
      <c r="D63" s="51">
        <f>D17+D25+D31+D47</f>
        <v>647078.2000000001</v>
      </c>
    </row>
    <row r="64" spans="1:4" ht="30" hidden="1">
      <c r="A64" s="11"/>
      <c r="B64" s="37" t="s">
        <v>32</v>
      </c>
      <c r="C64" s="51">
        <f>C15+C51</f>
        <v>114404</v>
      </c>
      <c r="D64" s="51">
        <f>D15+D51</f>
        <v>107644.1</v>
      </c>
    </row>
    <row r="65" spans="1:4" ht="30" hidden="1">
      <c r="A65" s="11"/>
      <c r="B65" s="40" t="s">
        <v>33</v>
      </c>
      <c r="C65" s="51">
        <f>C16+C20+C27+C42+C46</f>
        <v>174264.5</v>
      </c>
      <c r="D65" s="51">
        <f>D16+D20+D27+D42+D46</f>
        <v>174264.5</v>
      </c>
    </row>
    <row r="66" spans="1:4" ht="30" hidden="1">
      <c r="A66" s="11"/>
      <c r="B66" s="45" t="s">
        <v>26</v>
      </c>
      <c r="C66" s="51">
        <f>C23+C30+C33</f>
        <v>465513.2</v>
      </c>
      <c r="D66" s="51">
        <f>D23+D30+D33</f>
        <v>623884.2000000001</v>
      </c>
    </row>
    <row r="67" spans="1:4" ht="30.75" customHeight="1" hidden="1">
      <c r="A67" s="11"/>
      <c r="B67" s="43" t="s">
        <v>36</v>
      </c>
      <c r="C67" s="51">
        <f>C22+C29</f>
        <v>106150</v>
      </c>
      <c r="D67" s="51">
        <f>D22+D29</f>
        <v>180650</v>
      </c>
    </row>
    <row r="68" spans="1:4" ht="30" hidden="1">
      <c r="A68" s="11"/>
      <c r="B68" s="20" t="s">
        <v>27</v>
      </c>
      <c r="C68" s="51">
        <f>C24</f>
        <v>1300</v>
      </c>
      <c r="D68" s="51">
        <f>D24</f>
        <v>1300</v>
      </c>
    </row>
    <row r="69" spans="2:4" ht="12.75" hidden="1">
      <c r="B69" s="58"/>
      <c r="C69" s="59"/>
      <c r="D69" s="59"/>
    </row>
    <row r="70" spans="2:4" ht="12.75" hidden="1">
      <c r="B70" s="58" t="s">
        <v>44</v>
      </c>
      <c r="C70" s="60">
        <f>SUM(C58:C68)</f>
        <v>4050205.7000000007</v>
      </c>
      <c r="D70" s="60">
        <f>SUM(D58:D68)</f>
        <v>4137269.600000001</v>
      </c>
    </row>
    <row r="71" spans="2:4" ht="12.75" hidden="1">
      <c r="B71" s="58"/>
      <c r="C71" s="61"/>
      <c r="D71" s="61"/>
    </row>
    <row r="72" spans="2:4" ht="12.75" hidden="1">
      <c r="B72" s="58" t="s">
        <v>43</v>
      </c>
      <c r="C72" s="60">
        <f>SUM(C12:C14)</f>
        <v>26583.3</v>
      </c>
      <c r="D72" s="60">
        <f>SUM(D12:D14)</f>
        <v>26583.3</v>
      </c>
    </row>
    <row r="73" spans="2:4" ht="12.75" hidden="1">
      <c r="B73" s="58"/>
      <c r="C73" s="60"/>
      <c r="D73" s="60"/>
    </row>
    <row r="74" spans="2:4" ht="12.75" hidden="1">
      <c r="B74" s="58" t="s">
        <v>46</v>
      </c>
      <c r="C74" s="60">
        <f>C54</f>
        <v>53408.5</v>
      </c>
      <c r="D74" s="60">
        <f>D54</f>
        <v>108321.8</v>
      </c>
    </row>
    <row r="75" spans="2:4" ht="12.75" hidden="1">
      <c r="B75" s="58"/>
      <c r="C75" s="61"/>
      <c r="D75" s="61"/>
    </row>
    <row r="76" spans="2:4" ht="12.75" hidden="1">
      <c r="B76" s="62" t="s">
        <v>45</v>
      </c>
      <c r="C76" s="60">
        <f>C70+C72+C74</f>
        <v>4130197.5000000005</v>
      </c>
      <c r="D76" s="60">
        <f>D70+D72+D74</f>
        <v>4272174.700000001</v>
      </c>
    </row>
    <row r="77" spans="2:4" ht="12.75">
      <c r="B77" s="12"/>
      <c r="C77" s="13"/>
      <c r="D77" s="13"/>
    </row>
    <row r="78" spans="2:4" ht="12.75">
      <c r="B78" s="12"/>
      <c r="C78" s="13"/>
      <c r="D78" s="13"/>
    </row>
    <row r="79" spans="2:4" ht="12.75">
      <c r="B79" s="12"/>
      <c r="C79" s="13"/>
      <c r="D79" s="13"/>
    </row>
    <row r="80" spans="2:4" ht="12.75">
      <c r="B80" s="12"/>
      <c r="C80" s="13"/>
      <c r="D80" s="13"/>
    </row>
    <row r="81" spans="2:4" ht="12.75">
      <c r="B81" s="12"/>
      <c r="C81" s="13"/>
      <c r="D81" s="13"/>
    </row>
    <row r="82" spans="2:4" ht="12.75">
      <c r="B82" s="12"/>
      <c r="C82" s="13"/>
      <c r="D82" s="13"/>
    </row>
    <row r="83" spans="2:4" ht="12.75">
      <c r="B83" s="12"/>
      <c r="C83" s="13"/>
      <c r="D83" s="13"/>
    </row>
    <row r="84" spans="2:4" ht="12.75">
      <c r="B84" s="12"/>
      <c r="C84" s="13"/>
      <c r="D84" s="13"/>
    </row>
    <row r="85" spans="2:4" ht="12.75">
      <c r="B85" s="12"/>
      <c r="C85" s="13"/>
      <c r="D85" s="13"/>
    </row>
    <row r="86" spans="2:4" ht="12.75">
      <c r="B86" s="12"/>
      <c r="C86" s="13"/>
      <c r="D86" s="13"/>
    </row>
    <row r="87" spans="2:4" ht="12.75">
      <c r="B87" s="12"/>
      <c r="C87" s="13"/>
      <c r="D87" s="13"/>
    </row>
    <row r="88" spans="2:4" ht="12.75">
      <c r="B88" s="12"/>
      <c r="C88" s="13"/>
      <c r="D88" s="13"/>
    </row>
    <row r="89" spans="2:4" ht="12.75">
      <c r="B89" s="12"/>
      <c r="C89" s="13"/>
      <c r="D89" s="13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</sheetData>
  <sheetProtection/>
  <mergeCells count="10">
    <mergeCell ref="A15:A17"/>
    <mergeCell ref="A22:A25"/>
    <mergeCell ref="A44:A47"/>
    <mergeCell ref="A5:D5"/>
    <mergeCell ref="A6:D6"/>
    <mergeCell ref="A7:D7"/>
    <mergeCell ref="A36:A39"/>
    <mergeCell ref="A41:A42"/>
    <mergeCell ref="A29:A31"/>
    <mergeCell ref="A33:A34"/>
  </mergeCells>
  <printOptions/>
  <pageMargins left="0.7874015748031497" right="0.1968503937007874" top="0.7874015748031497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</dc:creator>
  <cp:keywords/>
  <dc:description/>
  <cp:lastModifiedBy>281</cp:lastModifiedBy>
  <cp:lastPrinted>2014-11-10T11:49:55Z</cp:lastPrinted>
  <dcterms:created xsi:type="dcterms:W3CDTF">2003-11-21T03:44:50Z</dcterms:created>
  <dcterms:modified xsi:type="dcterms:W3CDTF">2014-11-10T11:49:57Z</dcterms:modified>
  <cp:category/>
  <cp:version/>
  <cp:contentType/>
  <cp:contentStatus/>
</cp:coreProperties>
</file>