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ед 2012-2013" sheetId="1" r:id="rId1"/>
    <sheet name="вед 2011" sheetId="2" r:id="rId2"/>
    <sheet name="функц 2012-2013" sheetId="3" r:id="rId3"/>
    <sheet name="функц 2011" sheetId="4" r:id="rId4"/>
  </sheets>
  <definedNames>
    <definedName name="Z_419C6360_650C_11D7_8EE1_00AA004F2C37_.wvu.PrintTitles" localSheetId="3" hidden="1">'функц 2011'!$9:$10</definedName>
    <definedName name="Z_724AD495_11B4_400C_801A_5C4B3D529E14_.wvu.PrintTitles" localSheetId="3" hidden="1">'функц 2011'!$9:$10</definedName>
    <definedName name="Z_7877DC72_62EE_441D_853A_C86C7C220B32_.wvu.PrintTitles" localSheetId="3" hidden="1">'функц 2011'!$9:$10</definedName>
    <definedName name="Z_7CA99B60_587F_11D7_8C29_000021DDEF14_.wvu.PrintTitles" localSheetId="3" hidden="1">'функц 2011'!$9:$10</definedName>
    <definedName name="Z_FD5AB83D_D344_4A9C_9E4F_7A0B1BEDCF80_.wvu.PrintTitles" localSheetId="3" hidden="1">'функц 2011'!$9:$10</definedName>
    <definedName name="_xlnm.Print_Titles" localSheetId="1">'вед 2011'!$9:$9</definedName>
    <definedName name="_xlnm.Print_Titles" localSheetId="0">'вед 2012-2013'!$8:$9</definedName>
    <definedName name="_xlnm.Print_Titles" localSheetId="3">'функц 2011'!$9:$10</definedName>
    <definedName name="_xlnm.Print_Titles" localSheetId="2">'функц 2012-2013'!$8:$10</definedName>
  </definedNames>
  <calcPr fullCalcOnLoad="1"/>
</workbook>
</file>

<file path=xl/sharedStrings.xml><?xml version="1.0" encoding="utf-8"?>
<sst xmlns="http://schemas.openxmlformats.org/spreadsheetml/2006/main" count="3779" uniqueCount="542">
  <si>
    <t>1000</t>
  </si>
  <si>
    <t>Социальная политика</t>
  </si>
  <si>
    <t>1001</t>
  </si>
  <si>
    <t>Пенсионное обеспечение</t>
  </si>
  <si>
    <t>ВСЕГО РАСХОДОВ</t>
  </si>
  <si>
    <t>Центральный аппарат</t>
  </si>
  <si>
    <t>202 00 00</t>
  </si>
  <si>
    <t>Воинские формирования (органы, подразделения)</t>
  </si>
  <si>
    <t>Вещевое обеспечение</t>
  </si>
  <si>
    <t>Гражданский персонал</t>
  </si>
  <si>
    <t>005</t>
  </si>
  <si>
    <t>0408</t>
  </si>
  <si>
    <t>317 00 00</t>
  </si>
  <si>
    <t>Транспорт</t>
  </si>
  <si>
    <t>Другие виды транспорта</t>
  </si>
  <si>
    <t>Отдельные мероприятия по другим видам транспорта</t>
  </si>
  <si>
    <t>Пособия и компенсации военнослужащим, приравненным к ним лицам, а также уволенным из их числа</t>
  </si>
  <si>
    <t>1003</t>
  </si>
  <si>
    <t>Социальное обеспечение населения</t>
  </si>
  <si>
    <t>520 00 00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</si>
  <si>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</si>
  <si>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</si>
  <si>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</si>
  <si>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0407</t>
  </si>
  <si>
    <t>Лесное хозяйство</t>
  </si>
  <si>
    <t>290 00 00</t>
  </si>
  <si>
    <t>Охрана, восстановление и использование лесов</t>
  </si>
  <si>
    <t>Межбюджетные трансферты</t>
  </si>
  <si>
    <t>Выполнение других обязательств государства</t>
  </si>
  <si>
    <t>Руководитель контрольно-счетной палаты муниципального образования и его заместители</t>
  </si>
  <si>
    <t>Лесоохранные и лесовосстановительные мероприятия</t>
  </si>
  <si>
    <t>Государственная регистрация актов гражданского состояния</t>
  </si>
  <si>
    <t>Другие вопросы в области национальной безопасности и правоохранительной деятельности</t>
  </si>
  <si>
    <t>600 00 00</t>
  </si>
  <si>
    <t>795 00 00</t>
  </si>
  <si>
    <t>Целевые программы муниципальных образований</t>
  </si>
  <si>
    <t>Озеленение</t>
  </si>
  <si>
    <t>102 00 00</t>
  </si>
  <si>
    <t>485 00 00</t>
  </si>
  <si>
    <t>482 00 00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</si>
  <si>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</si>
  <si>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муниципального образования</t>
  </si>
  <si>
    <t xml:space="preserve"> 003 00 00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</si>
  <si>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</si>
  <si>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003 02 00</t>
  </si>
  <si>
    <t>003 03 00</t>
  </si>
  <si>
    <t>003 04 00</t>
  </si>
  <si>
    <t>Функционирование Правительства Российской Федерации, высших  исполнительных органов государственной  власти субъектов РФ, местных администраций</t>
  </si>
  <si>
    <t xml:space="preserve"> 003 01 00</t>
  </si>
  <si>
    <t>Выполнение функций муниципальными органами</t>
  </si>
  <si>
    <t>521 00 00</t>
  </si>
  <si>
    <t>521 02 00</t>
  </si>
  <si>
    <t>521 02 01</t>
  </si>
  <si>
    <t>521 02 02</t>
  </si>
  <si>
    <t>521 02 05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</si>
  <si>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</si>
  <si>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521 02 07</t>
  </si>
  <si>
    <t>003 05 00</t>
  </si>
  <si>
    <t>012</t>
  </si>
  <si>
    <t>Прочие расходы</t>
  </si>
  <si>
    <t>070 01 00</t>
  </si>
  <si>
    <t>Резервные фонды органов муниципального образования</t>
  </si>
  <si>
    <t>090 04 00</t>
  </si>
  <si>
    <t>092 01 00</t>
  </si>
  <si>
    <t xml:space="preserve">092 01 01 </t>
  </si>
  <si>
    <t>092 01 07</t>
  </si>
  <si>
    <t xml:space="preserve">Информирование населения через средства массовой информации, публикации нормативных актов </t>
  </si>
  <si>
    <t>521 02 15</t>
  </si>
  <si>
    <t>001 38 00</t>
  </si>
  <si>
    <t>202 02 01</t>
  </si>
  <si>
    <t>Обеспечение форменным обмундированием</t>
  </si>
  <si>
    <t>013</t>
  </si>
  <si>
    <t>202 02 02</t>
  </si>
  <si>
    <t>Компенсация стоимости вещевого имущества</t>
  </si>
  <si>
    <t>202 03 00</t>
  </si>
  <si>
    <t xml:space="preserve">Военный персонал </t>
  </si>
  <si>
    <t>202 04 00</t>
  </si>
  <si>
    <t>202 05 00</t>
  </si>
  <si>
    <t xml:space="preserve"> Функционирование органов в сфере национальной безопасности и правоохранительной деятельности</t>
  </si>
  <si>
    <t>202 06 00</t>
  </si>
  <si>
    <t>203 00 00</t>
  </si>
  <si>
    <t>Оплата медицинских услуг, осуществление отдельных выплат сотрудникам органов в сфере национальной безопасности и правоохранительной деятельности</t>
  </si>
  <si>
    <t>203 01 00</t>
  </si>
  <si>
    <t>Оплата расходов на оказание медицинской помощи (медицинского обслуживания) сотрудникам</t>
  </si>
  <si>
    <t>Социальные выплаты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</si>
  <si>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</si>
  <si>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</si>
  <si>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Разработка ПСД и реконструкция водовода на правый берег от водовода "Усолка" до насосной станции 3 подъема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</si>
  <si>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</si>
  <si>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001</t>
  </si>
  <si>
    <t>Выполнение функций бюджетными учреждениями</t>
  </si>
  <si>
    <t>Бюджетные инвестиции в объекты муниципальной инвестиционной программы развития инфраструктуры города Березники</t>
  </si>
  <si>
    <t>102 02 00</t>
  </si>
  <si>
    <t xml:space="preserve">Бюджетные инвестиции </t>
  </si>
  <si>
    <t>0314</t>
  </si>
  <si>
    <t>0605</t>
  </si>
  <si>
    <t>410 00 00</t>
  </si>
  <si>
    <t>521 02 14</t>
  </si>
  <si>
    <t>521 02 11</t>
  </si>
  <si>
    <t>Социальная помощь</t>
  </si>
  <si>
    <t>505 53 00</t>
  </si>
  <si>
    <t>001 43 00</t>
  </si>
  <si>
    <t>512 97 00</t>
  </si>
  <si>
    <t>Закон Пермской области от 09.09.1996 № 533-83 "Об охране семьи, материнства, отцовства и детства"</t>
  </si>
  <si>
    <t>505 53 08</t>
  </si>
  <si>
    <t>Предоставление мер социальной поддержки учащимся из многодетных малоимущих семей</t>
  </si>
  <si>
    <t>505 53 09</t>
  </si>
  <si>
    <t>Предоставление мер социальной поддержки учащимся из малоимущих семей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</si>
  <si>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</si>
  <si>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452 99 00</t>
  </si>
  <si>
    <t>795 02 00</t>
  </si>
  <si>
    <t>521 02 18</t>
  </si>
  <si>
    <t>521 02 12</t>
  </si>
  <si>
    <t>003 00 00</t>
  </si>
  <si>
    <t>450 85 00</t>
  </si>
  <si>
    <t>Стационарная медицинская помощь</t>
  </si>
  <si>
    <t>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</si>
  <si>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521 02 08</t>
  </si>
  <si>
    <t>795 04 00</t>
  </si>
  <si>
    <t>795 05 00</t>
  </si>
  <si>
    <t>Строительство (реконструкция) объектов общегражданского значения</t>
  </si>
  <si>
    <t>003</t>
  </si>
  <si>
    <t>Скорая медицинская помощь</t>
  </si>
  <si>
    <t>0906</t>
  </si>
  <si>
    <t>Заготовка, переработка, хранение и обеспечение безопасности донорской крови и её компонентов</t>
  </si>
  <si>
    <t>0111</t>
  </si>
  <si>
    <t>065 00 00</t>
  </si>
  <si>
    <t>Процентные платежи по долговым обязательствам</t>
  </si>
  <si>
    <t>065 01 00</t>
  </si>
  <si>
    <t>Процентные платежи по муниципальному долгу</t>
  </si>
  <si>
    <t>Физическая культура и спорт</t>
  </si>
  <si>
    <t>Центры спортивной подготовки</t>
  </si>
  <si>
    <t>Реализация государственных функций в области здравоохранения</t>
  </si>
  <si>
    <t>485 01 00</t>
  </si>
  <si>
    <t>Мероприятия в области здравоохранения</t>
  </si>
  <si>
    <t>476 00 00</t>
  </si>
  <si>
    <t>Родильные дома</t>
  </si>
  <si>
    <t>491 00 00</t>
  </si>
  <si>
    <t xml:space="preserve"> на 2011 год</t>
  </si>
  <si>
    <t>Распределение бюджетных ассигнований на 2011 год по разделам и подразделам, целевым статьям и видам расходов классификации расходов бюджета города Березники</t>
  </si>
  <si>
    <t>1300</t>
  </si>
  <si>
    <t>Обслуживание государственного имуниципального долга</t>
  </si>
  <si>
    <t>1301</t>
  </si>
  <si>
    <t>Обслуживание внутреннего государственного и  муниципального долга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</si>
  <si>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</si>
  <si>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</si>
  <si>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Строительство полигона захоранения ТБО и ПО 3-4 классов опасности г.Березники</t>
  </si>
  <si>
    <t>Строительство кладбища на площадке южнее производственной базы по пр. Ленина, 92</t>
  </si>
  <si>
    <t>Разработка ПСД и строительство городской свалки</t>
  </si>
  <si>
    <t>Монтаж источника независимого электроснабжения для отделения реанимации МУ "Детская городская больница" по адресу ул. Ломоносова, 102</t>
  </si>
  <si>
    <t>Монтаж источника независимого электроснабжения для детского отделения патологии новорожденных МУ "Детская городская больница" по адресу Советский пр., 67</t>
  </si>
  <si>
    <t>Разработка ПСД и реконструкция детского сада № 9 по адресу: ул. Сарычева, 1</t>
  </si>
  <si>
    <t>Разработка ПСД для реконструкции МСКОУ "СКОШ для детей с тяжелым нарушением речи" по адресу: ул. К.Цеткин, 5</t>
  </si>
  <si>
    <t>Долгосрочная целевая программа "Профилактика алкоголизма, наркомании и токсикомании в детской, подростковой и молодежной среде на 2011-2015 годы "Рывок из Зазеркалья"</t>
  </si>
  <si>
    <t>Городская целевая комплексная Программа по улучшению обеспечения муниципальных учреждений здравоохранения г. Березники врачебными кадрами на 2008-2012 годы</t>
  </si>
  <si>
    <t xml:space="preserve">Другие вопросы в области культуры, кинематографии </t>
  </si>
  <si>
    <t>Физическая культура</t>
  </si>
  <si>
    <t xml:space="preserve">Культура и кинематография </t>
  </si>
  <si>
    <t xml:space="preserve"> на 2012 - 2013 годы</t>
  </si>
  <si>
    <t>Долгосрочная целевая программа "Каникулы" на 2011-2015 годы</t>
  </si>
  <si>
    <t>002</t>
  </si>
  <si>
    <t>Субсидии автономным учреждениям</t>
  </si>
  <si>
    <t>491 01 00</t>
  </si>
  <si>
    <t>505 57 00</t>
  </si>
  <si>
    <t>014</t>
  </si>
  <si>
    <t>795 10 00</t>
  </si>
  <si>
    <t>521 02 16</t>
  </si>
  <si>
    <t xml:space="preserve">Функционирование органов в сфере национальной безопасности, правоохранительной деятельности </t>
  </si>
  <si>
    <t>092 99 00</t>
  </si>
  <si>
    <t>304 00 00</t>
  </si>
  <si>
    <t>0105</t>
  </si>
  <si>
    <t>Судебная система</t>
  </si>
  <si>
    <t xml:space="preserve"> 001 40 00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</si>
  <si>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</si>
  <si>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202 02 00</t>
  </si>
  <si>
    <t>Иные безвозмездные и безвозвратные перечисления</t>
  </si>
  <si>
    <t>520 18 00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</si>
  <si>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</si>
  <si>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317 01 00</t>
  </si>
  <si>
    <t>006</t>
  </si>
  <si>
    <t>Субсидии юридическим лицам (за исключением субсидий государственным (муниципальным) учреждениям)</t>
  </si>
  <si>
    <t>0503</t>
  </si>
  <si>
    <t>Благоустройство</t>
  </si>
  <si>
    <t>600 01 00</t>
  </si>
  <si>
    <t>Расходы на содержание сетей наружного освещения, включая расходы на оплату уличного освещения</t>
  </si>
  <si>
    <t>600 02 00</t>
  </si>
  <si>
    <t>600 03 00</t>
  </si>
  <si>
    <t>600 04 00</t>
  </si>
  <si>
    <t xml:space="preserve">Расходы по содержанию прочих объектов благоустройства, включая расходы на прочие мероприятия по благоустройству </t>
  </si>
  <si>
    <t>600 05 00</t>
  </si>
  <si>
    <t>Расходы по организации и содержанию мест захоронения</t>
  </si>
  <si>
    <t>0505</t>
  </si>
  <si>
    <t>290 01 00</t>
  </si>
  <si>
    <t>Мероприятия по благоустройству</t>
  </si>
  <si>
    <t>Газификация частного жилищного фонда</t>
  </si>
  <si>
    <t>Депутаты представительного органа муниципального образования, работающие на не постоянной основе</t>
  </si>
  <si>
    <t>003 04 02</t>
  </si>
  <si>
    <t>Амбулаторная помощь</t>
  </si>
  <si>
    <t>Городская целевая комплексная Программа по организации и совершенствованию онкологической помощи населению г. Березники на 2007-2011 годы</t>
  </si>
  <si>
    <t>2012</t>
  </si>
  <si>
    <t>2013</t>
  </si>
  <si>
    <t>Субсидии на возмещение недополученных доходов, связанных с предоставлением льготного проезда по проездным документам для школьников, студентов и учащихся средних специальных учебных заведений</t>
  </si>
  <si>
    <t>521 02 26</t>
  </si>
  <si>
    <t xml:space="preserve">   Содержание милиции общественной безопасности</t>
  </si>
  <si>
    <t xml:space="preserve">     Березниковская городская Дума</t>
  </si>
  <si>
    <t>019</t>
  </si>
  <si>
    <t>Обслуживание муниципального долга</t>
  </si>
  <si>
    <t xml:space="preserve">Предоставление услуги на получение основного общего, среднего общего образования </t>
  </si>
  <si>
    <t>Предоставление услуги по обеспечению доступа к музейным коллекциям (фондам)</t>
  </si>
  <si>
    <t>Предоставление услуги на получение основного общего, среднего общего образования</t>
  </si>
  <si>
    <t xml:space="preserve">Сумма,            тыс. руб. </t>
  </si>
  <si>
    <t>Субсидии на возмещение недополученных доходов, связанных с  предоставлением льготного проезда по проездным документам учащихся школы № 14 с 1 по 4 классы, ранее обучавшихся в школе № 26 и проживающих в прилегающем к данной школе микрорайоне</t>
  </si>
  <si>
    <t>Субсидии на возмещение недополученных доходов в связи с предоставленнием мер социальной поддержки работникам бюджетной сферы по оплате за содержание и ремонт жилого помещения в общежитиях, имеющих в своем составе муниципальный жилищный фонд</t>
  </si>
  <si>
    <t>Субсидии на возмещение недополученных доходов по оплате за содержание и ремонт жилого помещения за граждан, проживающих в общежитиях, имеющих в своем составе муниципальный жилищный фонд</t>
  </si>
  <si>
    <t>102 03 00</t>
  </si>
  <si>
    <t>Бюджетные инвестиции в объекты коммунальной инфраструктуры</t>
  </si>
  <si>
    <t>Содержание и ремонт городских автомобильных дорог и инженерных сооружений на них в границах городских округов и поселений в рамках благоустройства</t>
  </si>
  <si>
    <t>Субсидии на выполнение работ по содержанию водозабора "Сурмог"</t>
  </si>
  <si>
    <t>Городская целевая комплексная Программа по предупреждению распространения в г. Березники заболевания, вызываемого вирусом иммунодефицита человека (ВИЧ-инфекции), "Анти-ВИЧ/СПИД" на 2009-2011 годы</t>
  </si>
  <si>
    <t>795 11 00</t>
  </si>
  <si>
    <t>Городская целевая Программа "Профилактика и лечение артериальной гипертонии в г.Березники на 2009-2013 г.г."</t>
  </si>
  <si>
    <t>521 02 24</t>
  </si>
  <si>
    <t>521 02 17</t>
  </si>
  <si>
    <t>Средства на поощрения, применяемые администрацией г.Березники</t>
  </si>
  <si>
    <t>001 00 00</t>
  </si>
  <si>
    <t xml:space="preserve">Руководство и управление в сфере установленных функций </t>
  </si>
  <si>
    <t>Пенсии за выслугу лет лицам, замещавшим муниципальные должности муниципальной службы</t>
  </si>
  <si>
    <t>Расходы на денежные выплаты Почетным гражданам г.Березники</t>
  </si>
  <si>
    <t>9999</t>
  </si>
  <si>
    <t>Условно утвержденные расходы</t>
  </si>
  <si>
    <t>999 00 00</t>
  </si>
  <si>
    <t>999</t>
  </si>
  <si>
    <t>795 12 00</t>
  </si>
  <si>
    <t>Городская целевая программа "Капитальный ремонт крыш многоквартирных домов в городе Березники на 2009-2013 годы"</t>
  </si>
  <si>
    <t>795 13 00</t>
  </si>
  <si>
    <t>1100</t>
  </si>
  <si>
    <t>521 03 00</t>
  </si>
  <si>
    <t>Распределение бюджетных ассигнований на 2012-2013 годы по разделам и подразделам, целевым статьям и видам расходов классификации расходов бюджета города Березники</t>
  </si>
  <si>
    <t>тыс. руб.</t>
  </si>
  <si>
    <t>Городская целевая программа "Капитальный ремонт (замена) лифтового хозяйства многоквартирных домов в городе Березники на 2009-2013 годы, диспетчеризация лифтового хозяйства многоквартирных домов на 2009 год"</t>
  </si>
  <si>
    <t>к решению Березниковской  городской Думы</t>
  </si>
  <si>
    <t>Ведомство</t>
  </si>
  <si>
    <t>920</t>
  </si>
  <si>
    <t>Управление здравоохранения администрации города Березники</t>
  </si>
  <si>
    <t>Содержание учреждений</t>
  </si>
  <si>
    <t>921</t>
  </si>
  <si>
    <t>923</t>
  </si>
  <si>
    <t>Комитет по вопросам образования администрации города Березники</t>
  </si>
  <si>
    <t>340 00 00</t>
  </si>
  <si>
    <t>Реализация функций органами местного самоуправления в области национальной экономики</t>
  </si>
  <si>
    <t>340 03 00</t>
  </si>
  <si>
    <t>440 99 00</t>
  </si>
  <si>
    <t>Мероприятия по землеустройству и землепользованию</t>
  </si>
  <si>
    <t>Разработка ПСД для реконструкции детского сада № 61 по адресу: ул. Короленко, 5</t>
  </si>
  <si>
    <t>Разработка ПСД и реконструкция детского сада № 65 по адресу: ул. Ломоносова, 127</t>
  </si>
  <si>
    <t>Социальное обеспечение</t>
  </si>
  <si>
    <t>924</t>
  </si>
  <si>
    <t>Финансовое управление администрации города Березники</t>
  </si>
  <si>
    <t>928</t>
  </si>
  <si>
    <t>Управление по распоряжению муниципальной собственностью администрации города Березники</t>
  </si>
  <si>
    <t>Субсидии юридическим лицам (за исключением субсидий государственным (муниципальным) учреждениям</t>
  </si>
  <si>
    <t>929</t>
  </si>
  <si>
    <t>930</t>
  </si>
  <si>
    <t>Муниципальное учреждение "Управление гражданской защиты г.Березники"</t>
  </si>
  <si>
    <t>188</t>
  </si>
  <si>
    <t>Управление внутренних дел по Березниковскому городскому округу Пермского края</t>
  </si>
  <si>
    <t>934</t>
  </si>
  <si>
    <t>Администрация города Березники</t>
  </si>
  <si>
    <t xml:space="preserve">001 00 00 </t>
  </si>
  <si>
    <t xml:space="preserve">001 38 00 </t>
  </si>
  <si>
    <t xml:space="preserve"> 505 00 00</t>
  </si>
  <si>
    <t>935</t>
  </si>
  <si>
    <t>936</t>
  </si>
  <si>
    <t>938</t>
  </si>
  <si>
    <t>Муниципальное учреждение "Объединенный комитет территориального управления г.Березники"</t>
  </si>
  <si>
    <t>943</t>
  </si>
  <si>
    <t>Муниципальное учреждение "Управление капитального строительства"</t>
  </si>
  <si>
    <t>946</t>
  </si>
  <si>
    <t>Муниципальное учреждение "Служба благоустройства г.Березники"</t>
  </si>
  <si>
    <t>948</t>
  </si>
  <si>
    <t>Управление благоустройства администрации города Березники</t>
  </si>
  <si>
    <t>ИТОГО</t>
  </si>
  <si>
    <t xml:space="preserve">Пенсии за выслугу лет  </t>
  </si>
  <si>
    <t>Городская целевая программа "Приведение в нормативное и безопасное состояние зеленого хозяйства придомовых территорий города Березники на 2010-2012 годы"</t>
  </si>
  <si>
    <t>Депутаты представительного органа муниципального образования, работающие на постоянной основе</t>
  </si>
  <si>
    <t>795 23 00</t>
  </si>
  <si>
    <t>795 16 00</t>
  </si>
  <si>
    <t>Городская целевая программа "Отлов и стерилизация безнадзорных (бездомных) животных в городе Березники на 2009-2011 годы"</t>
  </si>
  <si>
    <t>Поддержка в сфере культуры, кинематографии и средств массовой информации</t>
  </si>
  <si>
    <t>512 03 00</t>
  </si>
  <si>
    <t>Стипендии спортсменам</t>
  </si>
  <si>
    <t>Культура и кинематография</t>
  </si>
  <si>
    <t>Разработка ПСД для реставрации здания бывшего кинотеатра "Авангард"</t>
  </si>
  <si>
    <t>0804</t>
  </si>
  <si>
    <t>Другие вопросы в области культуры, кинематографии</t>
  </si>
  <si>
    <t>Здравоохранение</t>
  </si>
  <si>
    <t>0909</t>
  </si>
  <si>
    <t>Другие вопросы в области здравоохранения</t>
  </si>
  <si>
    <t>795 07 00</t>
  </si>
  <si>
    <t>Городская целевая комплексная Программа по улучшению обеспечения муниципальных учреждений здравоохранения г.Березники врачебными кадрами на 2008-2012 годы</t>
  </si>
  <si>
    <t>Городская целевая программа оказания муниципальной помощи малоимущим семьям и гражданам на 2010-2011 годы "Поддержка и защита"</t>
  </si>
  <si>
    <t>1101</t>
  </si>
  <si>
    <t xml:space="preserve">Физическая культура  </t>
  </si>
  <si>
    <t>1105</t>
  </si>
  <si>
    <t>Другие вопросы в области физической культуры и спорта</t>
  </si>
  <si>
    <t>Разработка ПСД и строительство лыжероллерной освещенной трассы в районе д.Новожилово МУ "Лыжная база "Снежинка"</t>
  </si>
  <si>
    <t>Разработка ПСД и реконструкция стадиона в районе городского парка</t>
  </si>
  <si>
    <t>Реставрация здания бывшего кинотеатра "Авангард"</t>
  </si>
  <si>
    <t>Реконструкция стадиона в районе городского парка</t>
  </si>
  <si>
    <t>Ведомственная структура расходов бюджета города Березники</t>
  </si>
  <si>
    <t>Предоставление услуг по оказанию скорой медицинской помощи</t>
  </si>
  <si>
    <t>Сумма,          тыс. руб.</t>
  </si>
  <si>
    <t>Содержание милиции общественной безопасности</t>
  </si>
  <si>
    <t>Функционирование органов в сфере национальной безопасности, правоохранительной деятельности</t>
  </si>
  <si>
    <t>Выполнение фунций бюджетными учреждениями</t>
  </si>
  <si>
    <t>Содержание здания бывшего кинотеатра "Авангард"</t>
  </si>
  <si>
    <t>003 04 01</t>
  </si>
  <si>
    <t>090 01 00</t>
  </si>
  <si>
    <t>Содержание, обслуживание и сохранение объектов муниципального имущества, составляющих муниципальную казну</t>
  </si>
  <si>
    <t>795 21 00</t>
  </si>
  <si>
    <t>795 01 00</t>
  </si>
  <si>
    <t>Городская целевая программа "Профилактика правонарушений и преступлений в муниципальном образовании "Город Березники на 2010-2012 годы"</t>
  </si>
  <si>
    <t>795 22 00</t>
  </si>
  <si>
    <t>Городская целевая программа "Повышение безопасности дорожного движения в г.Березники на 2010-2012 г.г."</t>
  </si>
  <si>
    <t>Субсидии  организациям, выполняющим перевозки пассажиров по маршрутам регулярных перевозок г.Березники</t>
  </si>
  <si>
    <t>505 85 00</t>
  </si>
  <si>
    <t>Оказание других видов социальной помощи</t>
  </si>
  <si>
    <t>505 85 05</t>
  </si>
  <si>
    <t>Пособия семьям, имеющим детей в возрасте от 1,5 до 5 лет, не посещающих муниципальные дошкольные образовательные учреждения</t>
  </si>
  <si>
    <t>Реализация пилотного проекта "Пособие семьям, имеющим детей от 1,5 до 5 лет, не посещающих дошкольные учреждения"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</si>
  <si>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</si>
  <si>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505 34 02</t>
  </si>
  <si>
    <t>420 99 01</t>
  </si>
  <si>
    <t>Предоставление услуги по дошкольному образованию детей</t>
  </si>
  <si>
    <t>421 99 01</t>
  </si>
  <si>
    <t>423 99 01</t>
  </si>
  <si>
    <t>Предоставление услуги по дополнительному образованию детей</t>
  </si>
  <si>
    <t>431 99 01</t>
  </si>
  <si>
    <t>Предоставление услуги по организационно-воспитательной работе с молодежью</t>
  </si>
  <si>
    <t>435 99 01</t>
  </si>
  <si>
    <t>Предоставление прочих услуг в сфере образования</t>
  </si>
  <si>
    <t>440 99 01</t>
  </si>
  <si>
    <t>441 99 01</t>
  </si>
  <si>
    <t>442 99 01</t>
  </si>
  <si>
    <t>Предоставление услуги по организации библиотечного обслуживания населения</t>
  </si>
  <si>
    <t>Предоставление услуги по организации культурного досуга</t>
  </si>
  <si>
    <t>443 99 01</t>
  </si>
  <si>
    <t>470 99 01</t>
  </si>
  <si>
    <t>Предоставление услуг по оказанию первичной медико-санитарной помощи</t>
  </si>
  <si>
    <t>471 99 01</t>
  </si>
  <si>
    <t>477 99 01</t>
  </si>
  <si>
    <t>482 99 01</t>
  </si>
  <si>
    <t>Предоставление услуги по организации физкультурно-оздоровительных мероприятий на базе спортивного учреждения</t>
  </si>
  <si>
    <t>Закон Пермского края от 29.06.2010 № 642-ПК "О стипендиальном обеспечении и дополнительных формах материальной поддержки обучающихся в общеобразовательных учреждениях, образовательных учреждениях начального и среднего профессионального образования"</t>
  </si>
  <si>
    <t>Субсидии некоммерческим организациям, не являющимся бюджетными и автономными учреждениями, на оказание услуг для решения социальных задач</t>
  </si>
  <si>
    <t>092 01 08</t>
  </si>
  <si>
    <t>Мероприятия по реализации социальных задач</t>
  </si>
  <si>
    <t>022</t>
  </si>
  <si>
    <t>Березниковская городская Дума</t>
  </si>
  <si>
    <t>0412</t>
  </si>
  <si>
    <t>Другие вопросы в области национальной экономики</t>
  </si>
  <si>
    <t>795 18 00</t>
  </si>
  <si>
    <t>Городская целевая программа "Развитие малого и среднего предпринимательства в городе Березники на 2009-2011 годы"</t>
  </si>
  <si>
    <t>450 06 00</t>
  </si>
  <si>
    <t>Комплектование книжных фондов библиотек муниципальных образований</t>
  </si>
  <si>
    <t>450 06 01</t>
  </si>
  <si>
    <t>Софинансирование капитального ремонта общего имущества многоквартирных домов и расходов по приведению в нормативное и безопасное состояние зеленого хозяйства придомовых территорий многоквартирных домов города в рамках реализации городских целевых программ</t>
  </si>
  <si>
    <t xml:space="preserve">092 01 13 </t>
  </si>
  <si>
    <t xml:space="preserve">092 01 14 </t>
  </si>
  <si>
    <t xml:space="preserve">092 01 15 </t>
  </si>
  <si>
    <t>Реконструкция водовода на правый берег от водовода "Усолка" до насосной станции 3 подъема</t>
  </si>
  <si>
    <t>Разработка ПСД и реконструкция водовода Ду 800 мм от колодца № 86 до контррезервуара V 6000 м3</t>
  </si>
  <si>
    <t>Монтаж источника независимого электроснабжения для корпуса №1 МУ "Городская больница № 1" по адресу ул. Деменева, 12</t>
  </si>
  <si>
    <t>Монтаж источника независимого электроснабжения для гинекологического отделения МУ "Родильный дом" по адресу ул. Гагарина, 7</t>
  </si>
  <si>
    <t>Монтаж источника независимого электроснабжения для второго отделения МУ "Родильный дом" по адресу ул. Гагарина, 7</t>
  </si>
  <si>
    <t>Реконструкция детского сада № 65 по адресу: ул. Ломоносова, 127</t>
  </si>
  <si>
    <t>Реконструкция детского сада № 9 по адресу: ул. Сарычева, 1</t>
  </si>
  <si>
    <t>Реконструкция МСКОУ "СКОШ для детей с тяжелым нарушением речи" по адресу: ул. К.Цеткин, 5</t>
  </si>
  <si>
    <t>Реконструкция детского сада № 61 по адресу: ул. Короленко, 5</t>
  </si>
  <si>
    <t>к решению Березниковской городской Думы</t>
  </si>
  <si>
    <t>Разделы, подраздел</t>
  </si>
  <si>
    <t>Целевая статья</t>
  </si>
  <si>
    <t>Вид расходов</t>
  </si>
  <si>
    <t>Наименование расходов</t>
  </si>
  <si>
    <t>0100</t>
  </si>
  <si>
    <t>Общегосударственные вопросы</t>
  </si>
  <si>
    <t>0102</t>
  </si>
  <si>
    <t>0103</t>
  </si>
  <si>
    <t>0104</t>
  </si>
  <si>
    <t>0106</t>
  </si>
  <si>
    <t>Резервные фонды</t>
  </si>
  <si>
    <t xml:space="preserve"> 070 00 00</t>
  </si>
  <si>
    <t>Другие общегосударственные вопросы</t>
  </si>
  <si>
    <t>090 00 00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</si>
  <si>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</si>
  <si>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 xml:space="preserve"> 092 00 00</t>
  </si>
  <si>
    <t>Реализация государственных функций, связанных с общегосударственным управлением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</si>
  <si>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</si>
  <si>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</si>
  <si>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</si>
  <si>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</si>
  <si>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</si>
  <si>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0400</t>
  </si>
  <si>
    <t>Национальная экономика</t>
  </si>
  <si>
    <t>0500</t>
  </si>
  <si>
    <t>Жилищно-коммунальное хозяйство</t>
  </si>
  <si>
    <t>0501</t>
  </si>
  <si>
    <t>Жилищное хозяйство</t>
  </si>
  <si>
    <t>350 00 00</t>
  </si>
  <si>
    <t>Поддержка жилищного хозяйства</t>
  </si>
  <si>
    <t>0502</t>
  </si>
  <si>
    <t>Коммунальное хозяйство</t>
  </si>
  <si>
    <t>351 00 00</t>
  </si>
  <si>
    <t>Поддержка коммунального хозяйства</t>
  </si>
  <si>
    <t>Другие вопросы в области жилищно-коммунального хозяйства</t>
  </si>
  <si>
    <t>0600</t>
  </si>
  <si>
    <t>Охрана окружающей среды</t>
  </si>
  <si>
    <t>Другие вопросы в области охраны окружающей среды</t>
  </si>
  <si>
    <t>Природоохранные мероприятия</t>
  </si>
  <si>
    <t>0700</t>
  </si>
  <si>
    <t>Образование</t>
  </si>
  <si>
    <t>0701</t>
  </si>
  <si>
    <t>Дошкольное образование</t>
  </si>
  <si>
    <t>420 00 00</t>
  </si>
  <si>
    <t>Детские дошкольные учреждения</t>
  </si>
  <si>
    <t>Обеспечение деятельности подведомственных учреждений</t>
  </si>
  <si>
    <t>0702</t>
  </si>
  <si>
    <t>Общее образование</t>
  </si>
  <si>
    <t>421 00 00</t>
  </si>
  <si>
    <t>Школы-детские сады, школы начальные, неполные средние и средние</t>
  </si>
  <si>
    <t>423 00 00</t>
  </si>
  <si>
    <t>Учреждения по внешкольной работе с детьми</t>
  </si>
  <si>
    <t>0707</t>
  </si>
  <si>
    <t>Молодежная политика и оздоровление детей</t>
  </si>
  <si>
    <t>431 00 00</t>
  </si>
  <si>
    <t>Организационно-воспитательная работа с молодежью</t>
  </si>
  <si>
    <t>Предоставление услуг учреждениями</t>
  </si>
  <si>
    <t>0709</t>
  </si>
  <si>
    <t>Другие вопросы в области образования</t>
  </si>
  <si>
    <t>435 00 00</t>
  </si>
  <si>
    <t>Учреждения, обеспечивающие предоставление услуг в сфере образования</t>
  </si>
  <si>
    <t>452 00 00</t>
  </si>
  <si>
    <t>505 00 00</t>
  </si>
  <si>
    <t>0800</t>
  </si>
  <si>
    <t>0801</t>
  </si>
  <si>
    <t xml:space="preserve">Культура </t>
  </si>
  <si>
    <t>440 00 00</t>
  </si>
  <si>
    <t>Дворцы и дома культуры, другие учреждения культуры и средств массовой информации</t>
  </si>
  <si>
    <t>441 00 00</t>
  </si>
  <si>
    <t>Музеи и постоянные выставки</t>
  </si>
  <si>
    <t>442 00 00</t>
  </si>
  <si>
    <t>Библиотеки</t>
  </si>
  <si>
    <t>443 00 00</t>
  </si>
  <si>
    <t>Театры, цирки, концертные и другие организации исполнительских искусств</t>
  </si>
  <si>
    <t>450 00 00</t>
  </si>
  <si>
    <t>Мероприятия в сфере культуры, кинематографии и средств массовой информации</t>
  </si>
  <si>
    <t>0900</t>
  </si>
  <si>
    <t>0901</t>
  </si>
  <si>
    <t>470 00 00</t>
  </si>
  <si>
    <t xml:space="preserve">001 43 00 </t>
  </si>
  <si>
    <t>Осуществление полномочий по подготовке проведения статистических переписей</t>
  </si>
  <si>
    <t>Больницы, клиники, госпитали, медико-санитарные части</t>
  </si>
  <si>
    <t>Обслуживание государственного и муниципального долга</t>
  </si>
  <si>
    <t>471 00 00</t>
  </si>
  <si>
    <t>Поликлиники, амбулатории, диагностические центры</t>
  </si>
  <si>
    <t>477 00 00</t>
  </si>
  <si>
    <t>Станции скорой и неотложной помощи</t>
  </si>
  <si>
    <t>0902</t>
  </si>
  <si>
    <t>512 00 00</t>
  </si>
  <si>
    <t>Физкультурно-оздоровительная работа и спортивные мероприятия</t>
  </si>
  <si>
    <t>0904</t>
  </si>
  <si>
    <t>Мероприятия в области спорта и физической культуры</t>
  </si>
  <si>
    <t>Приобретение пассажирского  подвижного состава (троллейбусы)</t>
  </si>
  <si>
    <t>Ремонт жилищного фонда, находящегося в муниципальной собственности</t>
  </si>
  <si>
    <t>Спортивные мероприятия</t>
  </si>
  <si>
    <t>949</t>
  </si>
  <si>
    <t>Муниципальное учреждение "Центр бюджетного учета"</t>
  </si>
  <si>
    <t>Субсидии на обеспечение установки коллективных (общедомовых) приборов учета тепловой энергии и (или) холодной воды в многоквартирных домах г.Березники</t>
  </si>
  <si>
    <t>Софинансирование расходов по установке общедомовых приборов учета в домах жилого фонда, подключенных к центральным системам снабжения энергетическими ресурсами, расположенными на территории г.Березники в рамках краевой долгосрочной целевой программы "Энергосбережение и повышение энергетической эффективности Пермского края на 2010-2015 годы"</t>
  </si>
  <si>
    <t>Софинансирование установки коллективных (общедомовых) приборов учета тепловой энергии и (или) холодной воды в многоквартирных домах г.Березники, в части жилых помещений, находящихся в муниципальной собственности</t>
  </si>
  <si>
    <t>Софинансирование расходов по установке общедомовых приборов учета в домах жилого фонда, подключенных к центральным системам снабжения энергетическими ресурсами, расположенными на территории г.Березники в рамках краевой долгосрочной целевой программы в части жилых помещений, находящихся в муниципальной собственности</t>
  </si>
  <si>
    <t>Разработка программы в области энергосбережения и повышения энергетической эффективности муниципального образования "Город Березники"</t>
  </si>
  <si>
    <t>Управление культуры администрации города Березники</t>
  </si>
  <si>
    <t>Комитет по физической культуре, спорту и делам молодежи администрации города Березники</t>
  </si>
  <si>
    <t>Контрольно-счетная палата муниципального образования "Город Березники"</t>
  </si>
  <si>
    <t>Контрольно-счетная палата муниципального образования    "Город Березники"</t>
  </si>
  <si>
    <t xml:space="preserve">    Администрация города Березники</t>
  </si>
  <si>
    <t>Управление культуры администрации города Березники (содержание здания бывшего кинотеатра "Авангард")</t>
  </si>
  <si>
    <t>Комитет по физической культуре, спорту и делам молодежи администрации города Березники (спортивные мероприятия)</t>
  </si>
  <si>
    <t>1006</t>
  </si>
  <si>
    <t>Другие вопросы в области социальной политики</t>
  </si>
  <si>
    <t>0304</t>
  </si>
  <si>
    <t>Органы юстиции</t>
  </si>
  <si>
    <t>Управление объектами муниципального имущества, составляющих муниципальную казну</t>
  </si>
  <si>
    <t>Формирование комплексной организации бюджетного учета муниципального образования г.Березники по оптимизации учета и консолидации отчетности путем реинжиринга бизнес-процессов бухгалтерии и внедрения информационной системы управления и комплексной системы автоматизации процесса планирования бюджета в непосредственной связи с достигаемыми результатами</t>
  </si>
  <si>
    <t>Средства на повышение оплаты труда муниципальных служащих, работников централизованных бухгалтерий и работников, осуществляющих техническое обеспечение деятельности органов местного самоуправления</t>
  </si>
  <si>
    <t>Средства на повышение оплаты труда работников бюджетной сферы</t>
  </si>
  <si>
    <t xml:space="preserve"> Функционирование органов в сфере национальной безопасности, правоохранительной деятельности</t>
  </si>
  <si>
    <t>505 60 00</t>
  </si>
  <si>
    <t>505 60 02</t>
  </si>
  <si>
    <t>Стипендиальное обеспечение обучающихся в 10-х и 11-х классах общеобразовательных учреждений</t>
  </si>
  <si>
    <t>476 99 00</t>
  </si>
  <si>
    <t>520 04 00</t>
  </si>
  <si>
    <t>Обследование жилых домов для получения заключения о техническом состоянии строительных конструкций, вводных и фасадных газопроводов, разработка проектно-сметной документации по ремонту и усилению строительных конструкций зданий жилых домов, конструктивных мер защиты вводных и фасадных газопроводов, проведение ремонтных работ и работ по усилению строительных конструкций, выполнение конструктивных мер защиты вводных и фасадных газопроводов, инженерный мониторинг строительных конструкций жилых домов, государственная экспертиза проектов, авторский надзор за выполнением проектов, проведение текущей технической инвентаризации домов для определения фактического износа многоквартирных жилых домов</t>
  </si>
  <si>
    <t>470 99 00</t>
  </si>
  <si>
    <t>471 99 00</t>
  </si>
  <si>
    <t>452 99 01</t>
  </si>
  <si>
    <t xml:space="preserve">520 00 00 </t>
  </si>
  <si>
    <t>Руководство и управление в сфере установленных функций</t>
  </si>
  <si>
    <t>017</t>
  </si>
  <si>
    <t xml:space="preserve">Иные межбюджетные трансферты  </t>
  </si>
  <si>
    <t>Межбюджетные трансферты бюджету Пермского края из бюджета города Березники в связи с одноканальным финансированием муниципальных учреждений здравоохранения и иных медицинских организаций</t>
  </si>
  <si>
    <t>Приложение 4</t>
  </si>
  <si>
    <t>Предоставление услуг в сфере образования</t>
  </si>
  <si>
    <t>Управление культуры администрации города Березники (мероприятия в области культуры)</t>
  </si>
  <si>
    <t>Мероприятия в области культуры</t>
  </si>
  <si>
    <t>Приложение 6</t>
  </si>
  <si>
    <t>Приложение 5</t>
  </si>
  <si>
    <t>Приложение 7</t>
  </si>
  <si>
    <t>Мероприятия, направленные на снижение уровня преступности</t>
  </si>
  <si>
    <t>Мероприятия,  направленные на снижение уровня преступности</t>
  </si>
  <si>
    <t>482 99 00</t>
  </si>
  <si>
    <t>Переселение граждан из многоквартирных домов, расположенных в г.Березники в зоне влияния  горных работ по сильвинитовым пластам с учетом затопления рудника БКПРУ-1 ОАО "Уралкалий"</t>
  </si>
  <si>
    <t>Финансовое обеспечение переданных органам местного самоуправления государственных полномочий</t>
  </si>
  <si>
    <t xml:space="preserve">Составление протоколов об административных правонарушениях </t>
  </si>
  <si>
    <t>Обеспечение хранения, комплектования, учета и использования архивных документов архивного фонда Пермского края</t>
  </si>
  <si>
    <t>Образование комиссий по делам несовершеннолетних и защите их прав и организация их деятельности</t>
  </si>
  <si>
    <t>Обслуживание получателей средств краевого бюджета</t>
  </si>
  <si>
    <t>Обеспечение донорской кровью и ее компонентами муниципальных учреждений здравоохранения</t>
  </si>
  <si>
    <t>Обеспечение государственных гарантий на получение общедоступного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</si>
  <si>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ограниченными возможностями здоровья, специальных учебно-воспитательных учреждениях открытого типа, оздоровительных образовательных учреждениях санаторного типа для детей нуждающихся в длительном лечении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</si>
  <si>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сообщения</t>
  </si>
  <si>
    <t>Обеспечение обязательного государственного страхования жизни граждан, участвующих в обеспечении общественного порядка</t>
  </si>
  <si>
    <t>Осуществление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</si>
  <si>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Выплата компенсации части родительской платы за содержание ребенка в муниципальных образовательных организациях, реализующих основную общеобразовательную программу дошкольного образования (включая расходы на администрирование выплаты)</t>
  </si>
  <si>
    <t>Предоставление социальных гарантий и льгот педагогическим работникам образовательных учреждений</t>
  </si>
  <si>
    <t>Организация оздоровления и отдыха детей</t>
  </si>
  <si>
    <t xml:space="preserve">Комплектование книжных фондов библиотек муниципальных образований </t>
  </si>
  <si>
    <t xml:space="preserve">Образование комиссий по делам несовершеннолетних и защите их прав и организация их деятельности </t>
  </si>
  <si>
    <t>Обеспечение воспитания и обучения детей-инвалидов в дошкольных образовательных учреждениях и на дому (для непосещающих дошкольные образовательные учреждения)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</si>
  <si>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</si>
  <si>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от 07 декабря  2010г. № 115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</si>
</sst>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_ ;[Red]\-#,##0\ "/>
    <numFmt numFmtId="167" formatCode="#,##0.0_ ;[Red]\-#,##0.0\ "/>
    <numFmt numFmtId="168" formatCode="#,##0.0;\-#,##0.0"/>
    <numFmt numFmtId="169" formatCode="#,##0.0"/>
    <numFmt numFmtId="170" formatCode="#,##0.000"/>
    <numFmt numFmtId="171" formatCode="0_ ;[Red]\-0\ "/>
    <numFmt numFmtId="172" formatCode="#,##0_р_."/>
    <numFmt numFmtId="173" formatCode="#,##0.0_ ;\-#,##0.0\ "/>
    <numFmt numFmtId="174" formatCode="#,##0.00_ ;[Red]\-#,##0.00\ "/>
    <numFmt numFmtId="175" formatCode="0.000%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.0;[Red]\-#,##0.0"/>
    <numFmt numFmtId="193" formatCode="0.0_ ;[Red]\-0.0\ "/>
    <numFmt numFmtId="194" formatCode="d\ mmmm\,\ yyyy"/>
    <numFmt numFmtId="195" formatCode="#,##0.000_ ;[Red]\-#,##0.000\ "/>
    <numFmt numFmtId="196" formatCode="_*\ &quot; &quot;_-"/>
    <numFmt numFmtId="197" formatCode="_-* #,##0_-;\-* #,##0_-;_-* &quot; &quot;_-;_-@_-"/>
    <numFmt numFmtId="198" formatCode="_-* #,##0.0&quot;р.&quot;_-;\-* #,##0.0&quot;р.&quot;_-;_-* &quot;-&quot;?&quot;р.&quot;_-;_-@_-"/>
    <numFmt numFmtId="199" formatCode="_-* #,##0.0_р_._-;\-* #,##0.0_р_._-;_-* &quot;-&quot;?_р_._-;_-@_-"/>
    <numFmt numFmtId="200" formatCode="_-* #,##0.00_р_._-;\-* #,##0.00_р_._-;_-* &quot;-&quot;?_р_._-;_-@_-"/>
    <numFmt numFmtId="201" formatCode="_-* #,##0_р_._-;\-* #,##0_р_._-;_-* &quot;-&quot;?_р_._-;_-@_-"/>
    <numFmt numFmtId="202" formatCode="[$-FC19]d\ mmmm\ yyyy\ &quot;г.&quot;"/>
  </numFmts>
  <fonts count="23">
    <font>
      <sz val="10"/>
      <name val="Arial Cyr"/>
      <family val="0"/>
    </font>
    <font>
      <sz val="12"/>
      <name val="Arial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0"/>
    </font>
    <font>
      <b/>
      <i/>
      <sz val="12"/>
      <name val="Times New Roman Cyr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i/>
      <sz val="11"/>
      <name val="Times New Roman Cyr"/>
      <family val="1"/>
    </font>
    <font>
      <i/>
      <sz val="12"/>
      <name val="Times New Roman Cyr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49" fontId="4" fillId="0" borderId="0" xfId="21" applyNumberFormat="1" applyFont="1" applyAlignment="1">
      <alignment/>
      <protection/>
    </xf>
    <xf numFmtId="49" fontId="5" fillId="0" borderId="0" xfId="21" applyNumberFormat="1" applyFont="1" applyAlignment="1">
      <alignment horizontal="center"/>
      <protection/>
    </xf>
    <xf numFmtId="3" fontId="7" fillId="0" borderId="1" xfId="23" applyNumberFormat="1" applyFont="1" applyBorder="1" applyAlignment="1">
      <alignment horizontal="left" vertical="center" wrapText="1"/>
      <protection/>
    </xf>
    <xf numFmtId="3" fontId="8" fillId="0" borderId="1" xfId="23" applyNumberFormat="1" applyFont="1" applyBorder="1" applyAlignment="1">
      <alignment horizontal="left" vertical="center" wrapText="1"/>
      <protection/>
    </xf>
    <xf numFmtId="3" fontId="8" fillId="0" borderId="2" xfId="23" applyNumberFormat="1" applyFont="1" applyBorder="1" applyAlignment="1">
      <alignment horizontal="left" vertical="center" wrapText="1"/>
      <protection/>
    </xf>
    <xf numFmtId="3" fontId="4" fillId="0" borderId="2" xfId="23" applyNumberFormat="1" applyFont="1" applyBorder="1" applyAlignment="1">
      <alignment vertical="center" wrapText="1"/>
      <protection/>
    </xf>
    <xf numFmtId="3" fontId="7" fillId="0" borderId="2" xfId="23" applyNumberFormat="1" applyFont="1" applyBorder="1" applyAlignment="1">
      <alignment horizontal="left" vertical="center" wrapText="1"/>
      <protection/>
    </xf>
    <xf numFmtId="3" fontId="7" fillId="0" borderId="3" xfId="23" applyNumberFormat="1" applyFont="1" applyBorder="1" applyAlignment="1">
      <alignment horizontal="left" vertical="center" wrapText="1"/>
      <protection/>
    </xf>
    <xf numFmtId="3" fontId="4" fillId="0" borderId="2" xfId="23" applyNumberFormat="1" applyFont="1" applyBorder="1" applyAlignment="1">
      <alignment horizontal="left" vertical="center" wrapText="1"/>
      <protection/>
    </xf>
    <xf numFmtId="3" fontId="4" fillId="0" borderId="2" xfId="23" applyNumberFormat="1" applyFont="1" applyBorder="1" applyAlignment="1">
      <alignment vertical="center" wrapText="1"/>
      <protection/>
    </xf>
    <xf numFmtId="3" fontId="7" fillId="0" borderId="1" xfId="23" applyNumberFormat="1" applyFont="1" applyBorder="1" applyAlignment="1">
      <alignment vertical="center" wrapText="1"/>
      <protection/>
    </xf>
    <xf numFmtId="3" fontId="7" fillId="0" borderId="1" xfId="23" applyNumberFormat="1" applyFont="1" applyBorder="1" applyAlignment="1">
      <alignment horizontal="left" vertical="center" wrapText="1"/>
      <protection/>
    </xf>
    <xf numFmtId="3" fontId="4" fillId="0" borderId="1" xfId="23" applyNumberFormat="1" applyFont="1" applyBorder="1" applyAlignment="1">
      <alignment horizontal="left" vertical="center" wrapText="1"/>
      <protection/>
    </xf>
    <xf numFmtId="3" fontId="4" fillId="0" borderId="3" xfId="23" applyNumberFormat="1" applyFont="1" applyBorder="1" applyAlignment="1">
      <alignment vertical="center" wrapText="1"/>
      <protection/>
    </xf>
    <xf numFmtId="3" fontId="7" fillId="0" borderId="3" xfId="23" applyNumberFormat="1" applyFont="1" applyBorder="1" applyAlignment="1">
      <alignment horizontal="left" vertical="center" wrapText="1"/>
      <protection/>
    </xf>
    <xf numFmtId="166" fontId="8" fillId="0" borderId="3" xfId="23" applyNumberFormat="1" applyFont="1" applyBorder="1" applyAlignment="1">
      <alignment horizontal="left" vertical="center" wrapText="1"/>
      <protection/>
    </xf>
    <xf numFmtId="166" fontId="7" fillId="0" borderId="4" xfId="23" applyNumberFormat="1" applyFont="1" applyBorder="1" applyAlignment="1">
      <alignment horizontal="left" vertical="center" wrapText="1"/>
      <protection/>
    </xf>
    <xf numFmtId="166" fontId="4" fillId="0" borderId="2" xfId="23" applyNumberFormat="1" applyFont="1" applyBorder="1" applyAlignment="1">
      <alignment horizontal="left" vertical="center" wrapText="1"/>
      <protection/>
    </xf>
    <xf numFmtId="166" fontId="4" fillId="0" borderId="4" xfId="23" applyNumberFormat="1" applyFont="1" applyBorder="1" applyAlignment="1">
      <alignment horizontal="left" vertical="center" wrapText="1"/>
      <protection/>
    </xf>
    <xf numFmtId="3" fontId="8" fillId="0" borderId="2" xfId="23" applyNumberFormat="1" applyFont="1" applyBorder="1" applyAlignment="1">
      <alignment vertical="center" wrapText="1"/>
      <protection/>
    </xf>
    <xf numFmtId="3" fontId="7" fillId="0" borderId="4" xfId="23" applyNumberFormat="1" applyFont="1" applyBorder="1" applyAlignment="1">
      <alignment vertical="center" wrapText="1"/>
      <protection/>
    </xf>
    <xf numFmtId="3" fontId="4" fillId="0" borderId="4" xfId="23" applyNumberFormat="1" applyFont="1" applyBorder="1" applyAlignment="1">
      <alignment vertical="center" wrapText="1"/>
      <protection/>
    </xf>
    <xf numFmtId="49" fontId="7" fillId="0" borderId="3" xfId="21" applyNumberFormat="1" applyFont="1" applyBorder="1" applyAlignment="1">
      <alignment horizontal="center" vertical="center" wrapText="1"/>
      <protection/>
    </xf>
    <xf numFmtId="49" fontId="7" fillId="0" borderId="3" xfId="21" applyNumberFormat="1" applyFont="1" applyBorder="1" applyAlignment="1">
      <alignment horizontal="center" vertical="center" textRotation="90" wrapText="1"/>
      <protection/>
    </xf>
    <xf numFmtId="49" fontId="8" fillId="0" borderId="3" xfId="21" applyNumberFormat="1" applyFont="1" applyBorder="1" applyAlignment="1">
      <alignment horizontal="center" vertical="center" wrapText="1"/>
      <protection/>
    </xf>
    <xf numFmtId="166" fontId="7" fillId="0" borderId="3" xfId="23" applyNumberFormat="1" applyFont="1" applyBorder="1" applyAlignment="1">
      <alignment vertical="center" wrapText="1"/>
      <protection/>
    </xf>
    <xf numFmtId="3" fontId="8" fillId="0" borderId="2" xfId="23" applyNumberFormat="1" applyFont="1" applyBorder="1" applyAlignment="1">
      <alignment vertical="center" wrapText="1"/>
      <protection/>
    </xf>
    <xf numFmtId="3" fontId="7" fillId="0" borderId="5" xfId="23" applyNumberFormat="1" applyFont="1" applyBorder="1" applyAlignment="1">
      <alignment horizontal="left" vertical="center" wrapText="1"/>
      <protection/>
    </xf>
    <xf numFmtId="3" fontId="10" fillId="0" borderId="2" xfId="23" applyNumberFormat="1" applyFont="1" applyBorder="1" applyAlignment="1">
      <alignment vertical="center" wrapText="1"/>
      <protection/>
    </xf>
    <xf numFmtId="0" fontId="4" fillId="0" borderId="0" xfId="21" applyFont="1" applyAlignment="1">
      <alignment vertical="center" wrapText="1"/>
      <protection/>
    </xf>
    <xf numFmtId="166" fontId="4" fillId="0" borderId="3" xfId="23" applyNumberFormat="1" applyFont="1" applyBorder="1" applyAlignment="1">
      <alignment horizontal="left" vertical="center" wrapText="1"/>
      <protection/>
    </xf>
    <xf numFmtId="3" fontId="7" fillId="0" borderId="3" xfId="23" applyNumberFormat="1" applyFont="1" applyBorder="1" applyAlignment="1">
      <alignment vertical="center" wrapText="1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3" fontId="8" fillId="0" borderId="3" xfId="23" applyNumberFormat="1" applyFont="1" applyBorder="1" applyAlignment="1">
      <alignment vertical="center" wrapText="1"/>
      <protection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166" fontId="8" fillId="0" borderId="3" xfId="23" applyNumberFormat="1" applyFont="1" applyBorder="1" applyAlignment="1">
      <alignment vertical="center" wrapText="1"/>
      <protection/>
    </xf>
    <xf numFmtId="166" fontId="4" fillId="0" borderId="3" xfId="23" applyNumberFormat="1" applyFont="1" applyBorder="1" applyAlignment="1">
      <alignment vertical="center" wrapText="1"/>
      <protection/>
    </xf>
    <xf numFmtId="3" fontId="4" fillId="0" borderId="3" xfId="23" applyNumberFormat="1" applyFont="1" applyBorder="1" applyAlignment="1">
      <alignment vertical="center" wrapText="1"/>
      <protection/>
    </xf>
    <xf numFmtId="49" fontId="7" fillId="0" borderId="3" xfId="23" applyNumberFormat="1" applyFont="1" applyBorder="1" applyAlignment="1">
      <alignment horizontal="center" vertical="top"/>
      <protection/>
    </xf>
    <xf numFmtId="3" fontId="4" fillId="0" borderId="1" xfId="23" applyNumberFormat="1" applyFont="1" applyBorder="1" applyAlignment="1">
      <alignment vertical="center" wrapText="1"/>
      <protection/>
    </xf>
    <xf numFmtId="0" fontId="14" fillId="0" borderId="3" xfId="0" applyFont="1" applyBorder="1" applyAlignment="1">
      <alignment vertical="center" wrapText="1"/>
    </xf>
    <xf numFmtId="3" fontId="15" fillId="0" borderId="3" xfId="23" applyNumberFormat="1" applyFont="1" applyBorder="1" applyAlignment="1">
      <alignment horizontal="left" vertical="center" wrapText="1"/>
      <protection/>
    </xf>
    <xf numFmtId="49" fontId="14" fillId="0" borderId="3" xfId="0" applyNumberFormat="1" applyFont="1" applyFill="1" applyBorder="1" applyAlignment="1">
      <alignment horizontal="center" vertical="top" wrapText="1"/>
    </xf>
    <xf numFmtId="3" fontId="14" fillId="0" borderId="3" xfId="23" applyNumberFormat="1" applyFont="1" applyBorder="1" applyAlignment="1">
      <alignment horizontal="left" vertical="center" wrapText="1"/>
      <protection/>
    </xf>
    <xf numFmtId="3" fontId="16" fillId="0" borderId="3" xfId="23" applyNumberFormat="1" applyFont="1" applyBorder="1" applyAlignment="1">
      <alignment horizontal="left" vertical="center" wrapText="1"/>
      <protection/>
    </xf>
    <xf numFmtId="0" fontId="16" fillId="0" borderId="3" xfId="0" applyFont="1" applyBorder="1" applyAlignment="1">
      <alignment vertical="center" wrapText="1"/>
    </xf>
    <xf numFmtId="169" fontId="7" fillId="0" borderId="3" xfId="21" applyNumberFormat="1" applyFont="1" applyBorder="1" applyAlignment="1">
      <alignment horizontal="center"/>
      <protection/>
    </xf>
    <xf numFmtId="169" fontId="8" fillId="0" borderId="3" xfId="21" applyNumberFormat="1" applyFont="1" applyBorder="1" applyAlignment="1">
      <alignment horizontal="center"/>
      <protection/>
    </xf>
    <xf numFmtId="169" fontId="4" fillId="0" borderId="3" xfId="21" applyNumberFormat="1" applyFont="1" applyBorder="1" applyAlignment="1">
      <alignment horizontal="center"/>
      <protection/>
    </xf>
    <xf numFmtId="169" fontId="7" fillId="0" borderId="3" xfId="21" applyNumberFormat="1" applyFont="1" applyBorder="1" applyAlignment="1">
      <alignment horizontal="center"/>
      <protection/>
    </xf>
    <xf numFmtId="169" fontId="8" fillId="0" borderId="3" xfId="21" applyNumberFormat="1" applyFont="1" applyBorder="1" applyAlignment="1">
      <alignment horizontal="center"/>
      <protection/>
    </xf>
    <xf numFmtId="169" fontId="4" fillId="0" borderId="3" xfId="21" applyNumberFormat="1" applyFont="1" applyBorder="1" applyAlignment="1">
      <alignment horizontal="center"/>
      <protection/>
    </xf>
    <xf numFmtId="169" fontId="14" fillId="0" borderId="3" xfId="0" applyNumberFormat="1" applyFont="1" applyBorder="1" applyAlignment="1">
      <alignment horizontal="center" vertical="center" wrapText="1"/>
    </xf>
    <xf numFmtId="169" fontId="15" fillId="0" borderId="3" xfId="23" applyNumberFormat="1" applyFont="1" applyFill="1" applyBorder="1" applyAlignment="1">
      <alignment horizontal="center" vertical="center" wrapText="1"/>
      <protection/>
    </xf>
    <xf numFmtId="169" fontId="15" fillId="0" borderId="3" xfId="0" applyNumberFormat="1" applyFont="1" applyBorder="1" applyAlignment="1">
      <alignment horizontal="center" vertical="center" wrapText="1"/>
    </xf>
    <xf numFmtId="169" fontId="14" fillId="0" borderId="3" xfId="23" applyNumberFormat="1" applyFont="1" applyFill="1" applyBorder="1" applyAlignment="1">
      <alignment horizontal="center" vertical="center" wrapText="1"/>
      <protection/>
    </xf>
    <xf numFmtId="169" fontId="9" fillId="0" borderId="3" xfId="21" applyNumberFormat="1" applyFont="1" applyBorder="1" applyAlignment="1">
      <alignment horizontal="center"/>
      <protection/>
    </xf>
    <xf numFmtId="169" fontId="10" fillId="0" borderId="3" xfId="21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49" fontId="4" fillId="0" borderId="0" xfId="21" applyNumberFormat="1" applyFont="1" applyAlignment="1">
      <alignment horizontal="center"/>
      <protection/>
    </xf>
    <xf numFmtId="49" fontId="8" fillId="0" borderId="3" xfId="23" applyNumberFormat="1" applyFont="1" applyBorder="1" applyAlignment="1">
      <alignment horizontal="center" vertical="top"/>
      <protection/>
    </xf>
    <xf numFmtId="49" fontId="7" fillId="0" borderId="0" xfId="23" applyNumberFormat="1" applyFont="1" applyBorder="1" applyAlignment="1">
      <alignment horizontal="center" vertical="top"/>
      <protection/>
    </xf>
    <xf numFmtId="49" fontId="8" fillId="0" borderId="3" xfId="23" applyNumberFormat="1" applyFont="1" applyBorder="1" applyAlignment="1">
      <alignment horizontal="center" vertical="top"/>
      <protection/>
    </xf>
    <xf numFmtId="49" fontId="7" fillId="0" borderId="3" xfId="23" applyNumberFormat="1" applyFont="1" applyBorder="1" applyAlignment="1">
      <alignment horizontal="center" vertical="top"/>
      <protection/>
    </xf>
    <xf numFmtId="49" fontId="4" fillId="0" borderId="3" xfId="23" applyNumberFormat="1" applyFont="1" applyBorder="1" applyAlignment="1">
      <alignment horizontal="center" vertical="top"/>
      <protection/>
    </xf>
    <xf numFmtId="3" fontId="4" fillId="0" borderId="1" xfId="23" applyNumberFormat="1" applyFont="1" applyBorder="1" applyAlignment="1">
      <alignment horizontal="left" vertical="center" wrapText="1"/>
      <protection/>
    </xf>
    <xf numFmtId="49" fontId="9" fillId="0" borderId="3" xfId="23" applyNumberFormat="1" applyFont="1" applyBorder="1" applyAlignment="1">
      <alignment horizontal="center" vertical="top"/>
      <protection/>
    </xf>
    <xf numFmtId="3" fontId="9" fillId="0" borderId="1" xfId="23" applyNumberFormat="1" applyFont="1" applyBorder="1" applyAlignment="1">
      <alignment horizontal="left" vertical="center" wrapText="1"/>
      <protection/>
    </xf>
    <xf numFmtId="3" fontId="4" fillId="0" borderId="1" xfId="23" applyNumberFormat="1" applyFont="1" applyBorder="1" applyAlignment="1">
      <alignment vertical="center" wrapText="1"/>
      <protection/>
    </xf>
    <xf numFmtId="49" fontId="4" fillId="0" borderId="3" xfId="23" applyNumberFormat="1" applyFont="1" applyBorder="1" applyAlignment="1">
      <alignment horizontal="center" vertical="top"/>
      <protection/>
    </xf>
    <xf numFmtId="3" fontId="4" fillId="0" borderId="3" xfId="23" applyNumberFormat="1" applyFont="1" applyBorder="1" applyAlignment="1">
      <alignment horizontal="left" vertical="center" wrapText="1"/>
      <protection/>
    </xf>
    <xf numFmtId="49" fontId="4" fillId="0" borderId="3" xfId="23" applyNumberFormat="1" applyFont="1" applyBorder="1" applyAlignment="1">
      <alignment horizontal="center" vertical="center"/>
      <protection/>
    </xf>
    <xf numFmtId="3" fontId="7" fillId="0" borderId="6" xfId="23" applyNumberFormat="1" applyFont="1" applyBorder="1" applyAlignment="1">
      <alignment horizontal="center" vertical="center" wrapText="1"/>
      <protection/>
    </xf>
    <xf numFmtId="3" fontId="4" fillId="0" borderId="6" xfId="23" applyNumberFormat="1" applyFont="1" applyBorder="1" applyAlignment="1">
      <alignment horizontal="center" vertical="center" wrapText="1"/>
      <protection/>
    </xf>
    <xf numFmtId="49" fontId="4" fillId="0" borderId="6" xfId="23" applyNumberFormat="1" applyFont="1" applyBorder="1" applyAlignment="1">
      <alignment horizontal="center" vertical="center" wrapText="1"/>
      <protection/>
    </xf>
    <xf numFmtId="49" fontId="8" fillId="0" borderId="3" xfId="23" applyNumberFormat="1" applyFont="1" applyBorder="1" applyAlignment="1">
      <alignment horizontal="center" vertical="center" wrapText="1"/>
      <protection/>
    </xf>
    <xf numFmtId="3" fontId="8" fillId="0" borderId="3" xfId="23" applyNumberFormat="1" applyFont="1" applyBorder="1" applyAlignment="1">
      <alignment horizontal="center" vertical="center" wrapText="1"/>
      <protection/>
    </xf>
    <xf numFmtId="49" fontId="7" fillId="0" borderId="6" xfId="23" applyNumberFormat="1" applyFont="1" applyBorder="1" applyAlignment="1">
      <alignment horizontal="center" vertical="center" wrapText="1"/>
      <protection/>
    </xf>
    <xf numFmtId="49" fontId="4" fillId="0" borderId="3" xfId="23" applyNumberFormat="1" applyFont="1" applyBorder="1" applyAlignment="1">
      <alignment horizontal="center" vertical="center"/>
      <protection/>
    </xf>
    <xf numFmtId="3" fontId="8" fillId="0" borderId="3" xfId="23" applyNumberFormat="1" applyFont="1" applyBorder="1" applyAlignment="1">
      <alignment horizontal="center" vertical="center" wrapText="1"/>
      <protection/>
    </xf>
    <xf numFmtId="3" fontId="4" fillId="0" borderId="3" xfId="23" applyNumberFormat="1" applyFont="1" applyBorder="1" applyAlignment="1">
      <alignment horizontal="center" vertical="center" wrapText="1"/>
      <protection/>
    </xf>
    <xf numFmtId="3" fontId="8" fillId="0" borderId="6" xfId="23" applyNumberFormat="1" applyFont="1" applyBorder="1" applyAlignment="1">
      <alignment horizontal="center" vertical="center" wrapText="1"/>
      <protection/>
    </xf>
    <xf numFmtId="3" fontId="9" fillId="0" borderId="6" xfId="23" applyNumberFormat="1" applyFont="1" applyBorder="1" applyAlignment="1">
      <alignment horizontal="center" vertical="center" wrapText="1"/>
      <protection/>
    </xf>
    <xf numFmtId="49" fontId="4" fillId="0" borderId="6" xfId="23" applyNumberFormat="1" applyFont="1" applyBorder="1" applyAlignment="1">
      <alignment horizontal="center" vertical="center" wrapText="1"/>
      <protection/>
    </xf>
    <xf numFmtId="3" fontId="4" fillId="0" borderId="6" xfId="23" applyNumberFormat="1" applyFont="1" applyBorder="1" applyAlignment="1">
      <alignment horizontal="center" vertical="center" wrapText="1"/>
      <protection/>
    </xf>
    <xf numFmtId="3" fontId="7" fillId="0" borderId="3" xfId="23" applyNumberFormat="1" applyFont="1" applyBorder="1" applyAlignment="1">
      <alignment horizontal="center" vertical="center" wrapText="1"/>
      <protection/>
    </xf>
    <xf numFmtId="166" fontId="8" fillId="0" borderId="3" xfId="23" applyNumberFormat="1" applyFont="1" applyBorder="1" applyAlignment="1">
      <alignment horizontal="center" vertical="center" wrapText="1"/>
      <protection/>
    </xf>
    <xf numFmtId="166" fontId="7" fillId="0" borderId="3" xfId="23" applyNumberFormat="1" applyFont="1" applyBorder="1" applyAlignment="1">
      <alignment horizontal="center" vertical="center" wrapText="1"/>
      <protection/>
    </xf>
    <xf numFmtId="166" fontId="4" fillId="0" borderId="3" xfId="23" applyNumberFormat="1" applyFont="1" applyBorder="1" applyAlignment="1">
      <alignment horizontal="center" vertical="center" wrapText="1"/>
      <protection/>
    </xf>
    <xf numFmtId="166" fontId="9" fillId="0" borderId="3" xfId="23" applyNumberFormat="1" applyFont="1" applyBorder="1" applyAlignment="1">
      <alignment horizontal="center" vertical="center" wrapText="1"/>
      <protection/>
    </xf>
    <xf numFmtId="49" fontId="7" fillId="0" borderId="3" xfId="23" applyNumberFormat="1" applyFont="1" applyBorder="1" applyAlignment="1">
      <alignment horizontal="center" vertical="center"/>
      <protection/>
    </xf>
    <xf numFmtId="3" fontId="4" fillId="0" borderId="3" xfId="23" applyNumberFormat="1" applyFont="1" applyBorder="1" applyAlignment="1">
      <alignment horizontal="center" vertical="center" wrapText="1"/>
      <protection/>
    </xf>
    <xf numFmtId="0" fontId="15" fillId="0" borderId="3" xfId="0" applyFont="1" applyBorder="1" applyAlignment="1">
      <alignment vertical="center" wrapText="1"/>
    </xf>
    <xf numFmtId="0" fontId="0" fillId="0" borderId="0" xfId="0" applyFont="1" applyAlignment="1">
      <alignment/>
    </xf>
    <xf numFmtId="49" fontId="15" fillId="0" borderId="3" xfId="0" applyNumberFormat="1" applyFont="1" applyFill="1" applyBorder="1" applyAlignment="1">
      <alignment horizontal="center" vertical="top" wrapText="1"/>
    </xf>
    <xf numFmtId="169" fontId="15" fillId="0" borderId="3" xfId="23" applyNumberFormat="1" applyFont="1" applyBorder="1" applyAlignment="1">
      <alignment horizontal="center" vertical="center" wrapText="1"/>
      <protection/>
    </xf>
    <xf numFmtId="49" fontId="4" fillId="0" borderId="3" xfId="21" applyNumberFormat="1" applyFont="1" applyBorder="1" applyAlignment="1">
      <alignment horizontal="center" vertical="center" wrapText="1"/>
      <protection/>
    </xf>
    <xf numFmtId="166" fontId="4" fillId="0" borderId="3" xfId="23" applyNumberFormat="1" applyFont="1" applyBorder="1" applyAlignment="1">
      <alignment vertical="center" wrapText="1"/>
      <protection/>
    </xf>
    <xf numFmtId="166" fontId="7" fillId="0" borderId="3" xfId="23" applyNumberFormat="1" applyFont="1" applyBorder="1" applyAlignment="1">
      <alignment horizontal="left" vertical="center" wrapText="1"/>
      <protection/>
    </xf>
    <xf numFmtId="3" fontId="8" fillId="0" borderId="3" xfId="23" applyNumberFormat="1" applyFont="1" applyBorder="1" applyAlignment="1">
      <alignment horizontal="left" vertical="center" wrapText="1"/>
      <protection/>
    </xf>
    <xf numFmtId="3" fontId="4" fillId="0" borderId="3" xfId="23" applyNumberFormat="1" applyFont="1" applyBorder="1" applyAlignment="1">
      <alignment horizontal="left" vertical="center" wrapText="1"/>
      <protection/>
    </xf>
    <xf numFmtId="169" fontId="16" fillId="0" borderId="3" xfId="23" applyNumberFormat="1" applyFont="1" applyFill="1" applyBorder="1" applyAlignment="1">
      <alignment horizontal="center" vertical="center" wrapText="1"/>
      <protection/>
    </xf>
    <xf numFmtId="3" fontId="8" fillId="0" borderId="3" xfId="23" applyNumberFormat="1" applyFont="1" applyBorder="1" applyAlignment="1">
      <alignment horizontal="left" vertical="center" wrapText="1"/>
      <protection/>
    </xf>
    <xf numFmtId="3" fontId="7" fillId="0" borderId="3" xfId="23" applyNumberFormat="1" applyFont="1" applyBorder="1" applyAlignment="1">
      <alignment vertical="center" wrapText="1"/>
      <protection/>
    </xf>
    <xf numFmtId="49" fontId="4" fillId="0" borderId="3" xfId="23" applyNumberFormat="1" applyFont="1" applyBorder="1" applyAlignment="1">
      <alignment horizontal="center" vertical="center" wrapText="1"/>
      <protection/>
    </xf>
    <xf numFmtId="3" fontId="8" fillId="0" borderId="3" xfId="23" applyNumberFormat="1" applyFont="1" applyBorder="1" applyAlignment="1">
      <alignment vertical="center" wrapText="1"/>
      <protection/>
    </xf>
    <xf numFmtId="49" fontId="8" fillId="0" borderId="3" xfId="23" applyNumberFormat="1" applyFont="1" applyBorder="1" applyAlignment="1">
      <alignment horizontal="center" vertical="center"/>
      <protection/>
    </xf>
    <xf numFmtId="49" fontId="7" fillId="0" borderId="3" xfId="23" applyNumberFormat="1" applyFont="1" applyBorder="1" applyAlignment="1">
      <alignment horizontal="center" vertical="center"/>
      <protection/>
    </xf>
    <xf numFmtId="49" fontId="9" fillId="0" borderId="3" xfId="23" applyNumberFormat="1" applyFont="1" applyBorder="1" applyAlignment="1">
      <alignment horizontal="center" vertical="center"/>
      <protection/>
    </xf>
    <xf numFmtId="49" fontId="7" fillId="0" borderId="6" xfId="23" applyNumberFormat="1" applyFont="1" applyBorder="1" applyAlignment="1">
      <alignment horizontal="center" vertical="center"/>
      <protection/>
    </xf>
    <xf numFmtId="49" fontId="8" fillId="0" borderId="6" xfId="23" applyNumberFormat="1" applyFont="1" applyBorder="1" applyAlignment="1">
      <alignment horizontal="center" vertical="center"/>
      <protection/>
    </xf>
    <xf numFmtId="49" fontId="4" fillId="0" borderId="6" xfId="23" applyNumberFormat="1" applyFont="1" applyBorder="1" applyAlignment="1">
      <alignment horizontal="center" vertical="center"/>
      <protection/>
    </xf>
    <xf numFmtId="49" fontId="8" fillId="0" borderId="3" xfId="23" applyNumberFormat="1" applyFont="1" applyBorder="1" applyAlignment="1">
      <alignment horizontal="center" vertical="center"/>
      <protection/>
    </xf>
    <xf numFmtId="49" fontId="4" fillId="0" borderId="6" xfId="23" applyNumberFormat="1" applyFont="1" applyBorder="1" applyAlignment="1">
      <alignment horizontal="center" vertical="center"/>
      <protection/>
    </xf>
    <xf numFmtId="49" fontId="9" fillId="0" borderId="3" xfId="23" applyNumberFormat="1" applyFont="1" applyBorder="1" applyAlignment="1">
      <alignment horizontal="center" vertical="center"/>
      <protection/>
    </xf>
    <xf numFmtId="49" fontId="14" fillId="0" borderId="3" xfId="0" applyNumberFormat="1" applyFont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6" fillId="0" borderId="3" xfId="0" applyNumberFormat="1" applyFont="1" applyFill="1" applyBorder="1" applyAlignment="1">
      <alignment horizontal="center" vertical="center" wrapText="1"/>
    </xf>
    <xf numFmtId="49" fontId="10" fillId="0" borderId="3" xfId="23" applyNumberFormat="1" applyFont="1" applyBorder="1" applyAlignment="1">
      <alignment horizontal="center" vertical="center"/>
      <protection/>
    </xf>
    <xf numFmtId="49" fontId="4" fillId="0" borderId="0" xfId="21" applyNumberFormat="1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49" fontId="7" fillId="0" borderId="2" xfId="23" applyNumberFormat="1" applyFont="1" applyBorder="1" applyAlignment="1">
      <alignment horizontal="left" vertical="center" wrapText="1"/>
      <protection/>
    </xf>
    <xf numFmtId="49" fontId="4" fillId="0" borderId="1" xfId="23" applyNumberFormat="1" applyFont="1" applyBorder="1" applyAlignment="1">
      <alignment horizontal="left" vertical="center" wrapText="1"/>
      <protection/>
    </xf>
    <xf numFmtId="49" fontId="7" fillId="0" borderId="1" xfId="23" applyNumberFormat="1" applyFont="1" applyBorder="1" applyAlignment="1">
      <alignment horizontal="left" vertical="center" wrapText="1"/>
      <protection/>
    </xf>
    <xf numFmtId="49" fontId="7" fillId="0" borderId="3" xfId="21" applyNumberFormat="1" applyFont="1" applyBorder="1" applyAlignment="1">
      <alignment horizontal="left" vertical="center" wrapText="1"/>
      <protection/>
    </xf>
    <xf numFmtId="49" fontId="7" fillId="0" borderId="3" xfId="23" applyNumberFormat="1" applyFont="1" applyBorder="1" applyAlignment="1">
      <alignment horizontal="left" vertical="center" wrapText="1"/>
      <protection/>
    </xf>
    <xf numFmtId="49" fontId="4" fillId="0" borderId="3" xfId="23" applyNumberFormat="1" applyFont="1" applyBorder="1" applyAlignment="1">
      <alignment horizontal="left" vertical="center" wrapText="1"/>
      <protection/>
    </xf>
    <xf numFmtId="49" fontId="8" fillId="0" borderId="3" xfId="23" applyNumberFormat="1" applyFont="1" applyBorder="1" applyAlignment="1">
      <alignment horizontal="left" vertical="center" wrapText="1"/>
      <protection/>
    </xf>
    <xf numFmtId="0" fontId="7" fillId="0" borderId="3" xfId="21" applyFont="1" applyBorder="1" applyAlignment="1">
      <alignment vertical="center"/>
      <protection/>
    </xf>
    <xf numFmtId="0" fontId="8" fillId="0" borderId="3" xfId="21" applyFont="1" applyBorder="1" applyAlignment="1">
      <alignment vertical="center"/>
      <protection/>
    </xf>
    <xf numFmtId="0" fontId="7" fillId="0" borderId="3" xfId="21" applyFont="1" applyBorder="1" applyAlignment="1">
      <alignment vertical="center" wrapText="1"/>
      <protection/>
    </xf>
    <xf numFmtId="0" fontId="4" fillId="0" borderId="3" xfId="21" applyFont="1" applyBorder="1" applyAlignment="1">
      <alignment vertical="center"/>
      <protection/>
    </xf>
    <xf numFmtId="0" fontId="7" fillId="0" borderId="3" xfId="21" applyFont="1" applyBorder="1" applyAlignment="1">
      <alignment vertical="center"/>
      <protection/>
    </xf>
    <xf numFmtId="0" fontId="7" fillId="0" borderId="2" xfId="21" applyFont="1" applyBorder="1" applyAlignment="1">
      <alignment vertical="center"/>
      <protection/>
    </xf>
    <xf numFmtId="49" fontId="7" fillId="0" borderId="3" xfId="23" applyNumberFormat="1" applyFont="1" applyBorder="1" applyAlignment="1">
      <alignment horizontal="left" vertical="center"/>
      <protection/>
    </xf>
    <xf numFmtId="49" fontId="8" fillId="0" borderId="2" xfId="23" applyNumberFormat="1" applyFont="1" applyBorder="1" applyAlignment="1">
      <alignment horizontal="left" vertical="center" wrapText="1"/>
      <protection/>
    </xf>
    <xf numFmtId="49" fontId="4" fillId="0" borderId="3" xfId="21" applyNumberFormat="1" applyFont="1" applyBorder="1" applyAlignment="1">
      <alignment horizontal="left" vertical="center" wrapText="1"/>
      <protection/>
    </xf>
    <xf numFmtId="3" fontId="4" fillId="0" borderId="5" xfId="23" applyNumberFormat="1" applyFont="1" applyBorder="1" applyAlignment="1">
      <alignment vertical="center" wrapText="1"/>
      <protection/>
    </xf>
    <xf numFmtId="0" fontId="0" fillId="0" borderId="0" xfId="0" applyAlignment="1">
      <alignment vertical="center"/>
    </xf>
    <xf numFmtId="166" fontId="4" fillId="0" borderId="2" xfId="23" applyNumberFormat="1" applyFont="1" applyBorder="1" applyAlignment="1">
      <alignment vertical="center" wrapText="1"/>
      <protection/>
    </xf>
    <xf numFmtId="3" fontId="4" fillId="0" borderId="5" xfId="23" applyNumberFormat="1" applyFont="1" applyBorder="1" applyAlignment="1">
      <alignment horizontal="left" vertical="center" wrapText="1"/>
      <protection/>
    </xf>
    <xf numFmtId="166" fontId="7" fillId="0" borderId="2" xfId="23" applyNumberFormat="1" applyFont="1" applyBorder="1" applyAlignment="1">
      <alignment horizontal="left" vertical="center" wrapText="1"/>
      <protection/>
    </xf>
    <xf numFmtId="3" fontId="8" fillId="0" borderId="2" xfId="23" applyNumberFormat="1" applyFont="1" applyBorder="1" applyAlignment="1">
      <alignment horizontal="left" vertical="center" wrapText="1"/>
      <protection/>
    </xf>
    <xf numFmtId="3" fontId="7" fillId="0" borderId="2" xfId="23" applyNumberFormat="1" applyFont="1" applyBorder="1" applyAlignment="1">
      <alignment horizontal="left" vertical="center" wrapText="1"/>
      <protection/>
    </xf>
    <xf numFmtId="3" fontId="4" fillId="0" borderId="2" xfId="23" applyNumberFormat="1" applyFont="1" applyBorder="1" applyAlignment="1">
      <alignment horizontal="left" vertical="center" wrapText="1"/>
      <protection/>
    </xf>
    <xf numFmtId="169" fontId="16" fillId="0" borderId="3" xfId="0" applyNumberFormat="1" applyFont="1" applyBorder="1" applyAlignment="1">
      <alignment horizontal="center" vertical="center" wrapText="1"/>
    </xf>
    <xf numFmtId="166" fontId="7" fillId="0" borderId="2" xfId="23" applyNumberFormat="1" applyFont="1" applyBorder="1" applyAlignment="1">
      <alignment vertical="center" wrapText="1"/>
      <protection/>
    </xf>
    <xf numFmtId="166" fontId="8" fillId="0" borderId="2" xfId="23" applyNumberFormat="1" applyFont="1" applyBorder="1" applyAlignment="1">
      <alignment vertical="center" wrapText="1"/>
      <protection/>
    </xf>
    <xf numFmtId="3" fontId="4" fillId="0" borderId="5" xfId="23" applyNumberFormat="1" applyFont="1" applyBorder="1" applyAlignment="1">
      <alignment horizontal="left" vertical="center" wrapText="1"/>
      <protection/>
    </xf>
    <xf numFmtId="3" fontId="7" fillId="0" borderId="5" xfId="23" applyNumberFormat="1" applyFont="1" applyBorder="1" applyAlignment="1">
      <alignment horizontal="left" vertical="center" wrapText="1"/>
      <protection/>
    </xf>
    <xf numFmtId="3" fontId="8" fillId="0" borderId="5" xfId="23" applyNumberFormat="1" applyFont="1" applyBorder="1" applyAlignment="1">
      <alignment horizontal="left" vertical="center" wrapText="1"/>
      <protection/>
    </xf>
    <xf numFmtId="3" fontId="7" fillId="0" borderId="2" xfId="23" applyNumberFormat="1" applyFont="1" applyBorder="1" applyAlignment="1">
      <alignment vertical="center" wrapText="1"/>
      <protection/>
    </xf>
    <xf numFmtId="3" fontId="7" fillId="0" borderId="2" xfId="23" applyNumberFormat="1" applyFont="1" applyBorder="1" applyAlignment="1">
      <alignment vertical="center" wrapText="1"/>
      <protection/>
    </xf>
    <xf numFmtId="3" fontId="7" fillId="0" borderId="5" xfId="23" applyNumberFormat="1" applyFont="1" applyBorder="1" applyAlignment="1">
      <alignment vertical="center" wrapText="1"/>
      <protection/>
    </xf>
    <xf numFmtId="0" fontId="6" fillId="0" borderId="3" xfId="21" applyFont="1" applyBorder="1" applyAlignment="1">
      <alignment horizontal="center" vertical="center" wrapText="1"/>
      <protection/>
    </xf>
    <xf numFmtId="169" fontId="6" fillId="0" borderId="3" xfId="21" applyNumberFormat="1" applyFont="1" applyBorder="1" applyAlignment="1">
      <alignment horizontal="center" vertical="center" wrapText="1"/>
      <protection/>
    </xf>
    <xf numFmtId="169" fontId="4" fillId="0" borderId="0" xfId="0" applyNumberFormat="1" applyFont="1" applyAlignment="1">
      <alignment horizontal="right"/>
    </xf>
    <xf numFmtId="49" fontId="17" fillId="0" borderId="0" xfId="21" applyNumberFormat="1" applyFont="1" applyAlignment="1">
      <alignment horizontal="center"/>
      <protection/>
    </xf>
    <xf numFmtId="49" fontId="19" fillId="0" borderId="3" xfId="21" applyNumberFormat="1" applyFont="1" applyBorder="1" applyAlignment="1">
      <alignment horizontal="center" vertical="center" wrapText="1"/>
      <protection/>
    </xf>
    <xf numFmtId="49" fontId="8" fillId="0" borderId="3" xfId="21" applyNumberFormat="1" applyFont="1" applyBorder="1" applyAlignment="1">
      <alignment horizontal="center" vertical="center" wrapText="1"/>
      <protection/>
    </xf>
    <xf numFmtId="0" fontId="5" fillId="0" borderId="3" xfId="21" applyFont="1" applyBorder="1" applyAlignment="1">
      <alignment horizontal="left" vertical="center" wrapText="1"/>
      <protection/>
    </xf>
    <xf numFmtId="169" fontId="5" fillId="0" borderId="3" xfId="21" applyNumberFormat="1" applyFont="1" applyBorder="1" applyAlignment="1">
      <alignment horizontal="center" vertical="center" wrapText="1"/>
      <protection/>
    </xf>
    <xf numFmtId="49" fontId="4" fillId="0" borderId="3" xfId="21" applyNumberFormat="1" applyFont="1" applyBorder="1" applyAlignment="1">
      <alignment horizontal="center" vertical="center" wrapText="1"/>
      <protection/>
    </xf>
    <xf numFmtId="3" fontId="4" fillId="0" borderId="5" xfId="23" applyNumberFormat="1" applyFont="1" applyBorder="1" applyAlignment="1">
      <alignment vertical="center" wrapText="1"/>
      <protection/>
    </xf>
    <xf numFmtId="49" fontId="4" fillId="0" borderId="2" xfId="23" applyNumberFormat="1" applyFont="1" applyBorder="1" applyAlignment="1">
      <alignment horizontal="left" vertical="center" wrapText="1"/>
      <protection/>
    </xf>
    <xf numFmtId="49" fontId="4" fillId="0" borderId="3" xfId="21" applyNumberFormat="1" applyFont="1" applyBorder="1" applyAlignment="1">
      <alignment horizontal="center" vertical="center"/>
      <protection/>
    </xf>
    <xf numFmtId="49" fontId="4" fillId="0" borderId="3" xfId="21" applyNumberFormat="1" applyFont="1" applyBorder="1" applyAlignment="1">
      <alignment horizontal="center" vertical="top"/>
      <protection/>
    </xf>
    <xf numFmtId="49" fontId="19" fillId="0" borderId="3" xfId="21" applyNumberFormat="1" applyFont="1" applyBorder="1" applyAlignment="1">
      <alignment horizontal="center" vertical="center"/>
      <protection/>
    </xf>
    <xf numFmtId="3" fontId="5" fillId="0" borderId="3" xfId="23" applyNumberFormat="1" applyFont="1" applyBorder="1" applyAlignment="1">
      <alignment vertical="center" wrapText="1"/>
      <protection/>
    </xf>
    <xf numFmtId="49" fontId="7" fillId="0" borderId="6" xfId="23" applyNumberFormat="1" applyFont="1" applyBorder="1" applyAlignment="1">
      <alignment horizontal="center" vertical="center"/>
      <protection/>
    </xf>
    <xf numFmtId="49" fontId="8" fillId="0" borderId="6" xfId="23" applyNumberFormat="1" applyFont="1" applyBorder="1" applyAlignment="1">
      <alignment horizontal="center" vertical="top"/>
      <protection/>
    </xf>
    <xf numFmtId="3" fontId="7" fillId="0" borderId="6" xfId="23" applyNumberFormat="1" applyFont="1" applyBorder="1" applyAlignment="1">
      <alignment vertical="center" wrapText="1"/>
      <protection/>
    </xf>
    <xf numFmtId="3" fontId="8" fillId="0" borderId="6" xfId="23" applyNumberFormat="1" applyFont="1" applyBorder="1" applyAlignment="1">
      <alignment vertical="center" wrapText="1"/>
      <protection/>
    </xf>
    <xf numFmtId="49" fontId="5" fillId="0" borderId="3" xfId="21" applyNumberFormat="1" applyFont="1" applyBorder="1" applyAlignment="1">
      <alignment horizontal="center" vertical="center"/>
      <protection/>
    </xf>
    <xf numFmtId="49" fontId="8" fillId="0" borderId="6" xfId="23" applyNumberFormat="1" applyFont="1" applyBorder="1" applyAlignment="1">
      <alignment horizontal="center" vertical="center"/>
      <protection/>
    </xf>
    <xf numFmtId="49" fontId="8" fillId="0" borderId="6" xfId="23" applyNumberFormat="1" applyFont="1" applyBorder="1" applyAlignment="1">
      <alignment horizontal="center" vertical="top"/>
      <protection/>
    </xf>
    <xf numFmtId="0" fontId="8" fillId="0" borderId="2" xfId="21" applyFont="1" applyBorder="1" applyAlignment="1">
      <alignment vertical="center"/>
      <protection/>
    </xf>
    <xf numFmtId="0" fontId="7" fillId="0" borderId="2" xfId="21" applyFont="1" applyBorder="1" applyAlignment="1">
      <alignment vertical="center" wrapText="1"/>
      <protection/>
    </xf>
    <xf numFmtId="0" fontId="7" fillId="0" borderId="2" xfId="21" applyFont="1" applyBorder="1" applyAlignment="1">
      <alignment vertical="center"/>
      <protection/>
    </xf>
    <xf numFmtId="0" fontId="4" fillId="0" borderId="2" xfId="21" applyFont="1" applyBorder="1" applyAlignment="1">
      <alignment vertical="center"/>
      <protection/>
    </xf>
    <xf numFmtId="3" fontId="4" fillId="0" borderId="4" xfId="23" applyNumberFormat="1" applyFont="1" applyBorder="1" applyAlignment="1">
      <alignment vertical="center" wrapText="1"/>
      <protection/>
    </xf>
    <xf numFmtId="49" fontId="4" fillId="0" borderId="6" xfId="21" applyNumberFormat="1" applyFont="1" applyBorder="1" applyAlignment="1">
      <alignment horizontal="center" vertical="center"/>
      <protection/>
    </xf>
    <xf numFmtId="49" fontId="4" fillId="0" borderId="1" xfId="23" applyNumberFormat="1" applyFont="1" applyBorder="1" applyAlignment="1">
      <alignment horizontal="left" vertical="center" wrapText="1"/>
      <protection/>
    </xf>
    <xf numFmtId="49" fontId="9" fillId="0" borderId="3" xfId="21" applyNumberFormat="1" applyFont="1" applyBorder="1" applyAlignment="1">
      <alignment horizontal="center" vertical="center"/>
      <protection/>
    </xf>
    <xf numFmtId="49" fontId="8" fillId="0" borderId="3" xfId="23" applyNumberFormat="1" applyFont="1" applyBorder="1" applyAlignment="1">
      <alignment horizontal="left" vertical="center"/>
      <protection/>
    </xf>
    <xf numFmtId="3" fontId="7" fillId="0" borderId="3" xfId="23" applyNumberFormat="1" applyFont="1" applyBorder="1" applyAlignment="1">
      <alignment horizontal="center" vertical="top" wrapText="1"/>
      <protection/>
    </xf>
    <xf numFmtId="3" fontId="7" fillId="0" borderId="3" xfId="23" applyNumberFormat="1" applyFont="1" applyBorder="1" applyAlignment="1">
      <alignment horizontal="center" vertical="center" wrapText="1"/>
      <protection/>
    </xf>
    <xf numFmtId="3" fontId="9" fillId="0" borderId="6" xfId="23" applyNumberFormat="1" applyFont="1" applyBorder="1" applyAlignment="1">
      <alignment horizontal="center" vertical="center" wrapText="1"/>
      <protection/>
    </xf>
    <xf numFmtId="166" fontId="4" fillId="0" borderId="2" xfId="23" applyNumberFormat="1" applyFont="1" applyBorder="1" applyAlignment="1">
      <alignment vertical="center" wrapText="1"/>
      <protection/>
    </xf>
    <xf numFmtId="49" fontId="15" fillId="0" borderId="3" xfId="22" applyNumberFormat="1" applyFont="1" applyFill="1" applyBorder="1" applyAlignment="1">
      <alignment horizontal="center" vertical="top" wrapText="1"/>
      <protection/>
    </xf>
    <xf numFmtId="49" fontId="15" fillId="0" borderId="3" xfId="22" applyNumberFormat="1" applyFont="1" applyBorder="1" applyAlignment="1">
      <alignment horizontal="center" vertical="center" wrapText="1"/>
      <protection/>
    </xf>
    <xf numFmtId="0" fontId="15" fillId="0" borderId="3" xfId="22" applyFont="1" applyBorder="1" applyAlignment="1">
      <alignment vertical="center" wrapText="1"/>
      <protection/>
    </xf>
    <xf numFmtId="49" fontId="14" fillId="0" borderId="3" xfId="22" applyNumberFormat="1" applyFont="1" applyFill="1" applyBorder="1" applyAlignment="1">
      <alignment horizontal="center" vertical="top" wrapText="1"/>
      <protection/>
    </xf>
    <xf numFmtId="49" fontId="7" fillId="0" borderId="3" xfId="21" applyNumberFormat="1" applyFont="1" applyBorder="1" applyAlignment="1">
      <alignment horizontal="center" vertical="top"/>
      <protection/>
    </xf>
    <xf numFmtId="3" fontId="7" fillId="0" borderId="7" xfId="23" applyNumberFormat="1" applyFont="1" applyBorder="1" applyAlignment="1">
      <alignment horizontal="left" vertical="center" wrapText="1"/>
      <protection/>
    </xf>
    <xf numFmtId="0" fontId="4" fillId="0" borderId="3" xfId="21" applyFont="1" applyBorder="1" applyAlignment="1">
      <alignment vertical="center"/>
      <protection/>
    </xf>
    <xf numFmtId="49" fontId="9" fillId="0" borderId="3" xfId="21" applyNumberFormat="1" applyFont="1" applyBorder="1" applyAlignment="1">
      <alignment horizontal="center" vertical="center" wrapText="1"/>
      <protection/>
    </xf>
    <xf numFmtId="3" fontId="8" fillId="0" borderId="5" xfId="23" applyNumberFormat="1" applyFont="1" applyBorder="1" applyAlignment="1">
      <alignment vertical="center" wrapText="1"/>
      <protection/>
    </xf>
    <xf numFmtId="3" fontId="7" fillId="0" borderId="5" xfId="23" applyNumberFormat="1" applyFont="1" applyBorder="1" applyAlignment="1">
      <alignment vertical="center" wrapText="1"/>
      <protection/>
    </xf>
    <xf numFmtId="3" fontId="8" fillId="0" borderId="3" xfId="23" applyNumberFormat="1" applyFont="1" applyBorder="1" applyAlignment="1">
      <alignment horizontal="center" vertical="top" wrapText="1"/>
      <protection/>
    </xf>
    <xf numFmtId="166" fontId="4" fillId="0" borderId="4" xfId="23" applyNumberFormat="1" applyFont="1" applyBorder="1" applyAlignment="1">
      <alignment horizontal="left" vertical="center" wrapText="1"/>
      <protection/>
    </xf>
    <xf numFmtId="0" fontId="8" fillId="0" borderId="3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top"/>
      <protection/>
    </xf>
    <xf numFmtId="166" fontId="4" fillId="0" borderId="3" xfId="23" applyNumberFormat="1" applyFont="1" applyBorder="1" applyAlignment="1">
      <alignment horizontal="center" vertical="center" wrapText="1"/>
      <protection/>
    </xf>
    <xf numFmtId="166" fontId="4" fillId="0" borderId="3" xfId="23" applyNumberFormat="1" applyFont="1" applyBorder="1" applyAlignment="1">
      <alignment horizontal="left" vertical="center" wrapText="1"/>
      <protection/>
    </xf>
    <xf numFmtId="166" fontId="9" fillId="0" borderId="3" xfId="23" applyNumberFormat="1" applyFont="1" applyBorder="1" applyAlignment="1">
      <alignment horizontal="center" vertical="center" wrapText="1"/>
      <protection/>
    </xf>
    <xf numFmtId="49" fontId="20" fillId="0" borderId="3" xfId="23" applyNumberFormat="1" applyFont="1" applyBorder="1" applyAlignment="1">
      <alignment horizontal="center" vertical="center"/>
      <protection/>
    </xf>
    <xf numFmtId="3" fontId="5" fillId="0" borderId="3" xfId="23" applyNumberFormat="1" applyFont="1" applyBorder="1" applyAlignment="1">
      <alignment horizontal="center" vertical="top" wrapText="1"/>
      <protection/>
    </xf>
    <xf numFmtId="49" fontId="5" fillId="0" borderId="3" xfId="23" applyNumberFormat="1" applyFont="1" applyBorder="1" applyAlignment="1">
      <alignment horizontal="center" vertical="center"/>
      <protection/>
    </xf>
    <xf numFmtId="49" fontId="14" fillId="0" borderId="3" xfId="22" applyNumberFormat="1" applyFont="1" applyBorder="1" applyAlignment="1">
      <alignment horizontal="center" vertical="center" wrapText="1"/>
      <protection/>
    </xf>
    <xf numFmtId="0" fontId="14" fillId="0" borderId="3" xfId="22" applyFont="1" applyBorder="1" applyAlignment="1">
      <alignment vertical="center" wrapText="1"/>
      <protection/>
    </xf>
    <xf numFmtId="49" fontId="14" fillId="0" borderId="3" xfId="22" applyNumberFormat="1" applyFont="1" applyFill="1" applyBorder="1" applyAlignment="1">
      <alignment horizontal="center" vertical="center" wrapText="1"/>
      <protection/>
    </xf>
    <xf numFmtId="49" fontId="15" fillId="0" borderId="3" xfId="22" applyNumberFormat="1" applyFont="1" applyFill="1" applyBorder="1" applyAlignment="1">
      <alignment horizontal="center" vertical="center" wrapText="1"/>
      <protection/>
    </xf>
    <xf numFmtId="0" fontId="15" fillId="0" borderId="2" xfId="22" applyFont="1" applyBorder="1" applyAlignment="1">
      <alignment vertical="center" wrapText="1"/>
      <protection/>
    </xf>
    <xf numFmtId="0" fontId="15" fillId="0" borderId="6" xfId="0" applyFont="1" applyBorder="1" applyAlignment="1">
      <alignment vertical="center" wrapText="1"/>
    </xf>
    <xf numFmtId="49" fontId="6" fillId="0" borderId="3" xfId="23" applyNumberFormat="1" applyFont="1" applyBorder="1" applyAlignment="1">
      <alignment horizontal="center" vertical="center"/>
      <protection/>
    </xf>
    <xf numFmtId="3" fontId="6" fillId="0" borderId="3" xfId="23" applyNumberFormat="1" applyFont="1" applyBorder="1" applyAlignment="1">
      <alignment horizontal="center" vertical="top" wrapText="1"/>
      <protection/>
    </xf>
    <xf numFmtId="49" fontId="7" fillId="0" borderId="8" xfId="23" applyNumberFormat="1" applyFont="1" applyBorder="1" applyAlignment="1">
      <alignment horizontal="center" vertical="center"/>
      <protection/>
    </xf>
    <xf numFmtId="49" fontId="7" fillId="0" borderId="2" xfId="23" applyNumberFormat="1" applyFont="1" applyBorder="1" applyAlignment="1">
      <alignment horizontal="left" vertical="center"/>
      <protection/>
    </xf>
    <xf numFmtId="49" fontId="16" fillId="0" borderId="3" xfId="22" applyNumberFormat="1" applyFont="1" applyFill="1" applyBorder="1" applyAlignment="1">
      <alignment horizontal="center" vertical="center" wrapText="1"/>
      <protection/>
    </xf>
    <xf numFmtId="49" fontId="16" fillId="0" borderId="3" xfId="22" applyNumberFormat="1" applyFont="1" applyFill="1" applyBorder="1" applyAlignment="1">
      <alignment horizontal="center" vertical="top" wrapText="1"/>
      <protection/>
    </xf>
    <xf numFmtId="3" fontId="15" fillId="0" borderId="3" xfId="23" applyNumberFormat="1" applyFont="1" applyBorder="1" applyAlignment="1">
      <alignment horizontal="left" vertical="center" wrapText="1"/>
      <protection/>
    </xf>
    <xf numFmtId="49" fontId="15" fillId="0" borderId="3" xfId="22" applyNumberFormat="1" applyFont="1" applyFill="1" applyBorder="1" applyAlignment="1">
      <alignment horizontal="center" vertical="top" wrapText="1"/>
      <protection/>
    </xf>
    <xf numFmtId="49" fontId="15" fillId="0" borderId="3" xfId="22" applyNumberFormat="1" applyFont="1" applyFill="1" applyBorder="1" applyAlignment="1">
      <alignment horizontal="center" vertical="center" wrapText="1"/>
      <protection/>
    </xf>
    <xf numFmtId="0" fontId="15" fillId="0" borderId="2" xfId="22" applyFont="1" applyBorder="1" applyAlignment="1">
      <alignment vertical="center" wrapText="1"/>
      <protection/>
    </xf>
    <xf numFmtId="0" fontId="15" fillId="0" borderId="9" xfId="22" applyFont="1" applyBorder="1" applyAlignment="1">
      <alignment vertical="center" wrapText="1"/>
      <protection/>
    </xf>
    <xf numFmtId="49" fontId="21" fillId="0" borderId="3" xfId="23" applyNumberFormat="1" applyFont="1" applyBorder="1" applyAlignment="1">
      <alignment horizontal="center" vertical="center"/>
      <protection/>
    </xf>
    <xf numFmtId="49" fontId="21" fillId="0" borderId="3" xfId="23" applyNumberFormat="1" applyFont="1" applyBorder="1" applyAlignment="1">
      <alignment horizontal="center" vertical="top"/>
      <protection/>
    </xf>
    <xf numFmtId="3" fontId="10" fillId="0" borderId="3" xfId="23" applyNumberFormat="1" applyFont="1" applyBorder="1" applyAlignment="1">
      <alignment horizontal="right" vertical="center" wrapText="1"/>
      <protection/>
    </xf>
    <xf numFmtId="49" fontId="4" fillId="0" borderId="0" xfId="21" applyNumberFormat="1" applyFont="1" applyAlignment="1">
      <alignment horizontal="center" vertical="top"/>
      <protection/>
    </xf>
    <xf numFmtId="169" fontId="14" fillId="0" borderId="3" xfId="22" applyNumberFormat="1" applyFont="1" applyBorder="1" applyAlignment="1">
      <alignment horizontal="center" vertical="center" wrapText="1"/>
      <protection/>
    </xf>
    <xf numFmtId="169" fontId="15" fillId="0" borderId="3" xfId="22" applyNumberFormat="1" applyFont="1" applyBorder="1" applyAlignment="1">
      <alignment horizontal="center" vertical="center" wrapText="1"/>
      <protection/>
    </xf>
    <xf numFmtId="0" fontId="16" fillId="0" borderId="2" xfId="22" applyFont="1" applyBorder="1" applyAlignment="1">
      <alignment vertical="center" wrapText="1"/>
      <protection/>
    </xf>
    <xf numFmtId="169" fontId="5" fillId="0" borderId="3" xfId="21" applyNumberFormat="1" applyFont="1" applyBorder="1" applyAlignment="1">
      <alignment horizontal="center"/>
      <protection/>
    </xf>
    <xf numFmtId="169" fontId="5" fillId="0" borderId="3" xfId="21" applyNumberFormat="1" applyFont="1" applyBorder="1" applyAlignment="1">
      <alignment horizontal="center"/>
      <protection/>
    </xf>
    <xf numFmtId="169" fontId="16" fillId="0" borderId="3" xfId="22" applyNumberFormat="1" applyFont="1" applyBorder="1" applyAlignment="1">
      <alignment horizontal="center" vertical="center" wrapText="1"/>
      <protection/>
    </xf>
    <xf numFmtId="169" fontId="15" fillId="0" borderId="3" xfId="23" applyNumberFormat="1" applyFont="1" applyBorder="1" applyAlignment="1">
      <alignment horizontal="center" vertical="center" wrapText="1"/>
      <protection/>
    </xf>
    <xf numFmtId="169" fontId="15" fillId="0" borderId="3" xfId="22" applyNumberFormat="1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vertical="center" wrapText="1"/>
      <protection/>
    </xf>
    <xf numFmtId="49" fontId="9" fillId="0" borderId="6" xfId="23" applyNumberFormat="1" applyFont="1" applyBorder="1" applyAlignment="1">
      <alignment horizontal="center" vertical="center" wrapText="1"/>
      <protection/>
    </xf>
    <xf numFmtId="49" fontId="8" fillId="0" borderId="8" xfId="23" applyNumberFormat="1" applyFont="1" applyBorder="1" applyAlignment="1">
      <alignment horizontal="center" vertical="center"/>
      <protection/>
    </xf>
    <xf numFmtId="169" fontId="11" fillId="0" borderId="0" xfId="0" applyNumberFormat="1" applyFont="1" applyAlignment="1">
      <alignment/>
    </xf>
    <xf numFmtId="169" fontId="0" fillId="0" borderId="0" xfId="0" applyNumberFormat="1" applyAlignment="1">
      <alignment/>
    </xf>
    <xf numFmtId="0" fontId="0" fillId="0" borderId="0" xfId="0" applyFont="1" applyAlignment="1">
      <alignment/>
    </xf>
    <xf numFmtId="49" fontId="4" fillId="0" borderId="3" xfId="21" applyNumberFormat="1" applyFont="1" applyBorder="1" applyAlignment="1">
      <alignment horizontal="center" vertical="center" textRotation="90" wrapText="1"/>
      <protection/>
    </xf>
    <xf numFmtId="0" fontId="15" fillId="0" borderId="0" xfId="0" applyFont="1" applyAlignment="1">
      <alignment/>
    </xf>
    <xf numFmtId="169" fontId="15" fillId="0" borderId="0" xfId="0" applyNumberFormat="1" applyFont="1" applyAlignment="1">
      <alignment horizontal="right"/>
    </xf>
    <xf numFmtId="0" fontId="0" fillId="0" borderId="0" xfId="0" applyAlignment="1">
      <alignment horizontal="center" wrapText="1"/>
    </xf>
    <xf numFmtId="49" fontId="18" fillId="0" borderId="5" xfId="21" applyNumberFormat="1" applyFont="1" applyBorder="1" applyAlignment="1">
      <alignment/>
      <protection/>
    </xf>
    <xf numFmtId="0" fontId="0" fillId="0" borderId="5" xfId="0" applyBorder="1" applyAlignment="1">
      <alignment/>
    </xf>
    <xf numFmtId="0" fontId="7" fillId="0" borderId="2" xfId="21" applyFont="1" applyBorder="1" applyAlignment="1">
      <alignment vertical="center" wrapText="1"/>
      <protection/>
    </xf>
    <xf numFmtId="169" fontId="15" fillId="0" borderId="0" xfId="0" applyNumberFormat="1" applyFont="1" applyAlignment="1">
      <alignment horizontal="center" wrapText="1"/>
    </xf>
    <xf numFmtId="0" fontId="15" fillId="0" borderId="4" xfId="0" applyFont="1" applyBorder="1" applyAlignment="1">
      <alignment vertical="center" wrapText="1"/>
    </xf>
    <xf numFmtId="0" fontId="15" fillId="0" borderId="0" xfId="0" applyFont="1" applyAlignment="1">
      <alignment horizontal="right"/>
    </xf>
    <xf numFmtId="49" fontId="4" fillId="0" borderId="3" xfId="23" applyNumberFormat="1" applyFont="1" applyBorder="1" applyAlignment="1">
      <alignment horizontal="left" vertical="center"/>
      <protection/>
    </xf>
    <xf numFmtId="49" fontId="7" fillId="0" borderId="3" xfId="23" applyNumberFormat="1" applyFont="1" applyBorder="1" applyAlignment="1">
      <alignment horizontal="left" vertical="center" wrapText="1"/>
      <protection/>
    </xf>
    <xf numFmtId="49" fontId="6" fillId="0" borderId="3" xfId="21" applyNumberFormat="1" applyFont="1" applyBorder="1" applyAlignment="1">
      <alignment horizontal="center" vertical="center" wrapText="1"/>
      <protection/>
    </xf>
    <xf numFmtId="169" fontId="4" fillId="0" borderId="3" xfId="21" applyNumberFormat="1" applyFont="1" applyFill="1" applyBorder="1" applyAlignment="1">
      <alignment horizontal="center"/>
      <protection/>
    </xf>
    <xf numFmtId="49" fontId="4" fillId="0" borderId="3" xfId="23" applyNumberFormat="1" applyFont="1" applyFill="1" applyBorder="1" applyAlignment="1">
      <alignment horizontal="center" vertical="center"/>
      <protection/>
    </xf>
    <xf numFmtId="169" fontId="0" fillId="0" borderId="0" xfId="0" applyNumberFormat="1" applyAlignment="1">
      <alignment horizontal="center"/>
    </xf>
    <xf numFmtId="169" fontId="5" fillId="2" borderId="3" xfId="21" applyNumberFormat="1" applyFont="1" applyFill="1" applyBorder="1" applyAlignment="1">
      <alignment horizontal="center" vertical="center" wrapText="1"/>
      <protection/>
    </xf>
    <xf numFmtId="169" fontId="7" fillId="2" borderId="3" xfId="21" applyNumberFormat="1" applyFont="1" applyFill="1" applyBorder="1" applyAlignment="1">
      <alignment horizontal="center"/>
      <protection/>
    </xf>
    <xf numFmtId="169" fontId="8" fillId="2" borderId="3" xfId="21" applyNumberFormat="1" applyFont="1" applyFill="1" applyBorder="1" applyAlignment="1">
      <alignment horizontal="center"/>
      <protection/>
    </xf>
    <xf numFmtId="169" fontId="7" fillId="2" borderId="3" xfId="21" applyNumberFormat="1" applyFont="1" applyFill="1" applyBorder="1" applyAlignment="1">
      <alignment horizontal="center"/>
      <protection/>
    </xf>
    <xf numFmtId="3" fontId="4" fillId="2" borderId="2" xfId="23" applyNumberFormat="1" applyFont="1" applyFill="1" applyBorder="1" applyAlignment="1">
      <alignment horizontal="left" vertical="center" wrapText="1"/>
      <protection/>
    </xf>
    <xf numFmtId="169" fontId="4" fillId="2" borderId="3" xfId="21" applyNumberFormat="1" applyFont="1" applyFill="1" applyBorder="1" applyAlignment="1">
      <alignment horizontal="center"/>
      <protection/>
    </xf>
    <xf numFmtId="169" fontId="4" fillId="2" borderId="3" xfId="21" applyNumberFormat="1" applyFont="1" applyFill="1" applyBorder="1" applyAlignment="1">
      <alignment horizontal="center"/>
      <protection/>
    </xf>
    <xf numFmtId="3" fontId="4" fillId="2" borderId="2" xfId="23" applyNumberFormat="1" applyFont="1" applyFill="1" applyBorder="1" applyAlignment="1">
      <alignment vertical="center" wrapText="1"/>
      <protection/>
    </xf>
    <xf numFmtId="169" fontId="8" fillId="2" borderId="3" xfId="21" applyNumberFormat="1" applyFont="1" applyFill="1" applyBorder="1" applyAlignment="1">
      <alignment horizontal="center"/>
      <protection/>
    </xf>
    <xf numFmtId="169" fontId="5" fillId="2" borderId="3" xfId="21" applyNumberFormat="1" applyFont="1" applyFill="1" applyBorder="1" applyAlignment="1">
      <alignment horizontal="center"/>
      <protection/>
    </xf>
    <xf numFmtId="49" fontId="4" fillId="2" borderId="3" xfId="23" applyNumberFormat="1" applyFont="1" applyFill="1" applyBorder="1" applyAlignment="1">
      <alignment horizontal="center" vertical="top"/>
      <protection/>
    </xf>
    <xf numFmtId="49" fontId="4" fillId="2" borderId="6" xfId="23" applyNumberFormat="1" applyFont="1" applyFill="1" applyBorder="1" applyAlignment="1">
      <alignment horizontal="center" vertical="center"/>
      <protection/>
    </xf>
    <xf numFmtId="49" fontId="4" fillId="2" borderId="1" xfId="23" applyNumberFormat="1" applyFont="1" applyFill="1" applyBorder="1" applyAlignment="1">
      <alignment horizontal="left" vertical="center" wrapText="1"/>
      <protection/>
    </xf>
    <xf numFmtId="3" fontId="4" fillId="2" borderId="5" xfId="23" applyNumberFormat="1" applyFont="1" applyFill="1" applyBorder="1" applyAlignment="1">
      <alignment vertical="center" wrapText="1"/>
      <protection/>
    </xf>
    <xf numFmtId="49" fontId="4" fillId="2" borderId="3" xfId="23" applyNumberFormat="1" applyFont="1" applyFill="1" applyBorder="1" applyAlignment="1">
      <alignment horizontal="center" vertical="center"/>
      <protection/>
    </xf>
    <xf numFmtId="3" fontId="4" fillId="2" borderId="3" xfId="23" applyNumberFormat="1" applyFont="1" applyFill="1" applyBorder="1" applyAlignment="1">
      <alignment vertical="center" wrapText="1"/>
      <protection/>
    </xf>
    <xf numFmtId="49" fontId="4" fillId="2" borderId="6" xfId="23" applyNumberFormat="1" applyFont="1" applyFill="1" applyBorder="1" applyAlignment="1">
      <alignment horizontal="center" vertical="center"/>
      <protection/>
    </xf>
    <xf numFmtId="3" fontId="4" fillId="2" borderId="5" xfId="23" applyNumberFormat="1" applyFont="1" applyFill="1" applyBorder="1" applyAlignment="1">
      <alignment vertical="center" wrapText="1"/>
      <protection/>
    </xf>
    <xf numFmtId="169" fontId="16" fillId="2" borderId="3" xfId="23" applyNumberFormat="1" applyFont="1" applyFill="1" applyBorder="1" applyAlignment="1">
      <alignment horizontal="center" vertical="center" wrapText="1"/>
      <protection/>
    </xf>
    <xf numFmtId="169" fontId="14" fillId="2" borderId="3" xfId="23" applyNumberFormat="1" applyFont="1" applyFill="1" applyBorder="1" applyAlignment="1">
      <alignment horizontal="center" vertical="center" wrapText="1"/>
      <protection/>
    </xf>
    <xf numFmtId="169" fontId="15" fillId="2" borderId="3" xfId="23" applyNumberFormat="1" applyFont="1" applyFill="1" applyBorder="1" applyAlignment="1">
      <alignment horizontal="center" vertical="center" wrapText="1"/>
      <protection/>
    </xf>
    <xf numFmtId="49" fontId="7" fillId="2" borderId="3" xfId="23" applyNumberFormat="1" applyFont="1" applyFill="1" applyBorder="1" applyAlignment="1">
      <alignment horizontal="center" vertical="top"/>
      <protection/>
    </xf>
    <xf numFmtId="49" fontId="7" fillId="2" borderId="6" xfId="23" applyNumberFormat="1" applyFont="1" applyFill="1" applyBorder="1" applyAlignment="1">
      <alignment horizontal="center" vertical="center"/>
      <protection/>
    </xf>
    <xf numFmtId="49" fontId="7" fillId="2" borderId="1" xfId="23" applyNumberFormat="1" applyFont="1" applyFill="1" applyBorder="1" applyAlignment="1">
      <alignment horizontal="left" vertical="center" wrapText="1"/>
      <protection/>
    </xf>
    <xf numFmtId="49" fontId="4" fillId="2" borderId="6" xfId="23" applyNumberFormat="1" applyFont="1" applyFill="1" applyBorder="1" applyAlignment="1">
      <alignment horizontal="center" vertical="center" wrapText="1"/>
      <protection/>
    </xf>
    <xf numFmtId="3" fontId="4" fillId="2" borderId="1" xfId="23" applyNumberFormat="1" applyFont="1" applyFill="1" applyBorder="1" applyAlignment="1">
      <alignment horizontal="left" vertical="center" wrapText="1"/>
      <protection/>
    </xf>
    <xf numFmtId="169" fontId="14" fillId="2" borderId="3" xfId="22" applyNumberFormat="1" applyFont="1" applyFill="1" applyBorder="1" applyAlignment="1">
      <alignment horizontal="center" vertical="center" wrapText="1"/>
      <protection/>
    </xf>
    <xf numFmtId="169" fontId="15" fillId="2" borderId="3" xfId="22" applyNumberFormat="1" applyFont="1" applyFill="1" applyBorder="1" applyAlignment="1">
      <alignment horizontal="center" vertical="center" wrapText="1"/>
      <protection/>
    </xf>
    <xf numFmtId="3" fontId="4" fillId="2" borderId="1" xfId="23" applyNumberFormat="1" applyFont="1" applyFill="1" applyBorder="1" applyAlignment="1">
      <alignment vertical="center" wrapText="1"/>
      <protection/>
    </xf>
    <xf numFmtId="169" fontId="16" fillId="2" borderId="3" xfId="22" applyNumberFormat="1" applyFont="1" applyFill="1" applyBorder="1" applyAlignment="1">
      <alignment horizontal="center" vertical="center" wrapText="1"/>
      <protection/>
    </xf>
    <xf numFmtId="169" fontId="9" fillId="2" borderId="3" xfId="21" applyNumberFormat="1" applyFont="1" applyFill="1" applyBorder="1" applyAlignment="1">
      <alignment horizontal="center"/>
      <protection/>
    </xf>
    <xf numFmtId="169" fontId="15" fillId="2" borderId="3" xfId="23" applyNumberFormat="1" applyFont="1" applyFill="1" applyBorder="1" applyAlignment="1">
      <alignment horizontal="center" vertical="center" wrapText="1"/>
      <protection/>
    </xf>
    <xf numFmtId="169" fontId="15" fillId="2" borderId="3" xfId="22" applyNumberFormat="1" applyFont="1" applyFill="1" applyBorder="1" applyAlignment="1">
      <alignment horizontal="center" vertical="center" wrapText="1"/>
      <protection/>
    </xf>
    <xf numFmtId="169" fontId="5" fillId="2" borderId="3" xfId="21" applyNumberFormat="1" applyFont="1" applyFill="1" applyBorder="1" applyAlignment="1">
      <alignment horizontal="center"/>
      <protection/>
    </xf>
    <xf numFmtId="169" fontId="10" fillId="2" borderId="3" xfId="21" applyNumberFormat="1" applyFont="1" applyFill="1" applyBorder="1" applyAlignment="1">
      <alignment horizontal="center"/>
      <protection/>
    </xf>
    <xf numFmtId="49" fontId="4" fillId="2" borderId="3" xfId="23" applyNumberFormat="1" applyFont="1" applyFill="1" applyBorder="1" applyAlignment="1">
      <alignment horizontal="center" vertical="top"/>
      <protection/>
    </xf>
    <xf numFmtId="49" fontId="18" fillId="0" borderId="0" xfId="21" applyNumberFormat="1" applyFont="1" applyBorder="1" applyAlignment="1">
      <alignment horizontal="center"/>
      <protection/>
    </xf>
    <xf numFmtId="0" fontId="0" fillId="0" borderId="0" xfId="0" applyAlignment="1">
      <alignment/>
    </xf>
    <xf numFmtId="49" fontId="18" fillId="0" borderId="0" xfId="21" applyNumberFormat="1" applyFont="1" applyAlignment="1">
      <alignment horizontal="center"/>
      <protection/>
    </xf>
    <xf numFmtId="49" fontId="6" fillId="0" borderId="10" xfId="21" applyNumberFormat="1" applyFont="1" applyBorder="1" applyAlignment="1">
      <alignment horizontal="center" vertical="center" wrapText="1"/>
      <protection/>
    </xf>
    <xf numFmtId="49" fontId="6" fillId="0" borderId="6" xfId="21" applyNumberFormat="1" applyFont="1" applyBorder="1" applyAlignment="1">
      <alignment horizontal="center" vertical="center" wrapText="1"/>
      <protection/>
    </xf>
    <xf numFmtId="49" fontId="5" fillId="0" borderId="0" xfId="21" applyNumberFormat="1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9" fontId="4" fillId="0" borderId="10" xfId="21" applyNumberFormat="1" applyFont="1" applyBorder="1" applyAlignment="1">
      <alignment horizontal="center" vertical="center" textRotation="90" wrapText="1"/>
      <protection/>
    </xf>
    <xf numFmtId="49" fontId="4" fillId="0" borderId="6" xfId="21" applyNumberFormat="1" applyFont="1" applyBorder="1" applyAlignment="1">
      <alignment horizontal="center" vertical="center" textRotation="90" wrapText="1"/>
      <protection/>
    </xf>
    <xf numFmtId="0" fontId="6" fillId="0" borderId="9" xfId="21" applyFont="1" applyBorder="1" applyAlignment="1">
      <alignment horizontal="center" vertical="center" wrapText="1"/>
      <protection/>
    </xf>
    <xf numFmtId="0" fontId="6" fillId="0" borderId="1" xfId="21" applyFont="1" applyBorder="1" applyAlignment="1">
      <alignment horizontal="center" vertical="center" wrapText="1"/>
      <protection/>
    </xf>
    <xf numFmtId="169" fontId="6" fillId="0" borderId="10" xfId="21" applyNumberFormat="1" applyFont="1" applyBorder="1" applyAlignment="1">
      <alignment horizontal="center" vertical="center" wrapText="1"/>
      <protection/>
    </xf>
    <xf numFmtId="169" fontId="6" fillId="0" borderId="6" xfId="21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</cellXfs>
  <cellStyles count="14">
    <cellStyle name="Normal" xfId="0"/>
    <cellStyle name="Comma [0]" xfId="15"/>
    <cellStyle name="Currency [0]" xfId="16"/>
    <cellStyle name="Normal_Sheet1" xfId="17"/>
    <cellStyle name="Hyperlink" xfId="18"/>
    <cellStyle name="Currency" xfId="19"/>
    <cellStyle name="Currency [0]" xfId="20"/>
    <cellStyle name="Обычный_Бюджет2001_1" xfId="21"/>
    <cellStyle name="Обычный_ПроектБюджПолнСтрук12.01.2001" xfId="22"/>
    <cellStyle name="Обычный_РАСХ98" xfId="23"/>
    <cellStyle name="Followed Hyperlink" xfId="24"/>
    <cellStyle name="Percent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6"/>
  <sheetViews>
    <sheetView tabSelected="1" workbookViewId="0" topLeftCell="A1">
      <selection activeCell="O9" sqref="O9"/>
    </sheetView>
  </sheetViews>
  <sheetFormatPr defaultColWidth="9.00390625" defaultRowHeight="12.75"/>
  <cols>
    <col min="1" max="1" width="5.625" style="0" customWidth="1"/>
    <col min="2" max="2" width="6.625" style="0" customWidth="1"/>
    <col min="3" max="3" width="9.625" style="0" customWidth="1"/>
    <col min="4" max="4" width="6.25390625" style="0" customWidth="1"/>
    <col min="5" max="5" width="34.75390625" style="0" customWidth="1"/>
    <col min="6" max="7" width="13.375" style="0" customWidth="1"/>
  </cols>
  <sheetData>
    <row r="1" spans="1:7" ht="12.75">
      <c r="A1" s="62"/>
      <c r="B1" s="62"/>
      <c r="C1" s="62"/>
      <c r="D1" s="62"/>
      <c r="E1" s="30"/>
      <c r="F1" s="163"/>
      <c r="G1" s="163" t="s">
        <v>518</v>
      </c>
    </row>
    <row r="2" spans="1:7" ht="12.75">
      <c r="A2" s="62"/>
      <c r="B2" s="62"/>
      <c r="C2" s="62"/>
      <c r="D2" s="62"/>
      <c r="E2" s="30"/>
      <c r="F2" s="163"/>
      <c r="G2" s="163" t="s">
        <v>240</v>
      </c>
    </row>
    <row r="3" spans="1:7" ht="12.75">
      <c r="A3" s="62"/>
      <c r="B3" s="62"/>
      <c r="C3" s="62"/>
      <c r="D3" s="62"/>
      <c r="E3" s="30"/>
      <c r="F3" s="163"/>
      <c r="G3" s="163" t="s">
        <v>541</v>
      </c>
    </row>
    <row r="4" spans="1:7" ht="12.75">
      <c r="A4" s="62"/>
      <c r="B4" s="62"/>
      <c r="C4" s="62"/>
      <c r="D4" s="62"/>
      <c r="E4" s="30"/>
      <c r="F4" s="163"/>
      <c r="G4" s="163"/>
    </row>
    <row r="5" spans="1:7" ht="12.75">
      <c r="A5" s="62"/>
      <c r="B5" s="62"/>
      <c r="C5" s="62"/>
      <c r="D5" s="62"/>
      <c r="E5" s="30"/>
      <c r="F5" s="254"/>
      <c r="G5" s="254"/>
    </row>
    <row r="6" spans="1:7" ht="21" customHeight="1">
      <c r="A6" s="305" t="s">
        <v>309</v>
      </c>
      <c r="B6" s="305"/>
      <c r="C6" s="305"/>
      <c r="D6" s="305"/>
      <c r="E6" s="305"/>
      <c r="F6" s="305"/>
      <c r="G6" s="304"/>
    </row>
    <row r="7" spans="1:6" ht="20.25" customHeight="1">
      <c r="A7" s="62"/>
      <c r="B7" s="164"/>
      <c r="C7" s="303" t="s">
        <v>158</v>
      </c>
      <c r="D7" s="303"/>
      <c r="E7" s="303"/>
      <c r="F7" s="304"/>
    </row>
    <row r="8" spans="1:7" ht="14.25" customHeight="1">
      <c r="A8" s="62"/>
      <c r="B8" s="164"/>
      <c r="C8" s="164"/>
      <c r="D8" s="255"/>
      <c r="E8" s="256"/>
      <c r="G8" s="260" t="s">
        <v>238</v>
      </c>
    </row>
    <row r="9" spans="1:7" ht="96" customHeight="1">
      <c r="A9" s="251" t="s">
        <v>241</v>
      </c>
      <c r="B9" s="251" t="s">
        <v>380</v>
      </c>
      <c r="C9" s="251" t="s">
        <v>381</v>
      </c>
      <c r="D9" s="251" t="s">
        <v>382</v>
      </c>
      <c r="E9" s="161" t="s">
        <v>383</v>
      </c>
      <c r="F9" s="263">
        <v>2012</v>
      </c>
      <c r="G9" s="263">
        <v>2013</v>
      </c>
    </row>
    <row r="10" spans="1:7" ht="42.75">
      <c r="A10" s="165" t="s">
        <v>242</v>
      </c>
      <c r="B10" s="166"/>
      <c r="C10" s="166"/>
      <c r="D10" s="166"/>
      <c r="E10" s="167" t="s">
        <v>243</v>
      </c>
      <c r="F10" s="168">
        <f>F11</f>
        <v>438685.9</v>
      </c>
      <c r="G10" s="168">
        <f>G11</f>
        <v>379091.19999999995</v>
      </c>
    </row>
    <row r="11" spans="1:7" ht="13.5">
      <c r="A11" s="169"/>
      <c r="B11" s="93" t="s">
        <v>456</v>
      </c>
      <c r="C11" s="93"/>
      <c r="D11" s="115"/>
      <c r="E11" s="257" t="s">
        <v>295</v>
      </c>
      <c r="F11" s="49">
        <f>F12+F22+F32+F40+F45</f>
        <v>438685.9</v>
      </c>
      <c r="G11" s="49">
        <f>G12+G22+G32+G40+G45</f>
        <v>379091.19999999995</v>
      </c>
    </row>
    <row r="12" spans="1:7" ht="13.5">
      <c r="A12" s="169"/>
      <c r="B12" s="115" t="s">
        <v>457</v>
      </c>
      <c r="C12" s="93"/>
      <c r="D12" s="115"/>
      <c r="E12" s="27" t="s">
        <v>115</v>
      </c>
      <c r="F12" s="50">
        <f>F13+F19</f>
        <v>168717.5</v>
      </c>
      <c r="G12" s="50">
        <f>G13+G19</f>
        <v>123588.9</v>
      </c>
    </row>
    <row r="13" spans="1:7" ht="25.5">
      <c r="A13" s="169"/>
      <c r="B13" s="115"/>
      <c r="C13" s="41" t="s">
        <v>458</v>
      </c>
      <c r="D13" s="115"/>
      <c r="E13" s="159" t="s">
        <v>461</v>
      </c>
      <c r="F13" s="52">
        <f>F16+F14</f>
        <v>168239.8</v>
      </c>
      <c r="G13" s="52">
        <f>G16+G14</f>
        <v>123111.2</v>
      </c>
    </row>
    <row r="14" spans="1:7" ht="25.5">
      <c r="A14" s="169"/>
      <c r="B14" s="115"/>
      <c r="C14" s="67" t="s">
        <v>504</v>
      </c>
      <c r="D14" s="115"/>
      <c r="E14" s="73" t="s">
        <v>425</v>
      </c>
      <c r="F14" s="51">
        <f>F15</f>
        <v>120236.5</v>
      </c>
      <c r="G14" s="51">
        <f>G15</f>
        <v>75107.9</v>
      </c>
    </row>
    <row r="15" spans="1:7" ht="25.5">
      <c r="A15" s="169"/>
      <c r="B15" s="115"/>
      <c r="C15" s="67"/>
      <c r="D15" s="81" t="s">
        <v>89</v>
      </c>
      <c r="E15" s="151" t="s">
        <v>90</v>
      </c>
      <c r="F15" s="51">
        <v>120236.5</v>
      </c>
      <c r="G15" s="51">
        <v>75107.9</v>
      </c>
    </row>
    <row r="16" spans="1:7" ht="25.5">
      <c r="A16" s="169"/>
      <c r="B16" s="117"/>
      <c r="C16" s="67" t="s">
        <v>347</v>
      </c>
      <c r="D16" s="81"/>
      <c r="E16" s="151" t="s">
        <v>348</v>
      </c>
      <c r="F16" s="51">
        <f>F17</f>
        <v>48003.3</v>
      </c>
      <c r="G16" s="51">
        <f>G17</f>
        <v>48003.3</v>
      </c>
    </row>
    <row r="17" spans="1:7" ht="25.5">
      <c r="A17" s="169"/>
      <c r="B17" s="117"/>
      <c r="C17" s="67"/>
      <c r="D17" s="81" t="s">
        <v>89</v>
      </c>
      <c r="E17" s="151" t="s">
        <v>90</v>
      </c>
      <c r="F17" s="51">
        <f>F18</f>
        <v>48003.3</v>
      </c>
      <c r="G17" s="51">
        <f>G18</f>
        <v>48003.3</v>
      </c>
    </row>
    <row r="18" spans="1:7" ht="13.5">
      <c r="A18" s="169"/>
      <c r="B18" s="115"/>
      <c r="C18" s="41"/>
      <c r="D18" s="115"/>
      <c r="E18" s="10" t="s">
        <v>436</v>
      </c>
      <c r="F18" s="54">
        <v>48003.3</v>
      </c>
      <c r="G18" s="54">
        <v>48003.3</v>
      </c>
    </row>
    <row r="19" spans="1:7" ht="13.5">
      <c r="A19" s="169"/>
      <c r="B19" s="115"/>
      <c r="C19" s="41" t="s">
        <v>135</v>
      </c>
      <c r="D19" s="115"/>
      <c r="E19" s="160" t="s">
        <v>136</v>
      </c>
      <c r="F19" s="49">
        <f>F20</f>
        <v>477.7</v>
      </c>
      <c r="G19" s="49">
        <f>G20</f>
        <v>477.7</v>
      </c>
    </row>
    <row r="20" spans="1:7" ht="25.5">
      <c r="A20" s="169"/>
      <c r="B20" s="81"/>
      <c r="C20" s="67" t="s">
        <v>501</v>
      </c>
      <c r="D20" s="115"/>
      <c r="E20" s="73" t="s">
        <v>425</v>
      </c>
      <c r="F20" s="51">
        <f>F21</f>
        <v>477.7</v>
      </c>
      <c r="G20" s="51">
        <f>G21</f>
        <v>477.7</v>
      </c>
    </row>
    <row r="21" spans="1:7" ht="25.5">
      <c r="A21" s="169"/>
      <c r="B21" s="81"/>
      <c r="C21" s="67"/>
      <c r="D21" s="81" t="s">
        <v>89</v>
      </c>
      <c r="E21" s="151" t="s">
        <v>90</v>
      </c>
      <c r="F21" s="51">
        <v>477.7</v>
      </c>
      <c r="G21" s="51">
        <v>477.7</v>
      </c>
    </row>
    <row r="22" spans="1:7" ht="13.5">
      <c r="A22" s="169"/>
      <c r="B22" s="115" t="s">
        <v>467</v>
      </c>
      <c r="C22" s="41"/>
      <c r="D22" s="115"/>
      <c r="E22" s="27" t="s">
        <v>197</v>
      </c>
      <c r="F22" s="50">
        <f>F23+F29</f>
        <v>16554.9</v>
      </c>
      <c r="G22" s="50">
        <f>G23+G29</f>
        <v>16489.9</v>
      </c>
    </row>
    <row r="23" spans="1:7" ht="25.5">
      <c r="A23" s="169"/>
      <c r="B23" s="115"/>
      <c r="C23" s="41" t="s">
        <v>463</v>
      </c>
      <c r="D23" s="115"/>
      <c r="E23" s="159" t="s">
        <v>464</v>
      </c>
      <c r="F23" s="52">
        <f>F26+F24</f>
        <v>16489.9</v>
      </c>
      <c r="G23" s="52">
        <f>G26+G24</f>
        <v>16489.9</v>
      </c>
    </row>
    <row r="24" spans="1:7" ht="25.5">
      <c r="A24" s="169"/>
      <c r="B24" s="115"/>
      <c r="C24" s="67" t="s">
        <v>505</v>
      </c>
      <c r="D24" s="115"/>
      <c r="E24" s="73" t="s">
        <v>425</v>
      </c>
      <c r="F24" s="51">
        <f>F25</f>
        <v>10145.8</v>
      </c>
      <c r="G24" s="51">
        <f>G25</f>
        <v>10145.8</v>
      </c>
    </row>
    <row r="25" spans="1:7" ht="25.5">
      <c r="A25" s="169"/>
      <c r="B25" s="115"/>
      <c r="C25" s="67"/>
      <c r="D25" s="81" t="s">
        <v>89</v>
      </c>
      <c r="E25" s="151" t="s">
        <v>90</v>
      </c>
      <c r="F25" s="51">
        <v>10145.8</v>
      </c>
      <c r="G25" s="51">
        <v>10145.8</v>
      </c>
    </row>
    <row r="26" spans="1:7" ht="25.5">
      <c r="A26" s="169"/>
      <c r="B26" s="117"/>
      <c r="C26" s="67" t="s">
        <v>349</v>
      </c>
      <c r="D26" s="81"/>
      <c r="E26" s="151" t="s">
        <v>348</v>
      </c>
      <c r="F26" s="51">
        <f>F27</f>
        <v>6344.1</v>
      </c>
      <c r="G26" s="51">
        <f>G27</f>
        <v>6344.1</v>
      </c>
    </row>
    <row r="27" spans="1:7" ht="25.5">
      <c r="A27" s="169"/>
      <c r="B27" s="117"/>
      <c r="C27" s="67"/>
      <c r="D27" s="81" t="s">
        <v>89</v>
      </c>
      <c r="E27" s="151" t="s">
        <v>90</v>
      </c>
      <c r="F27" s="51">
        <f>F28</f>
        <v>6344.1</v>
      </c>
      <c r="G27" s="51">
        <f>G28</f>
        <v>6344.1</v>
      </c>
    </row>
    <row r="28" spans="1:7" ht="13.5">
      <c r="A28" s="169"/>
      <c r="B28" s="115"/>
      <c r="C28" s="41"/>
      <c r="D28" s="115"/>
      <c r="E28" s="10" t="s">
        <v>436</v>
      </c>
      <c r="F28" s="54">
        <v>6344.1</v>
      </c>
      <c r="G28" s="54">
        <v>6344.1</v>
      </c>
    </row>
    <row r="29" spans="1:7" ht="25.5">
      <c r="A29" s="169"/>
      <c r="B29" s="115"/>
      <c r="C29" s="41" t="s">
        <v>19</v>
      </c>
      <c r="D29" s="81"/>
      <c r="E29" s="132" t="s">
        <v>175</v>
      </c>
      <c r="F29" s="52">
        <f>F30</f>
        <v>65</v>
      </c>
      <c r="G29" s="52">
        <f>G30</f>
        <v>0</v>
      </c>
    </row>
    <row r="30" spans="1:7" ht="63.75">
      <c r="A30" s="169"/>
      <c r="B30" s="115"/>
      <c r="C30" s="67" t="s">
        <v>176</v>
      </c>
      <c r="D30" s="117"/>
      <c r="E30" s="6" t="s">
        <v>177</v>
      </c>
      <c r="F30" s="54">
        <f>F31</f>
        <v>65</v>
      </c>
      <c r="G30" s="54">
        <f>G31</f>
        <v>0</v>
      </c>
    </row>
    <row r="31" spans="1:7" ht="25.5">
      <c r="A31" s="169"/>
      <c r="B31" s="115"/>
      <c r="C31" s="67"/>
      <c r="D31" s="81" t="s">
        <v>89</v>
      </c>
      <c r="E31" s="151" t="s">
        <v>90</v>
      </c>
      <c r="F31" s="54">
        <v>65</v>
      </c>
      <c r="G31" s="54"/>
    </row>
    <row r="32" spans="1:7" ht="13.5">
      <c r="A32" s="169"/>
      <c r="B32" s="115" t="s">
        <v>470</v>
      </c>
      <c r="C32" s="41"/>
      <c r="D32" s="115"/>
      <c r="E32" s="27" t="s">
        <v>122</v>
      </c>
      <c r="F32" s="50">
        <f>F33+F37</f>
        <v>88278</v>
      </c>
      <c r="G32" s="50">
        <f>G33+G37</f>
        <v>74695.9</v>
      </c>
    </row>
    <row r="33" spans="1:7" ht="13.5">
      <c r="A33" s="169"/>
      <c r="B33" s="115"/>
      <c r="C33" s="41" t="s">
        <v>465</v>
      </c>
      <c r="D33" s="115"/>
      <c r="E33" s="158" t="s">
        <v>466</v>
      </c>
      <c r="F33" s="49">
        <f aca="true" t="shared" si="0" ref="F33:G35">F34</f>
        <v>74695.9</v>
      </c>
      <c r="G33" s="49">
        <f t="shared" si="0"/>
        <v>74695.9</v>
      </c>
    </row>
    <row r="34" spans="1:7" ht="25.5">
      <c r="A34" s="169"/>
      <c r="B34" s="117"/>
      <c r="C34" s="67" t="s">
        <v>350</v>
      </c>
      <c r="D34" s="117"/>
      <c r="E34" s="151" t="s">
        <v>310</v>
      </c>
      <c r="F34" s="51">
        <f t="shared" si="0"/>
        <v>74695.9</v>
      </c>
      <c r="G34" s="51">
        <f t="shared" si="0"/>
        <v>74695.9</v>
      </c>
    </row>
    <row r="35" spans="1:7" ht="25.5">
      <c r="A35" s="169"/>
      <c r="B35" s="117"/>
      <c r="C35" s="67"/>
      <c r="D35" s="81" t="s">
        <v>89</v>
      </c>
      <c r="E35" s="151" t="s">
        <v>90</v>
      </c>
      <c r="F35" s="51">
        <f t="shared" si="0"/>
        <v>74695.9</v>
      </c>
      <c r="G35" s="51">
        <f t="shared" si="0"/>
        <v>74695.9</v>
      </c>
    </row>
    <row r="36" spans="1:7" ht="13.5">
      <c r="A36" s="169"/>
      <c r="B36" s="115"/>
      <c r="C36" s="41"/>
      <c r="D36" s="110"/>
      <c r="E36" s="10" t="s">
        <v>436</v>
      </c>
      <c r="F36" s="51">
        <v>74695.9</v>
      </c>
      <c r="G36" s="51">
        <v>74695.9</v>
      </c>
    </row>
    <row r="37" spans="1:7" ht="27">
      <c r="A37" s="169"/>
      <c r="B37" s="115"/>
      <c r="C37" s="41" t="s">
        <v>19</v>
      </c>
      <c r="D37" s="115"/>
      <c r="E37" s="20" t="s">
        <v>175</v>
      </c>
      <c r="F37" s="49">
        <f>F38</f>
        <v>13582.1</v>
      </c>
      <c r="G37" s="49">
        <f>G38</f>
        <v>0</v>
      </c>
    </row>
    <row r="38" spans="1:7" ht="63.75">
      <c r="A38" s="169"/>
      <c r="B38" s="117"/>
      <c r="C38" s="67" t="s">
        <v>176</v>
      </c>
      <c r="D38" s="117"/>
      <c r="E38" s="6" t="s">
        <v>177</v>
      </c>
      <c r="F38" s="51">
        <f>F39</f>
        <v>13582.1</v>
      </c>
      <c r="G38" s="51">
        <f>G39</f>
        <v>0</v>
      </c>
    </row>
    <row r="39" spans="1:7" ht="25.5">
      <c r="A39" s="169"/>
      <c r="B39" s="117"/>
      <c r="C39" s="67"/>
      <c r="D39" s="81" t="s">
        <v>89</v>
      </c>
      <c r="E39" s="151" t="s">
        <v>90</v>
      </c>
      <c r="F39" s="51">
        <v>13582.1</v>
      </c>
      <c r="G39" s="51"/>
    </row>
    <row r="40" spans="1:7" ht="40.5">
      <c r="A40" s="169"/>
      <c r="B40" s="115" t="s">
        <v>123</v>
      </c>
      <c r="C40" s="41"/>
      <c r="D40" s="115"/>
      <c r="E40" s="27" t="s">
        <v>124</v>
      </c>
      <c r="F40" s="50">
        <f aca="true" t="shared" si="1" ref="F40:G43">F41</f>
        <v>14161.3</v>
      </c>
      <c r="G40" s="50">
        <f t="shared" si="1"/>
        <v>14161.3</v>
      </c>
    </row>
    <row r="41" spans="1:7" ht="13.5">
      <c r="A41" s="169"/>
      <c r="B41" s="115"/>
      <c r="C41" s="41" t="s">
        <v>50</v>
      </c>
      <c r="D41" s="115"/>
      <c r="E41" s="160" t="s">
        <v>27</v>
      </c>
      <c r="F41" s="49">
        <f t="shared" si="1"/>
        <v>14161.3</v>
      </c>
      <c r="G41" s="49">
        <f t="shared" si="1"/>
        <v>14161.3</v>
      </c>
    </row>
    <row r="42" spans="1:7" ht="38.25">
      <c r="A42" s="169"/>
      <c r="B42" s="81"/>
      <c r="C42" s="67" t="s">
        <v>51</v>
      </c>
      <c r="D42" s="81"/>
      <c r="E42" s="129" t="s">
        <v>523</v>
      </c>
      <c r="F42" s="51">
        <f t="shared" si="1"/>
        <v>14161.3</v>
      </c>
      <c r="G42" s="51">
        <f t="shared" si="1"/>
        <v>14161.3</v>
      </c>
    </row>
    <row r="43" spans="1:7" ht="38.25">
      <c r="A43" s="169"/>
      <c r="B43" s="81"/>
      <c r="C43" s="67" t="s">
        <v>117</v>
      </c>
      <c r="D43" s="81"/>
      <c r="E43" s="14" t="s">
        <v>528</v>
      </c>
      <c r="F43" s="51">
        <f t="shared" si="1"/>
        <v>14161.3</v>
      </c>
      <c r="G43" s="51">
        <f t="shared" si="1"/>
        <v>14161.3</v>
      </c>
    </row>
    <row r="44" spans="1:7" ht="25.5">
      <c r="A44" s="169"/>
      <c r="B44" s="81"/>
      <c r="C44" s="67"/>
      <c r="D44" s="74" t="s">
        <v>89</v>
      </c>
      <c r="E44" s="14" t="s">
        <v>90</v>
      </c>
      <c r="F44" s="51">
        <v>14161.3</v>
      </c>
      <c r="G44" s="51">
        <v>14161.3</v>
      </c>
    </row>
    <row r="45" spans="1:7" ht="27">
      <c r="A45" s="169"/>
      <c r="B45" s="109" t="s">
        <v>296</v>
      </c>
      <c r="C45" s="41"/>
      <c r="D45" s="93"/>
      <c r="E45" s="20" t="s">
        <v>297</v>
      </c>
      <c r="F45" s="53">
        <f>F46+F49+F53+F60+F57</f>
        <v>150974.19999999998</v>
      </c>
      <c r="G45" s="53">
        <f>G46+G49+G53+G60+G57</f>
        <v>150155.19999999998</v>
      </c>
    </row>
    <row r="46" spans="1:7" ht="38.25">
      <c r="A46" s="169"/>
      <c r="B46" s="93"/>
      <c r="C46" s="41" t="s">
        <v>42</v>
      </c>
      <c r="D46" s="115"/>
      <c r="E46" s="128" t="s">
        <v>41</v>
      </c>
      <c r="F46" s="52">
        <f>F47</f>
        <v>9835.8</v>
      </c>
      <c r="G46" s="52">
        <f>G47</f>
        <v>9835.8</v>
      </c>
    </row>
    <row r="47" spans="1:7" ht="12.75">
      <c r="A47" s="169"/>
      <c r="B47" s="81"/>
      <c r="C47" s="67" t="s">
        <v>44</v>
      </c>
      <c r="D47" s="81"/>
      <c r="E47" s="6" t="s">
        <v>5</v>
      </c>
      <c r="F47" s="51">
        <f>F48</f>
        <v>9835.8</v>
      </c>
      <c r="G47" s="51">
        <f>G48</f>
        <v>9835.8</v>
      </c>
    </row>
    <row r="48" spans="1:7" ht="25.5">
      <c r="A48" s="169"/>
      <c r="B48" s="81"/>
      <c r="C48" s="67"/>
      <c r="D48" s="81" t="s">
        <v>58</v>
      </c>
      <c r="E48" s="6" t="s">
        <v>49</v>
      </c>
      <c r="F48" s="51">
        <v>9835.8</v>
      </c>
      <c r="G48" s="51">
        <v>9835.8</v>
      </c>
    </row>
    <row r="49" spans="1:7" ht="76.5">
      <c r="A49" s="169"/>
      <c r="B49" s="93"/>
      <c r="C49" s="41" t="s">
        <v>441</v>
      </c>
      <c r="D49" s="81"/>
      <c r="E49" s="150" t="s">
        <v>108</v>
      </c>
      <c r="F49" s="52">
        <f aca="true" t="shared" si="2" ref="F49:G51">F50</f>
        <v>3745.1</v>
      </c>
      <c r="G49" s="52">
        <f t="shared" si="2"/>
        <v>3745.1</v>
      </c>
    </row>
    <row r="50" spans="1:7" ht="25.5">
      <c r="A50" s="169"/>
      <c r="B50" s="93"/>
      <c r="C50" s="67" t="s">
        <v>109</v>
      </c>
      <c r="D50" s="81"/>
      <c r="E50" s="151" t="s">
        <v>425</v>
      </c>
      <c r="F50" s="51">
        <f t="shared" si="2"/>
        <v>3745.1</v>
      </c>
      <c r="G50" s="51">
        <f t="shared" si="2"/>
        <v>3745.1</v>
      </c>
    </row>
    <row r="51" spans="1:7" ht="25.5">
      <c r="A51" s="169"/>
      <c r="B51" s="93"/>
      <c r="C51" s="41"/>
      <c r="D51" s="81" t="s">
        <v>89</v>
      </c>
      <c r="E51" s="151" t="s">
        <v>314</v>
      </c>
      <c r="F51" s="51">
        <f t="shared" si="2"/>
        <v>3745.1</v>
      </c>
      <c r="G51" s="51">
        <f t="shared" si="2"/>
        <v>3745.1</v>
      </c>
    </row>
    <row r="52" spans="1:7" ht="12.75">
      <c r="A52" s="169"/>
      <c r="B52" s="93"/>
      <c r="C52" s="41"/>
      <c r="D52" s="81"/>
      <c r="E52" s="10" t="s">
        <v>244</v>
      </c>
      <c r="F52" s="51">
        <v>3745.1</v>
      </c>
      <c r="G52" s="51">
        <v>3745.1</v>
      </c>
    </row>
    <row r="53" spans="1:7" ht="25.5">
      <c r="A53" s="169"/>
      <c r="B53" s="93"/>
      <c r="C53" s="41" t="s">
        <v>38</v>
      </c>
      <c r="D53" s="93"/>
      <c r="E53" s="159" t="s">
        <v>132</v>
      </c>
      <c r="F53" s="52">
        <f aca="true" t="shared" si="3" ref="F53:G55">F54</f>
        <v>485.9</v>
      </c>
      <c r="G53" s="52">
        <f t="shared" si="3"/>
        <v>485.9</v>
      </c>
    </row>
    <row r="54" spans="1:7" ht="25.5">
      <c r="A54" s="169"/>
      <c r="B54" s="93"/>
      <c r="C54" s="67" t="s">
        <v>133</v>
      </c>
      <c r="D54" s="117"/>
      <c r="E54" s="171" t="s">
        <v>134</v>
      </c>
      <c r="F54" s="51">
        <f t="shared" si="3"/>
        <v>485.9</v>
      </c>
      <c r="G54" s="51">
        <f t="shared" si="3"/>
        <v>485.9</v>
      </c>
    </row>
    <row r="55" spans="1:7" ht="25.5">
      <c r="A55" s="169"/>
      <c r="B55" s="93"/>
      <c r="C55" s="67"/>
      <c r="D55" s="81" t="s">
        <v>89</v>
      </c>
      <c r="E55" s="151" t="s">
        <v>314</v>
      </c>
      <c r="F55" s="51">
        <f t="shared" si="3"/>
        <v>485.9</v>
      </c>
      <c r="G55" s="51">
        <f t="shared" si="3"/>
        <v>485.9</v>
      </c>
    </row>
    <row r="56" spans="1:7" ht="12.75">
      <c r="A56" s="169"/>
      <c r="B56" s="81"/>
      <c r="C56" s="41"/>
      <c r="D56" s="110"/>
      <c r="E56" s="10" t="s">
        <v>244</v>
      </c>
      <c r="F56" s="54">
        <v>485.9</v>
      </c>
      <c r="G56" s="54">
        <v>485.9</v>
      </c>
    </row>
    <row r="57" spans="1:7" ht="12.75">
      <c r="A57" s="169"/>
      <c r="B57" s="81"/>
      <c r="C57" s="41" t="s">
        <v>50</v>
      </c>
      <c r="D57" s="81"/>
      <c r="E57" s="132" t="s">
        <v>27</v>
      </c>
      <c r="F57" s="52">
        <f>F58</f>
        <v>133065.4</v>
      </c>
      <c r="G57" s="52">
        <f>G58</f>
        <v>133065.4</v>
      </c>
    </row>
    <row r="58" spans="1:7" ht="76.5">
      <c r="A58" s="169"/>
      <c r="B58" s="81"/>
      <c r="C58" s="72" t="s">
        <v>236</v>
      </c>
      <c r="D58" s="74"/>
      <c r="E58" s="14" t="s">
        <v>511</v>
      </c>
      <c r="F58" s="54">
        <f>F59</f>
        <v>133065.4</v>
      </c>
      <c r="G58" s="54">
        <f>G59</f>
        <v>133065.4</v>
      </c>
    </row>
    <row r="59" spans="1:7" ht="12.75">
      <c r="A59" s="169"/>
      <c r="B59" s="81"/>
      <c r="C59" s="41"/>
      <c r="D59" s="265" t="s">
        <v>509</v>
      </c>
      <c r="E59" s="14" t="s">
        <v>510</v>
      </c>
      <c r="F59" s="54">
        <v>133065.4</v>
      </c>
      <c r="G59" s="54">
        <v>133065.4</v>
      </c>
    </row>
    <row r="60" spans="1:7" ht="25.5">
      <c r="A60" s="169"/>
      <c r="B60" s="111"/>
      <c r="C60" s="41" t="s">
        <v>34</v>
      </c>
      <c r="D60" s="110"/>
      <c r="E60" s="160" t="s">
        <v>35</v>
      </c>
      <c r="F60" s="52">
        <f>F63+F61</f>
        <v>3842</v>
      </c>
      <c r="G60" s="52">
        <f>G63+G61</f>
        <v>3023</v>
      </c>
    </row>
    <row r="61" spans="1:7" ht="63.75">
      <c r="A61" s="169"/>
      <c r="B61" s="81"/>
      <c r="C61" s="67" t="s">
        <v>298</v>
      </c>
      <c r="D61" s="81"/>
      <c r="E61" s="6" t="s">
        <v>154</v>
      </c>
      <c r="F61" s="51">
        <f>F62</f>
        <v>1002</v>
      </c>
      <c r="G61" s="51"/>
    </row>
    <row r="62" spans="1:7" ht="12.75">
      <c r="A62" s="169"/>
      <c r="B62" s="81"/>
      <c r="C62" s="67"/>
      <c r="D62" s="81" t="s">
        <v>71</v>
      </c>
      <c r="E62" s="6" t="s">
        <v>59</v>
      </c>
      <c r="F62" s="51">
        <v>1002</v>
      </c>
      <c r="G62" s="51"/>
    </row>
    <row r="63" spans="1:7" ht="51">
      <c r="A63" s="172"/>
      <c r="B63" s="172"/>
      <c r="C63" s="67" t="s">
        <v>219</v>
      </c>
      <c r="D63" s="81"/>
      <c r="E63" s="40" t="s">
        <v>220</v>
      </c>
      <c r="F63" s="51">
        <f>F64</f>
        <v>2840</v>
      </c>
      <c r="G63" s="51">
        <f>G64</f>
        <v>3023</v>
      </c>
    </row>
    <row r="64" spans="1:7" ht="12.75">
      <c r="A64" s="172"/>
      <c r="B64" s="172"/>
      <c r="C64" s="173"/>
      <c r="D64" s="81" t="s">
        <v>71</v>
      </c>
      <c r="E64" s="6" t="s">
        <v>59</v>
      </c>
      <c r="F64" s="51">
        <v>2840</v>
      </c>
      <c r="G64" s="51">
        <v>3023</v>
      </c>
    </row>
    <row r="65" spans="1:7" ht="42.75">
      <c r="A65" s="174" t="s">
        <v>245</v>
      </c>
      <c r="B65" s="115"/>
      <c r="C65" s="65"/>
      <c r="D65" s="115"/>
      <c r="E65" s="175" t="s">
        <v>482</v>
      </c>
      <c r="F65" s="240">
        <f>F66+F72</f>
        <v>69393.6</v>
      </c>
      <c r="G65" s="240">
        <f>G66+G72</f>
        <v>66417.8</v>
      </c>
    </row>
    <row r="66" spans="1:7" ht="13.5">
      <c r="A66" s="172"/>
      <c r="B66" s="176" t="s">
        <v>419</v>
      </c>
      <c r="C66" s="177"/>
      <c r="D66" s="113"/>
      <c r="E66" s="178" t="s">
        <v>420</v>
      </c>
      <c r="F66" s="52">
        <f>F67</f>
        <v>20510.1</v>
      </c>
      <c r="G66" s="52">
        <f>G67</f>
        <v>20510.1</v>
      </c>
    </row>
    <row r="67" spans="1:7" ht="13.5">
      <c r="A67" s="172"/>
      <c r="B67" s="113" t="s">
        <v>426</v>
      </c>
      <c r="C67" s="177"/>
      <c r="D67" s="113"/>
      <c r="E67" s="179" t="s">
        <v>427</v>
      </c>
      <c r="F67" s="53">
        <f>F68</f>
        <v>20510.1</v>
      </c>
      <c r="G67" s="53">
        <f>G68</f>
        <v>20510.1</v>
      </c>
    </row>
    <row r="68" spans="1:7" ht="25.5">
      <c r="A68" s="172"/>
      <c r="B68" s="114"/>
      <c r="C68" s="41" t="s">
        <v>430</v>
      </c>
      <c r="D68" s="93"/>
      <c r="E68" s="158" t="s">
        <v>431</v>
      </c>
      <c r="F68" s="52">
        <f aca="true" t="shared" si="4" ref="F68:G70">F69</f>
        <v>20510.1</v>
      </c>
      <c r="G68" s="52">
        <f t="shared" si="4"/>
        <v>20510.1</v>
      </c>
    </row>
    <row r="69" spans="1:7" ht="25.5">
      <c r="A69" s="172"/>
      <c r="B69" s="114"/>
      <c r="C69" s="67" t="s">
        <v>335</v>
      </c>
      <c r="D69" s="81"/>
      <c r="E69" s="151" t="s">
        <v>336</v>
      </c>
      <c r="F69" s="51">
        <f t="shared" si="4"/>
        <v>20510.1</v>
      </c>
      <c r="G69" s="51">
        <f t="shared" si="4"/>
        <v>20510.1</v>
      </c>
    </row>
    <row r="70" spans="1:7" ht="25.5">
      <c r="A70" s="180"/>
      <c r="B70" s="181"/>
      <c r="C70" s="67"/>
      <c r="D70" s="81" t="s">
        <v>89</v>
      </c>
      <c r="E70" s="40" t="s">
        <v>90</v>
      </c>
      <c r="F70" s="51">
        <f t="shared" si="4"/>
        <v>20510.1</v>
      </c>
      <c r="G70" s="51">
        <f t="shared" si="4"/>
        <v>20510.1</v>
      </c>
    </row>
    <row r="71" spans="1:7" ht="14.25">
      <c r="A71" s="180"/>
      <c r="B71" s="181"/>
      <c r="C71" s="182"/>
      <c r="D71" s="181"/>
      <c r="E71" s="10" t="s">
        <v>436</v>
      </c>
      <c r="F71" s="54">
        <v>20510.1</v>
      </c>
      <c r="G71" s="54">
        <v>20510.1</v>
      </c>
    </row>
    <row r="72" spans="1:7" ht="12.75">
      <c r="A72" s="172"/>
      <c r="B72" s="93" t="s">
        <v>443</v>
      </c>
      <c r="C72" s="41"/>
      <c r="D72" s="81"/>
      <c r="E72" s="257" t="s">
        <v>291</v>
      </c>
      <c r="F72" s="49">
        <f>F73+F100</f>
        <v>48883.50000000001</v>
      </c>
      <c r="G72" s="49">
        <f>G73+G100</f>
        <v>45907.700000000004</v>
      </c>
    </row>
    <row r="73" spans="1:7" ht="13.5">
      <c r="A73" s="172"/>
      <c r="B73" s="115" t="s">
        <v>444</v>
      </c>
      <c r="C73" s="41"/>
      <c r="D73" s="117"/>
      <c r="E73" s="183" t="s">
        <v>445</v>
      </c>
      <c r="F73" s="50">
        <f>F74+F81+F85+F89+F93</f>
        <v>45515.200000000004</v>
      </c>
      <c r="G73" s="50">
        <f>G74+G81+G85+G89+G93</f>
        <v>42539.4</v>
      </c>
    </row>
    <row r="74" spans="1:7" ht="38.25">
      <c r="A74" s="172"/>
      <c r="B74" s="115"/>
      <c r="C74" s="41" t="s">
        <v>446</v>
      </c>
      <c r="D74" s="117"/>
      <c r="E74" s="184" t="s">
        <v>447</v>
      </c>
      <c r="F74" s="52">
        <f>F78+F75</f>
        <v>8008.799999999999</v>
      </c>
      <c r="G74" s="52">
        <f>G78+G75</f>
        <v>8008.799999999999</v>
      </c>
    </row>
    <row r="75" spans="1:7" ht="25.5">
      <c r="A75" s="172"/>
      <c r="B75" s="115"/>
      <c r="C75" s="72" t="s">
        <v>251</v>
      </c>
      <c r="D75" s="74"/>
      <c r="E75" s="73" t="s">
        <v>425</v>
      </c>
      <c r="F75" s="54">
        <f>F76</f>
        <v>1104.1</v>
      </c>
      <c r="G75" s="54">
        <f>G76</f>
        <v>1104.1</v>
      </c>
    </row>
    <row r="76" spans="1:7" ht="25.5">
      <c r="A76" s="172"/>
      <c r="B76" s="115"/>
      <c r="C76" s="72"/>
      <c r="D76" s="74" t="s">
        <v>89</v>
      </c>
      <c r="E76" s="73" t="s">
        <v>90</v>
      </c>
      <c r="F76" s="54">
        <f>F77</f>
        <v>1104.1</v>
      </c>
      <c r="G76" s="54">
        <f>G77</f>
        <v>1104.1</v>
      </c>
    </row>
    <row r="77" spans="1:7" ht="25.5">
      <c r="A77" s="172"/>
      <c r="B77" s="115"/>
      <c r="C77" s="72"/>
      <c r="D77" s="74"/>
      <c r="E77" s="245" t="s">
        <v>315</v>
      </c>
      <c r="F77" s="54">
        <v>1104.1</v>
      </c>
      <c r="G77" s="54">
        <v>1104.1</v>
      </c>
    </row>
    <row r="78" spans="1:7" ht="25.5">
      <c r="A78" s="172"/>
      <c r="B78" s="115"/>
      <c r="C78" s="67" t="s">
        <v>341</v>
      </c>
      <c r="D78" s="81"/>
      <c r="E78" s="151" t="s">
        <v>345</v>
      </c>
      <c r="F78" s="51">
        <f>F79</f>
        <v>6904.7</v>
      </c>
      <c r="G78" s="51">
        <f>G79</f>
        <v>6904.7</v>
      </c>
    </row>
    <row r="79" spans="1:7" ht="25.5">
      <c r="A79" s="172"/>
      <c r="B79" s="115"/>
      <c r="C79" s="67"/>
      <c r="D79" s="81" t="s">
        <v>89</v>
      </c>
      <c r="E79" s="151" t="s">
        <v>90</v>
      </c>
      <c r="F79" s="51">
        <f>F80</f>
        <v>6904.7</v>
      </c>
      <c r="G79" s="51">
        <f>G80</f>
        <v>6904.7</v>
      </c>
    </row>
    <row r="80" spans="1:7" ht="13.5">
      <c r="A80" s="172"/>
      <c r="B80" s="115"/>
      <c r="C80" s="41"/>
      <c r="D80" s="117"/>
      <c r="E80" s="10" t="s">
        <v>436</v>
      </c>
      <c r="F80" s="54">
        <v>6904.7</v>
      </c>
      <c r="G80" s="54">
        <v>6904.7</v>
      </c>
    </row>
    <row r="81" spans="1:7" ht="13.5">
      <c r="A81" s="172"/>
      <c r="B81" s="115"/>
      <c r="C81" s="41" t="s">
        <v>448</v>
      </c>
      <c r="D81" s="117"/>
      <c r="E81" s="185" t="s">
        <v>449</v>
      </c>
      <c r="F81" s="52">
        <f aca="true" t="shared" si="5" ref="F81:G83">F82</f>
        <v>8966</v>
      </c>
      <c r="G81" s="52">
        <f t="shared" si="5"/>
        <v>5990.2</v>
      </c>
    </row>
    <row r="82" spans="1:7" ht="38.25">
      <c r="A82" s="172"/>
      <c r="B82" s="115"/>
      <c r="C82" s="67" t="s">
        <v>342</v>
      </c>
      <c r="D82" s="81"/>
      <c r="E82" s="151" t="s">
        <v>208</v>
      </c>
      <c r="F82" s="51">
        <f t="shared" si="5"/>
        <v>8966</v>
      </c>
      <c r="G82" s="51">
        <f t="shared" si="5"/>
        <v>5990.2</v>
      </c>
    </row>
    <row r="83" spans="1:7" ht="25.5">
      <c r="A83" s="172"/>
      <c r="B83" s="115"/>
      <c r="C83" s="67"/>
      <c r="D83" s="81" t="s">
        <v>89</v>
      </c>
      <c r="E83" s="151" t="s">
        <v>90</v>
      </c>
      <c r="F83" s="51">
        <f t="shared" si="5"/>
        <v>8966</v>
      </c>
      <c r="G83" s="51">
        <f t="shared" si="5"/>
        <v>5990.2</v>
      </c>
    </row>
    <row r="84" spans="1:7" ht="13.5">
      <c r="A84" s="172"/>
      <c r="B84" s="115"/>
      <c r="C84" s="41"/>
      <c r="D84" s="117"/>
      <c r="E84" s="10" t="s">
        <v>436</v>
      </c>
      <c r="F84" s="54">
        <v>8966</v>
      </c>
      <c r="G84" s="54">
        <v>5990.2</v>
      </c>
    </row>
    <row r="85" spans="1:7" ht="12.75">
      <c r="A85" s="172"/>
      <c r="B85" s="93"/>
      <c r="C85" s="41" t="s">
        <v>450</v>
      </c>
      <c r="D85" s="93"/>
      <c r="E85" s="140" t="s">
        <v>451</v>
      </c>
      <c r="F85" s="49">
        <f aca="true" t="shared" si="6" ref="F85:G87">F86</f>
        <v>13764</v>
      </c>
      <c r="G85" s="49">
        <f t="shared" si="6"/>
        <v>13764</v>
      </c>
    </row>
    <row r="86" spans="1:7" ht="25.5">
      <c r="A86" s="172"/>
      <c r="B86" s="93"/>
      <c r="C86" s="67" t="s">
        <v>343</v>
      </c>
      <c r="D86" s="81"/>
      <c r="E86" s="151" t="s">
        <v>344</v>
      </c>
      <c r="F86" s="51">
        <f t="shared" si="6"/>
        <v>13764</v>
      </c>
      <c r="G86" s="51">
        <f t="shared" si="6"/>
        <v>13764</v>
      </c>
    </row>
    <row r="87" spans="1:7" ht="25.5">
      <c r="A87" s="172"/>
      <c r="B87" s="93"/>
      <c r="C87" s="67"/>
      <c r="D87" s="81" t="s">
        <v>89</v>
      </c>
      <c r="E87" s="151" t="s">
        <v>90</v>
      </c>
      <c r="F87" s="51">
        <f t="shared" si="6"/>
        <v>13764</v>
      </c>
      <c r="G87" s="51">
        <f t="shared" si="6"/>
        <v>13764</v>
      </c>
    </row>
    <row r="88" spans="1:7" ht="12.75">
      <c r="A88" s="172"/>
      <c r="B88" s="93"/>
      <c r="C88" s="41"/>
      <c r="D88" s="81"/>
      <c r="E88" s="10" t="s">
        <v>436</v>
      </c>
      <c r="F88" s="51">
        <v>13764</v>
      </c>
      <c r="G88" s="51">
        <v>13764</v>
      </c>
    </row>
    <row r="89" spans="1:7" ht="25.5">
      <c r="A89" s="172"/>
      <c r="B89" s="93"/>
      <c r="C89" s="41" t="s">
        <v>452</v>
      </c>
      <c r="D89" s="81"/>
      <c r="E89" s="159" t="s">
        <v>453</v>
      </c>
      <c r="F89" s="52">
        <f aca="true" t="shared" si="7" ref="F89:G91">F90</f>
        <v>9106.5</v>
      </c>
      <c r="G89" s="52">
        <f t="shared" si="7"/>
        <v>9106.5</v>
      </c>
    </row>
    <row r="90" spans="1:7" ht="25.5">
      <c r="A90" s="172"/>
      <c r="B90" s="93"/>
      <c r="C90" s="67" t="s">
        <v>346</v>
      </c>
      <c r="D90" s="81"/>
      <c r="E90" s="151" t="s">
        <v>345</v>
      </c>
      <c r="F90" s="51">
        <f t="shared" si="7"/>
        <v>9106.5</v>
      </c>
      <c r="G90" s="51">
        <f t="shared" si="7"/>
        <v>9106.5</v>
      </c>
    </row>
    <row r="91" spans="1:7" ht="25.5">
      <c r="A91" s="172"/>
      <c r="B91" s="93"/>
      <c r="C91" s="67"/>
      <c r="D91" s="81" t="s">
        <v>89</v>
      </c>
      <c r="E91" s="151" t="s">
        <v>90</v>
      </c>
      <c r="F91" s="51">
        <f t="shared" si="7"/>
        <v>9106.5</v>
      </c>
      <c r="G91" s="51">
        <f t="shared" si="7"/>
        <v>9106.5</v>
      </c>
    </row>
    <row r="92" spans="1:7" ht="12.75">
      <c r="A92" s="172"/>
      <c r="B92" s="93"/>
      <c r="C92" s="41"/>
      <c r="D92" s="81"/>
      <c r="E92" s="10" t="s">
        <v>436</v>
      </c>
      <c r="F92" s="51">
        <v>9106.5</v>
      </c>
      <c r="G92" s="51">
        <v>9106.5</v>
      </c>
    </row>
    <row r="93" spans="1:7" ht="38.25">
      <c r="A93" s="172"/>
      <c r="B93" s="93"/>
      <c r="C93" s="41" t="s">
        <v>454</v>
      </c>
      <c r="D93" s="81"/>
      <c r="E93" s="159" t="s">
        <v>455</v>
      </c>
      <c r="F93" s="52">
        <f>F97+F94</f>
        <v>5669.900000000001</v>
      </c>
      <c r="G93" s="52">
        <f>G97+G94</f>
        <v>5669.900000000001</v>
      </c>
    </row>
    <row r="94" spans="1:7" ht="25.5">
      <c r="A94" s="172"/>
      <c r="B94" s="93"/>
      <c r="C94" s="67" t="s">
        <v>363</v>
      </c>
      <c r="D94" s="81"/>
      <c r="E94" s="10" t="s">
        <v>364</v>
      </c>
      <c r="F94" s="54">
        <f>F95</f>
        <v>408.1</v>
      </c>
      <c r="G94" s="54">
        <f>G95</f>
        <v>408.1</v>
      </c>
    </row>
    <row r="95" spans="1:7" ht="25.5">
      <c r="A95" s="172"/>
      <c r="B95" s="93"/>
      <c r="C95" s="67" t="s">
        <v>365</v>
      </c>
      <c r="D95" s="81"/>
      <c r="E95" s="10" t="s">
        <v>364</v>
      </c>
      <c r="F95" s="54">
        <f>F96</f>
        <v>408.1</v>
      </c>
      <c r="G95" s="54">
        <f>G96</f>
        <v>408.1</v>
      </c>
    </row>
    <row r="96" spans="1:7" ht="25.5">
      <c r="A96" s="172"/>
      <c r="B96" s="93"/>
      <c r="C96" s="41"/>
      <c r="D96" s="81" t="s">
        <v>89</v>
      </c>
      <c r="E96" s="151" t="s">
        <v>90</v>
      </c>
      <c r="F96" s="54">
        <v>408.1</v>
      </c>
      <c r="G96" s="54">
        <v>408.1</v>
      </c>
    </row>
    <row r="97" spans="1:7" ht="38.25">
      <c r="A97" s="172"/>
      <c r="B97" s="81"/>
      <c r="C97" s="67" t="s">
        <v>114</v>
      </c>
      <c r="D97" s="81"/>
      <c r="E97" s="6" t="s">
        <v>288</v>
      </c>
      <c r="F97" s="51">
        <f>F98</f>
        <v>5261.8</v>
      </c>
      <c r="G97" s="51">
        <f>G98</f>
        <v>5261.8</v>
      </c>
    </row>
    <row r="98" spans="1:7" ht="12.75">
      <c r="A98" s="172"/>
      <c r="B98" s="81"/>
      <c r="C98" s="67"/>
      <c r="D98" s="81" t="s">
        <v>71</v>
      </c>
      <c r="E98" s="6" t="s">
        <v>59</v>
      </c>
      <c r="F98" s="51">
        <f>F99</f>
        <v>5261.8</v>
      </c>
      <c r="G98" s="51">
        <f>G99</f>
        <v>5261.8</v>
      </c>
    </row>
    <row r="99" spans="1:7" ht="12.75">
      <c r="A99" s="172"/>
      <c r="B99" s="81"/>
      <c r="C99" s="67"/>
      <c r="D99" s="81"/>
      <c r="E99" s="186" t="s">
        <v>515</v>
      </c>
      <c r="F99" s="54">
        <v>5261.8</v>
      </c>
      <c r="G99" s="54">
        <v>5261.8</v>
      </c>
    </row>
    <row r="100" spans="1:7" ht="27">
      <c r="A100" s="172"/>
      <c r="B100" s="109" t="s">
        <v>293</v>
      </c>
      <c r="C100" s="41"/>
      <c r="D100" s="81"/>
      <c r="E100" s="20" t="s">
        <v>155</v>
      </c>
      <c r="F100" s="53">
        <f aca="true" t="shared" si="8" ref="F100:G102">F101</f>
        <v>3368.3</v>
      </c>
      <c r="G100" s="53">
        <f t="shared" si="8"/>
        <v>3368.3</v>
      </c>
    </row>
    <row r="101" spans="1:7" ht="38.25">
      <c r="A101" s="172"/>
      <c r="B101" s="93"/>
      <c r="C101" s="41" t="s">
        <v>113</v>
      </c>
      <c r="D101" s="115"/>
      <c r="E101" s="128" t="s">
        <v>41</v>
      </c>
      <c r="F101" s="52">
        <f t="shared" si="8"/>
        <v>3368.3</v>
      </c>
      <c r="G101" s="52">
        <f t="shared" si="8"/>
        <v>3368.3</v>
      </c>
    </row>
    <row r="102" spans="1:7" ht="12.75">
      <c r="A102" s="172"/>
      <c r="B102" s="93"/>
      <c r="C102" s="67" t="s">
        <v>44</v>
      </c>
      <c r="D102" s="81"/>
      <c r="E102" s="6" t="s">
        <v>5</v>
      </c>
      <c r="F102" s="51">
        <f t="shared" si="8"/>
        <v>3368.3</v>
      </c>
      <c r="G102" s="51">
        <f t="shared" si="8"/>
        <v>3368.3</v>
      </c>
    </row>
    <row r="103" spans="1:7" ht="25.5">
      <c r="A103" s="172"/>
      <c r="B103" s="93"/>
      <c r="C103" s="67"/>
      <c r="D103" s="81" t="s">
        <v>58</v>
      </c>
      <c r="E103" s="6" t="s">
        <v>49</v>
      </c>
      <c r="F103" s="51">
        <v>3368.3</v>
      </c>
      <c r="G103" s="51">
        <v>3368.3</v>
      </c>
    </row>
    <row r="104" spans="1:7" ht="42.75">
      <c r="A104" s="180" t="s">
        <v>246</v>
      </c>
      <c r="B104" s="115"/>
      <c r="C104" s="65"/>
      <c r="D104" s="115"/>
      <c r="E104" s="175" t="s">
        <v>247</v>
      </c>
      <c r="F104" s="240">
        <f>F105+F167</f>
        <v>1215291.8</v>
      </c>
      <c r="G104" s="240">
        <f>G105+G167</f>
        <v>1214418</v>
      </c>
    </row>
    <row r="105" spans="1:7" ht="12.75">
      <c r="A105" s="172"/>
      <c r="B105" s="93" t="s">
        <v>419</v>
      </c>
      <c r="C105" s="41"/>
      <c r="D105" s="88"/>
      <c r="E105" s="150" t="s">
        <v>420</v>
      </c>
      <c r="F105" s="49">
        <f>F106+F117+F136+F145</f>
        <v>1115670.7</v>
      </c>
      <c r="G105" s="49">
        <f>G106+G117+G136+G145</f>
        <v>1114170</v>
      </c>
    </row>
    <row r="106" spans="1:7" ht="13.5">
      <c r="A106" s="172"/>
      <c r="B106" s="115" t="s">
        <v>421</v>
      </c>
      <c r="C106" s="41"/>
      <c r="D106" s="82"/>
      <c r="E106" s="5" t="s">
        <v>422</v>
      </c>
      <c r="F106" s="53">
        <f>F107+F113</f>
        <v>469730.7</v>
      </c>
      <c r="G106" s="53">
        <f>G107+G113</f>
        <v>469882.4</v>
      </c>
    </row>
    <row r="107" spans="1:7" ht="12.75">
      <c r="A107" s="172"/>
      <c r="B107" s="93"/>
      <c r="C107" s="41" t="s">
        <v>423</v>
      </c>
      <c r="D107" s="88"/>
      <c r="E107" s="156" t="s">
        <v>424</v>
      </c>
      <c r="F107" s="49">
        <f>F108</f>
        <v>465694</v>
      </c>
      <c r="G107" s="49">
        <f>G108</f>
        <v>465694</v>
      </c>
    </row>
    <row r="108" spans="1:7" ht="25.5">
      <c r="A108" s="172"/>
      <c r="B108" s="114"/>
      <c r="C108" s="67" t="s">
        <v>332</v>
      </c>
      <c r="D108" s="81"/>
      <c r="E108" s="151" t="s">
        <v>333</v>
      </c>
      <c r="F108" s="51">
        <f>F109+F111</f>
        <v>465694</v>
      </c>
      <c r="G108" s="51">
        <f>G109+G111</f>
        <v>465694</v>
      </c>
    </row>
    <row r="109" spans="1:7" ht="25.5">
      <c r="A109" s="172"/>
      <c r="B109" s="114"/>
      <c r="C109" s="67"/>
      <c r="D109" s="81" t="s">
        <v>89</v>
      </c>
      <c r="E109" s="40" t="s">
        <v>90</v>
      </c>
      <c r="F109" s="54">
        <f>F110</f>
        <v>459438.4</v>
      </c>
      <c r="G109" s="54">
        <f>G110</f>
        <v>459438.4</v>
      </c>
    </row>
    <row r="110" spans="1:7" ht="12.75">
      <c r="A110" s="172"/>
      <c r="B110" s="114"/>
      <c r="C110" s="41"/>
      <c r="D110" s="114"/>
      <c r="E110" s="10" t="s">
        <v>436</v>
      </c>
      <c r="F110" s="54">
        <v>459438.4</v>
      </c>
      <c r="G110" s="54">
        <v>459438.4</v>
      </c>
    </row>
    <row r="111" spans="1:7" ht="12.75">
      <c r="A111" s="172"/>
      <c r="B111" s="114"/>
      <c r="C111" s="41"/>
      <c r="D111" s="114" t="s">
        <v>160</v>
      </c>
      <c r="E111" s="40" t="s">
        <v>161</v>
      </c>
      <c r="F111" s="51">
        <f>F112</f>
        <v>6255.6</v>
      </c>
      <c r="G111" s="51">
        <f>G112</f>
        <v>6255.6</v>
      </c>
    </row>
    <row r="112" spans="1:7" ht="12.75">
      <c r="A112" s="172"/>
      <c r="B112" s="114"/>
      <c r="C112" s="41"/>
      <c r="D112" s="114"/>
      <c r="E112" s="10" t="s">
        <v>436</v>
      </c>
      <c r="F112" s="51">
        <v>6255.6</v>
      </c>
      <c r="G112" s="51">
        <v>6255.6</v>
      </c>
    </row>
    <row r="113" spans="1:7" ht="12.75">
      <c r="A113" s="172"/>
      <c r="B113" s="114"/>
      <c r="C113" s="41" t="s">
        <v>50</v>
      </c>
      <c r="D113" s="81"/>
      <c r="E113" s="130" t="s">
        <v>27</v>
      </c>
      <c r="F113" s="52">
        <f aca="true" t="shared" si="9" ref="F113:G115">F114</f>
        <v>4036.7</v>
      </c>
      <c r="G113" s="52">
        <f t="shared" si="9"/>
        <v>4188.4</v>
      </c>
    </row>
    <row r="114" spans="1:7" ht="38.25">
      <c r="A114" s="188"/>
      <c r="B114" s="114"/>
      <c r="C114" s="67" t="s">
        <v>51</v>
      </c>
      <c r="D114" s="114"/>
      <c r="E114" s="129" t="s">
        <v>523</v>
      </c>
      <c r="F114" s="51">
        <f t="shared" si="9"/>
        <v>4036.7</v>
      </c>
      <c r="G114" s="51">
        <f t="shared" si="9"/>
        <v>4188.4</v>
      </c>
    </row>
    <row r="115" spans="1:7" ht="63.75">
      <c r="A115" s="172"/>
      <c r="B115" s="114"/>
      <c r="C115" s="67" t="s">
        <v>97</v>
      </c>
      <c r="D115" s="114"/>
      <c r="E115" s="170" t="s">
        <v>539</v>
      </c>
      <c r="F115" s="51">
        <f t="shared" si="9"/>
        <v>4036.7</v>
      </c>
      <c r="G115" s="51">
        <f t="shared" si="9"/>
        <v>4188.4</v>
      </c>
    </row>
    <row r="116" spans="1:7" ht="25.5">
      <c r="A116" s="172"/>
      <c r="B116" s="114"/>
      <c r="C116" s="41"/>
      <c r="D116" s="81" t="s">
        <v>89</v>
      </c>
      <c r="E116" s="40" t="s">
        <v>90</v>
      </c>
      <c r="F116" s="51">
        <v>4036.7</v>
      </c>
      <c r="G116" s="51">
        <v>4188.4</v>
      </c>
    </row>
    <row r="117" spans="1:7" ht="13.5">
      <c r="A117" s="172"/>
      <c r="B117" s="181" t="s">
        <v>426</v>
      </c>
      <c r="C117" s="41"/>
      <c r="D117" s="181"/>
      <c r="E117" s="157" t="s">
        <v>427</v>
      </c>
      <c r="F117" s="50">
        <f>F120+F124+F128+F118</f>
        <v>541959.8</v>
      </c>
      <c r="G117" s="50">
        <f>G120+G124+G128+G118</f>
        <v>546965.4</v>
      </c>
    </row>
    <row r="118" spans="1:7" ht="25.5">
      <c r="A118" s="172"/>
      <c r="B118" s="181"/>
      <c r="C118" s="41" t="s">
        <v>169</v>
      </c>
      <c r="D118" s="115"/>
      <c r="E118" s="8" t="s">
        <v>519</v>
      </c>
      <c r="F118" s="52">
        <f>F119</f>
        <v>5090</v>
      </c>
      <c r="G118" s="52">
        <f>G119</f>
        <v>5090</v>
      </c>
    </row>
    <row r="119" spans="1:7" ht="13.5">
      <c r="A119" s="172"/>
      <c r="B119" s="181"/>
      <c r="C119" s="41"/>
      <c r="D119" s="74" t="s">
        <v>71</v>
      </c>
      <c r="E119" s="73" t="s">
        <v>59</v>
      </c>
      <c r="F119" s="54">
        <v>5090</v>
      </c>
      <c r="G119" s="54">
        <v>5090</v>
      </c>
    </row>
    <row r="120" spans="1:7" ht="38.25">
      <c r="A120" s="172"/>
      <c r="B120" s="112"/>
      <c r="C120" s="41" t="s">
        <v>428</v>
      </c>
      <c r="D120" s="75"/>
      <c r="E120" s="156" t="s">
        <v>429</v>
      </c>
      <c r="F120" s="49">
        <f aca="true" t="shared" si="10" ref="F120:G122">F121</f>
        <v>93061.7</v>
      </c>
      <c r="G120" s="49">
        <f t="shared" si="10"/>
        <v>93061.7</v>
      </c>
    </row>
    <row r="121" spans="1:7" ht="38.25">
      <c r="A121" s="172"/>
      <c r="B121" s="112"/>
      <c r="C121" s="67" t="s">
        <v>334</v>
      </c>
      <c r="D121" s="81"/>
      <c r="E121" s="151" t="s">
        <v>209</v>
      </c>
      <c r="F121" s="51">
        <f t="shared" si="10"/>
        <v>93061.7</v>
      </c>
      <c r="G121" s="51">
        <f t="shared" si="10"/>
        <v>93061.7</v>
      </c>
    </row>
    <row r="122" spans="1:7" ht="25.5">
      <c r="A122" s="172"/>
      <c r="B122" s="112"/>
      <c r="C122" s="67"/>
      <c r="D122" s="81" t="s">
        <v>89</v>
      </c>
      <c r="E122" s="40" t="s">
        <v>90</v>
      </c>
      <c r="F122" s="54">
        <f t="shared" si="10"/>
        <v>93061.7</v>
      </c>
      <c r="G122" s="54">
        <f t="shared" si="10"/>
        <v>93061.7</v>
      </c>
    </row>
    <row r="123" spans="1:7" ht="12.75">
      <c r="A123" s="172"/>
      <c r="B123" s="112"/>
      <c r="C123" s="41"/>
      <c r="D123" s="114"/>
      <c r="E123" s="10" t="s">
        <v>436</v>
      </c>
      <c r="F123" s="54">
        <v>93061.7</v>
      </c>
      <c r="G123" s="54">
        <v>93061.7</v>
      </c>
    </row>
    <row r="124" spans="1:7" ht="25.5">
      <c r="A124" s="172"/>
      <c r="B124" s="81"/>
      <c r="C124" s="41" t="s">
        <v>430</v>
      </c>
      <c r="D124" s="93"/>
      <c r="E124" s="158" t="s">
        <v>431</v>
      </c>
      <c r="F124" s="49">
        <f aca="true" t="shared" si="11" ref="F124:G126">F125</f>
        <v>97243</v>
      </c>
      <c r="G124" s="49">
        <f t="shared" si="11"/>
        <v>97243</v>
      </c>
    </row>
    <row r="125" spans="1:7" ht="25.5">
      <c r="A125" s="172"/>
      <c r="B125" s="81"/>
      <c r="C125" s="67" t="s">
        <v>335</v>
      </c>
      <c r="D125" s="81"/>
      <c r="E125" s="151" t="s">
        <v>336</v>
      </c>
      <c r="F125" s="51">
        <f t="shared" si="11"/>
        <v>97243</v>
      </c>
      <c r="G125" s="51">
        <f t="shared" si="11"/>
        <v>97243</v>
      </c>
    </row>
    <row r="126" spans="1:7" ht="25.5">
      <c r="A126" s="172"/>
      <c r="B126" s="81"/>
      <c r="C126" s="67"/>
      <c r="D126" s="81" t="s">
        <v>89</v>
      </c>
      <c r="E126" s="40" t="s">
        <v>90</v>
      </c>
      <c r="F126" s="54">
        <f t="shared" si="11"/>
        <v>97243</v>
      </c>
      <c r="G126" s="54">
        <f t="shared" si="11"/>
        <v>97243</v>
      </c>
    </row>
    <row r="127" spans="1:7" ht="12.75">
      <c r="A127" s="172"/>
      <c r="B127" s="81"/>
      <c r="C127" s="41"/>
      <c r="D127" s="114"/>
      <c r="E127" s="10" t="s">
        <v>436</v>
      </c>
      <c r="F127" s="54">
        <v>97243</v>
      </c>
      <c r="G127" s="54">
        <v>97243</v>
      </c>
    </row>
    <row r="128" spans="1:7" ht="12.75">
      <c r="A128" s="172"/>
      <c r="B128" s="81"/>
      <c r="C128" s="41" t="s">
        <v>50</v>
      </c>
      <c r="D128" s="81"/>
      <c r="E128" s="130" t="s">
        <v>27</v>
      </c>
      <c r="F128" s="52">
        <f>F129</f>
        <v>346565.10000000003</v>
      </c>
      <c r="G128" s="52">
        <f>G129</f>
        <v>351570.7</v>
      </c>
    </row>
    <row r="129" spans="1:7" ht="38.25">
      <c r="A129" s="172"/>
      <c r="B129" s="81"/>
      <c r="C129" s="67" t="s">
        <v>51</v>
      </c>
      <c r="D129" s="114"/>
      <c r="E129" s="129" t="s">
        <v>523</v>
      </c>
      <c r="F129" s="51">
        <f>F130+F132+F134</f>
        <v>346565.10000000003</v>
      </c>
      <c r="G129" s="51">
        <f>G130+G132+G134</f>
        <v>351570.7</v>
      </c>
    </row>
    <row r="130" spans="1:7" ht="95.25" customHeight="1">
      <c r="A130" s="172"/>
      <c r="B130" s="81"/>
      <c r="C130" s="67" t="s">
        <v>98</v>
      </c>
      <c r="D130" s="114"/>
      <c r="E130" s="170" t="s">
        <v>529</v>
      </c>
      <c r="F130" s="51">
        <f>F131</f>
        <v>257725.3</v>
      </c>
      <c r="G130" s="51">
        <f>G131</f>
        <v>258934.9</v>
      </c>
    </row>
    <row r="131" spans="1:7" ht="25.5">
      <c r="A131" s="172"/>
      <c r="B131" s="81"/>
      <c r="C131" s="67"/>
      <c r="D131" s="74" t="s">
        <v>89</v>
      </c>
      <c r="E131" s="14" t="s">
        <v>90</v>
      </c>
      <c r="F131" s="51">
        <v>257725.3</v>
      </c>
      <c r="G131" s="51">
        <v>258934.9</v>
      </c>
    </row>
    <row r="132" spans="1:7" ht="195" customHeight="1">
      <c r="A132" s="172"/>
      <c r="B132" s="81"/>
      <c r="C132" s="67" t="s">
        <v>112</v>
      </c>
      <c r="D132" s="114"/>
      <c r="E132" s="14" t="s">
        <v>530</v>
      </c>
      <c r="F132" s="51">
        <f>F133</f>
        <v>82862.1</v>
      </c>
      <c r="G132" s="51">
        <f>G133</f>
        <v>86658.1</v>
      </c>
    </row>
    <row r="133" spans="1:7" ht="25.5">
      <c r="A133" s="172"/>
      <c r="B133" s="81"/>
      <c r="C133" s="67"/>
      <c r="D133" s="74" t="s">
        <v>89</v>
      </c>
      <c r="E133" s="14" t="s">
        <v>90</v>
      </c>
      <c r="F133" s="51">
        <v>82862.1</v>
      </c>
      <c r="G133" s="51">
        <v>86658.1</v>
      </c>
    </row>
    <row r="134" spans="1:7" ht="43.5" customHeight="1">
      <c r="A134" s="172"/>
      <c r="B134" s="81"/>
      <c r="C134" s="67" t="s">
        <v>221</v>
      </c>
      <c r="D134" s="114"/>
      <c r="E134" s="14" t="s">
        <v>535</v>
      </c>
      <c r="F134" s="51">
        <f>F135</f>
        <v>5977.7</v>
      </c>
      <c r="G134" s="51">
        <f>G135</f>
        <v>5977.7</v>
      </c>
    </row>
    <row r="135" spans="1:7" ht="25.5">
      <c r="A135" s="172"/>
      <c r="B135" s="81"/>
      <c r="C135" s="67"/>
      <c r="D135" s="74" t="s">
        <v>89</v>
      </c>
      <c r="E135" s="14" t="s">
        <v>90</v>
      </c>
      <c r="F135" s="51">
        <v>5977.7</v>
      </c>
      <c r="G135" s="51">
        <v>5977.7</v>
      </c>
    </row>
    <row r="136" spans="1:7" ht="27">
      <c r="A136" s="172"/>
      <c r="B136" s="115" t="s">
        <v>432</v>
      </c>
      <c r="C136" s="41"/>
      <c r="D136" s="115"/>
      <c r="E136" s="142" t="s">
        <v>433</v>
      </c>
      <c r="F136" s="50">
        <f>F137+F142</f>
        <v>46572.8</v>
      </c>
      <c r="G136" s="50">
        <f>G137+G142</f>
        <v>39572.8</v>
      </c>
    </row>
    <row r="137" spans="1:7" ht="12.75">
      <c r="A137" s="172"/>
      <c r="B137" s="81"/>
      <c r="C137" s="41" t="s">
        <v>50</v>
      </c>
      <c r="D137" s="81"/>
      <c r="E137" s="132" t="s">
        <v>27</v>
      </c>
      <c r="F137" s="52">
        <f>F138</f>
        <v>18072.8</v>
      </c>
      <c r="G137" s="52">
        <f>G138</f>
        <v>18072.8</v>
      </c>
    </row>
    <row r="138" spans="1:7" ht="89.25">
      <c r="A138" s="172"/>
      <c r="B138" s="81"/>
      <c r="C138" s="72" t="s">
        <v>51</v>
      </c>
      <c r="D138" s="74"/>
      <c r="E138" s="133" t="s">
        <v>116</v>
      </c>
      <c r="F138" s="54">
        <f>F139</f>
        <v>18072.8</v>
      </c>
      <c r="G138" s="54">
        <f>G139</f>
        <v>18072.8</v>
      </c>
    </row>
    <row r="139" spans="1:7" ht="25.5">
      <c r="A139" s="172"/>
      <c r="B139" s="81"/>
      <c r="C139" s="72" t="s">
        <v>202</v>
      </c>
      <c r="D139" s="81"/>
      <c r="E139" s="14" t="s">
        <v>536</v>
      </c>
      <c r="F139" s="54">
        <f>F140+F141</f>
        <v>18072.8</v>
      </c>
      <c r="G139" s="54">
        <f>G140+G141</f>
        <v>18072.8</v>
      </c>
    </row>
    <row r="140" spans="1:7" ht="51">
      <c r="A140" s="172"/>
      <c r="B140" s="81"/>
      <c r="C140" s="41"/>
      <c r="D140" s="81" t="s">
        <v>179</v>
      </c>
      <c r="E140" s="95" t="s">
        <v>180</v>
      </c>
      <c r="F140" s="54">
        <v>15251.1</v>
      </c>
      <c r="G140" s="54">
        <v>15251.1</v>
      </c>
    </row>
    <row r="141" spans="1:7" ht="25.5">
      <c r="A141" s="172"/>
      <c r="B141" s="81"/>
      <c r="C141" s="72"/>
      <c r="D141" s="107" t="s">
        <v>58</v>
      </c>
      <c r="E141" s="73" t="s">
        <v>49</v>
      </c>
      <c r="F141" s="54">
        <v>2821.7</v>
      </c>
      <c r="G141" s="54">
        <v>2821.7</v>
      </c>
    </row>
    <row r="142" spans="1:7" ht="25.5">
      <c r="A142" s="172"/>
      <c r="B142" s="81"/>
      <c r="C142" s="41" t="s">
        <v>34</v>
      </c>
      <c r="D142" s="81"/>
      <c r="E142" s="32" t="s">
        <v>35</v>
      </c>
      <c r="F142" s="52">
        <f>F143</f>
        <v>28500</v>
      </c>
      <c r="G142" s="52">
        <f>G143</f>
        <v>21500</v>
      </c>
    </row>
    <row r="143" spans="1:7" ht="25.5">
      <c r="A143" s="172"/>
      <c r="B143" s="81"/>
      <c r="C143" s="72" t="s">
        <v>320</v>
      </c>
      <c r="D143" s="74"/>
      <c r="E143" s="14" t="s">
        <v>159</v>
      </c>
      <c r="F143" s="54">
        <f>F144</f>
        <v>28500</v>
      </c>
      <c r="G143" s="54">
        <f>G144</f>
        <v>21500</v>
      </c>
    </row>
    <row r="144" spans="1:7" ht="12.75">
      <c r="A144" s="172"/>
      <c r="B144" s="81"/>
      <c r="C144" s="72"/>
      <c r="D144" s="74" t="s">
        <v>71</v>
      </c>
      <c r="E144" s="14" t="s">
        <v>59</v>
      </c>
      <c r="F144" s="54">
        <v>28500</v>
      </c>
      <c r="G144" s="54">
        <v>21500</v>
      </c>
    </row>
    <row r="145" spans="1:7" ht="27">
      <c r="A145" s="172"/>
      <c r="B145" s="115" t="s">
        <v>437</v>
      </c>
      <c r="C145" s="41"/>
      <c r="D145" s="115"/>
      <c r="E145" s="134" t="s">
        <v>438</v>
      </c>
      <c r="F145" s="50">
        <f>F146+F149+F153+F160+F164</f>
        <v>57407.4</v>
      </c>
      <c r="G145" s="50">
        <f>G146+G149+G153+G160+G164</f>
        <v>57749.4</v>
      </c>
    </row>
    <row r="146" spans="1:7" ht="38.25">
      <c r="A146" s="172"/>
      <c r="B146" s="115"/>
      <c r="C146" s="41" t="s">
        <v>113</v>
      </c>
      <c r="D146" s="93"/>
      <c r="E146" s="128" t="s">
        <v>41</v>
      </c>
      <c r="F146" s="52">
        <f>F147</f>
        <v>10007.2</v>
      </c>
      <c r="G146" s="52">
        <f>G147</f>
        <v>10007.2</v>
      </c>
    </row>
    <row r="147" spans="1:7" ht="13.5">
      <c r="A147" s="172"/>
      <c r="B147" s="115"/>
      <c r="C147" s="67" t="s">
        <v>44</v>
      </c>
      <c r="D147" s="77"/>
      <c r="E147" s="189" t="s">
        <v>5</v>
      </c>
      <c r="F147" s="51">
        <f>F148</f>
        <v>10007.2</v>
      </c>
      <c r="G147" s="51">
        <f>G148</f>
        <v>10007.2</v>
      </c>
    </row>
    <row r="148" spans="1:7" ht="25.5">
      <c r="A148" s="172"/>
      <c r="B148" s="115"/>
      <c r="C148" s="67"/>
      <c r="D148" s="77" t="s">
        <v>58</v>
      </c>
      <c r="E148" s="68" t="s">
        <v>49</v>
      </c>
      <c r="F148" s="51">
        <v>10007.2</v>
      </c>
      <c r="G148" s="51">
        <v>10007.2</v>
      </c>
    </row>
    <row r="149" spans="1:7" ht="38.25">
      <c r="A149" s="172"/>
      <c r="B149" s="115"/>
      <c r="C149" s="41" t="s">
        <v>439</v>
      </c>
      <c r="D149" s="115"/>
      <c r="E149" s="128" t="s">
        <v>440</v>
      </c>
      <c r="F149" s="52">
        <f aca="true" t="shared" si="12" ref="F149:G151">F150</f>
        <v>2990.7</v>
      </c>
      <c r="G149" s="52">
        <f t="shared" si="12"/>
        <v>2990.7</v>
      </c>
    </row>
    <row r="150" spans="1:7" ht="25.5">
      <c r="A150" s="172"/>
      <c r="B150" s="115"/>
      <c r="C150" s="67" t="s">
        <v>339</v>
      </c>
      <c r="D150" s="81"/>
      <c r="E150" s="151" t="s">
        <v>513</v>
      </c>
      <c r="F150" s="51">
        <f t="shared" si="12"/>
        <v>2990.7</v>
      </c>
      <c r="G150" s="51">
        <f t="shared" si="12"/>
        <v>2990.7</v>
      </c>
    </row>
    <row r="151" spans="1:7" ht="25.5">
      <c r="A151" s="172"/>
      <c r="B151" s="115"/>
      <c r="C151" s="67"/>
      <c r="D151" s="81" t="s">
        <v>89</v>
      </c>
      <c r="E151" s="40" t="s">
        <v>90</v>
      </c>
      <c r="F151" s="51">
        <f t="shared" si="12"/>
        <v>2990.7</v>
      </c>
      <c r="G151" s="51">
        <f t="shared" si="12"/>
        <v>2990.7</v>
      </c>
    </row>
    <row r="152" spans="1:7" ht="13.5">
      <c r="A152" s="172"/>
      <c r="B152" s="115"/>
      <c r="C152" s="41"/>
      <c r="D152" s="115"/>
      <c r="E152" s="10" t="s">
        <v>436</v>
      </c>
      <c r="F152" s="54">
        <v>2990.7</v>
      </c>
      <c r="G152" s="54">
        <v>2990.7</v>
      </c>
    </row>
    <row r="153" spans="1:7" ht="76.5">
      <c r="A153" s="172"/>
      <c r="B153" s="93"/>
      <c r="C153" s="41" t="s">
        <v>441</v>
      </c>
      <c r="D153" s="93"/>
      <c r="E153" s="150" t="s">
        <v>108</v>
      </c>
      <c r="F153" s="49">
        <f>F154+F157</f>
        <v>40729.5</v>
      </c>
      <c r="G153" s="49">
        <f>G154+G157</f>
        <v>40729.5</v>
      </c>
    </row>
    <row r="154" spans="1:7" ht="25.5">
      <c r="A154" s="172"/>
      <c r="B154" s="93"/>
      <c r="C154" s="67" t="s">
        <v>109</v>
      </c>
      <c r="D154" s="81"/>
      <c r="E154" s="151" t="s">
        <v>425</v>
      </c>
      <c r="F154" s="51">
        <f aca="true" t="shared" si="13" ref="F154:G158">F155</f>
        <v>36293.3</v>
      </c>
      <c r="G154" s="51">
        <f t="shared" si="13"/>
        <v>36293.3</v>
      </c>
    </row>
    <row r="155" spans="1:7" ht="25.5">
      <c r="A155" s="172"/>
      <c r="B155" s="93"/>
      <c r="C155" s="67"/>
      <c r="D155" s="81" t="s">
        <v>89</v>
      </c>
      <c r="E155" s="40" t="s">
        <v>90</v>
      </c>
      <c r="F155" s="51">
        <f t="shared" si="13"/>
        <v>36293.3</v>
      </c>
      <c r="G155" s="51">
        <f t="shared" si="13"/>
        <v>36293.3</v>
      </c>
    </row>
    <row r="156" spans="1:7" ht="12.75">
      <c r="A156" s="172"/>
      <c r="B156" s="93"/>
      <c r="C156" s="41"/>
      <c r="D156" s="93"/>
      <c r="E156" s="155" t="s">
        <v>244</v>
      </c>
      <c r="F156" s="54">
        <v>36293.3</v>
      </c>
      <c r="G156" s="54">
        <v>36293.3</v>
      </c>
    </row>
    <row r="157" spans="1:7" ht="25.5">
      <c r="A157" s="172"/>
      <c r="B157" s="93"/>
      <c r="C157" s="67" t="s">
        <v>506</v>
      </c>
      <c r="D157" s="81"/>
      <c r="E157" s="151" t="s">
        <v>340</v>
      </c>
      <c r="F157" s="51">
        <f t="shared" si="13"/>
        <v>4436.2</v>
      </c>
      <c r="G157" s="51">
        <f t="shared" si="13"/>
        <v>4436.2</v>
      </c>
    </row>
    <row r="158" spans="1:7" ht="25.5">
      <c r="A158" s="172"/>
      <c r="B158" s="93"/>
      <c r="C158" s="67"/>
      <c r="D158" s="81" t="s">
        <v>89</v>
      </c>
      <c r="E158" s="40" t="s">
        <v>90</v>
      </c>
      <c r="F158" s="51">
        <f t="shared" si="13"/>
        <v>4436.2</v>
      </c>
      <c r="G158" s="51">
        <f t="shared" si="13"/>
        <v>4436.2</v>
      </c>
    </row>
    <row r="159" spans="1:7" ht="12.75">
      <c r="A159" s="172"/>
      <c r="B159" s="93"/>
      <c r="C159" s="41"/>
      <c r="D159" s="93"/>
      <c r="E159" s="10" t="s">
        <v>436</v>
      </c>
      <c r="F159" s="54">
        <v>4436.2</v>
      </c>
      <c r="G159" s="54">
        <v>4436.2</v>
      </c>
    </row>
    <row r="160" spans="1:7" ht="12.75">
      <c r="A160" s="172"/>
      <c r="B160" s="93"/>
      <c r="C160" s="41" t="s">
        <v>50</v>
      </c>
      <c r="D160" s="81"/>
      <c r="E160" s="130" t="s">
        <v>27</v>
      </c>
      <c r="F160" s="52">
        <f aca="true" t="shared" si="14" ref="F160:G162">F161</f>
        <v>885</v>
      </c>
      <c r="G160" s="52">
        <f t="shared" si="14"/>
        <v>885</v>
      </c>
    </row>
    <row r="161" spans="1:7" ht="38.25">
      <c r="A161" s="172"/>
      <c r="B161" s="93"/>
      <c r="C161" s="67" t="s">
        <v>51</v>
      </c>
      <c r="D161" s="81"/>
      <c r="E161" s="129" t="s">
        <v>523</v>
      </c>
      <c r="F161" s="51">
        <f t="shared" si="14"/>
        <v>885</v>
      </c>
      <c r="G161" s="51">
        <f t="shared" si="14"/>
        <v>885</v>
      </c>
    </row>
    <row r="162" spans="1:7" ht="99.75" customHeight="1">
      <c r="A162" s="172"/>
      <c r="B162" s="93"/>
      <c r="C162" s="67" t="s">
        <v>111</v>
      </c>
      <c r="D162" s="81"/>
      <c r="E162" s="143" t="s">
        <v>534</v>
      </c>
      <c r="F162" s="51">
        <f t="shared" si="14"/>
        <v>885</v>
      </c>
      <c r="G162" s="51">
        <f t="shared" si="14"/>
        <v>885</v>
      </c>
    </row>
    <row r="163" spans="1:7" ht="25.5">
      <c r="A163" s="172"/>
      <c r="B163" s="93"/>
      <c r="C163" s="41"/>
      <c r="D163" s="81" t="s">
        <v>89</v>
      </c>
      <c r="E163" s="40" t="s">
        <v>90</v>
      </c>
      <c r="F163" s="51">
        <v>885</v>
      </c>
      <c r="G163" s="51">
        <v>885</v>
      </c>
    </row>
    <row r="164" spans="1:7" ht="25.5">
      <c r="A164" s="172"/>
      <c r="B164" s="93"/>
      <c r="C164" s="41" t="s">
        <v>34</v>
      </c>
      <c r="D164" s="81"/>
      <c r="E164" s="32" t="s">
        <v>35</v>
      </c>
      <c r="F164" s="52">
        <f>F165</f>
        <v>2795</v>
      </c>
      <c r="G164" s="52">
        <f>G165</f>
        <v>3137</v>
      </c>
    </row>
    <row r="165" spans="1:7" ht="63.75">
      <c r="A165" s="172"/>
      <c r="B165" s="93"/>
      <c r="C165" s="67" t="s">
        <v>110</v>
      </c>
      <c r="D165" s="81"/>
      <c r="E165" s="40" t="s">
        <v>153</v>
      </c>
      <c r="F165" s="51">
        <f>F166</f>
        <v>2795</v>
      </c>
      <c r="G165" s="51">
        <f>G166</f>
        <v>3137</v>
      </c>
    </row>
    <row r="166" spans="1:7" ht="12.75">
      <c r="A166" s="172"/>
      <c r="B166" s="93"/>
      <c r="C166" s="67"/>
      <c r="D166" s="81" t="s">
        <v>71</v>
      </c>
      <c r="E166" s="40" t="s">
        <v>59</v>
      </c>
      <c r="F166" s="51">
        <v>2795</v>
      </c>
      <c r="G166" s="51">
        <v>3137</v>
      </c>
    </row>
    <row r="167" spans="1:7" ht="12.75">
      <c r="A167" s="172"/>
      <c r="B167" s="93" t="s">
        <v>0</v>
      </c>
      <c r="C167" s="41"/>
      <c r="D167" s="93"/>
      <c r="E167" s="141" t="s">
        <v>1</v>
      </c>
      <c r="F167" s="49">
        <f>F168</f>
        <v>99621.09999999999</v>
      </c>
      <c r="G167" s="49">
        <f>G168</f>
        <v>100248</v>
      </c>
    </row>
    <row r="168" spans="1:7" ht="13.5">
      <c r="A168" s="190"/>
      <c r="B168" s="115" t="s">
        <v>17</v>
      </c>
      <c r="C168" s="65"/>
      <c r="D168" s="115"/>
      <c r="E168" s="191" t="s">
        <v>255</v>
      </c>
      <c r="F168" s="50">
        <f>F169+F183</f>
        <v>99621.09999999999</v>
      </c>
      <c r="G168" s="50">
        <f>G169+G183</f>
        <v>100248</v>
      </c>
    </row>
    <row r="169" spans="1:7" ht="13.5">
      <c r="A169" s="190"/>
      <c r="B169" s="115"/>
      <c r="C169" s="41" t="s">
        <v>442</v>
      </c>
      <c r="D169" s="81"/>
      <c r="E169" s="28" t="s">
        <v>99</v>
      </c>
      <c r="F169" s="52">
        <f>F179+F170+F176</f>
        <v>77140.79999999999</v>
      </c>
      <c r="G169" s="52">
        <f>G179+G170+G176</f>
        <v>77767.7</v>
      </c>
    </row>
    <row r="170" spans="1:7" ht="38.25">
      <c r="A170" s="190"/>
      <c r="B170" s="115"/>
      <c r="C170" s="72" t="s">
        <v>100</v>
      </c>
      <c r="D170" s="74"/>
      <c r="E170" s="133" t="s">
        <v>103</v>
      </c>
      <c r="F170" s="54">
        <f>F171+F174</f>
        <v>7397.7</v>
      </c>
      <c r="G170" s="54">
        <f>G171+G174</f>
        <v>8024.6</v>
      </c>
    </row>
    <row r="171" spans="1:7" ht="38.25">
      <c r="A171" s="190"/>
      <c r="B171" s="115"/>
      <c r="C171" s="72" t="s">
        <v>104</v>
      </c>
      <c r="D171" s="74"/>
      <c r="E171" s="14" t="s">
        <v>105</v>
      </c>
      <c r="F171" s="54">
        <f>F172+F173</f>
        <v>2971.7</v>
      </c>
      <c r="G171" s="54">
        <f>G172+G173</f>
        <v>3169.2000000000003</v>
      </c>
    </row>
    <row r="172" spans="1:7" ht="25.5">
      <c r="A172" s="190"/>
      <c r="B172" s="115"/>
      <c r="C172" s="72"/>
      <c r="D172" s="74" t="s">
        <v>89</v>
      </c>
      <c r="E172" s="14" t="s">
        <v>90</v>
      </c>
      <c r="F172" s="54">
        <v>2241.2</v>
      </c>
      <c r="G172" s="54">
        <v>2378.3</v>
      </c>
    </row>
    <row r="173" spans="1:7" ht="13.5">
      <c r="A173" s="190"/>
      <c r="B173" s="115"/>
      <c r="C173" s="72"/>
      <c r="D173" s="74" t="s">
        <v>10</v>
      </c>
      <c r="E173" s="9" t="s">
        <v>84</v>
      </c>
      <c r="F173" s="54">
        <v>730.5</v>
      </c>
      <c r="G173" s="54">
        <v>790.9</v>
      </c>
    </row>
    <row r="174" spans="1:7" ht="38.25">
      <c r="A174" s="190"/>
      <c r="B174" s="115"/>
      <c r="C174" s="72" t="s">
        <v>106</v>
      </c>
      <c r="D174" s="74"/>
      <c r="E174" s="14" t="s">
        <v>107</v>
      </c>
      <c r="F174" s="54">
        <f>F175</f>
        <v>4426</v>
      </c>
      <c r="G174" s="54">
        <f>G175</f>
        <v>4855.4</v>
      </c>
    </row>
    <row r="175" spans="1:7" ht="25.5">
      <c r="A175" s="190"/>
      <c r="B175" s="115"/>
      <c r="C175" s="72"/>
      <c r="D175" s="74" t="s">
        <v>89</v>
      </c>
      <c r="E175" s="14" t="s">
        <v>90</v>
      </c>
      <c r="F175" s="54">
        <v>4426</v>
      </c>
      <c r="G175" s="54">
        <v>4855.4</v>
      </c>
    </row>
    <row r="176" spans="1:7" ht="102">
      <c r="A176" s="190"/>
      <c r="B176" s="115"/>
      <c r="C176" s="72" t="s">
        <v>498</v>
      </c>
      <c r="D176" s="74"/>
      <c r="E176" s="14" t="s">
        <v>353</v>
      </c>
      <c r="F176" s="54">
        <f>F177</f>
        <v>2745.4</v>
      </c>
      <c r="G176" s="54">
        <f>G177</f>
        <v>2745.4</v>
      </c>
    </row>
    <row r="177" spans="1:7" ht="38.25">
      <c r="A177" s="190"/>
      <c r="B177" s="115"/>
      <c r="C177" s="72" t="s">
        <v>499</v>
      </c>
      <c r="D177" s="74"/>
      <c r="E177" s="144" t="s">
        <v>500</v>
      </c>
      <c r="F177" s="54">
        <f>F178</f>
        <v>2745.4</v>
      </c>
      <c r="G177" s="54">
        <f>G178</f>
        <v>2745.4</v>
      </c>
    </row>
    <row r="178" spans="1:7" ht="13.5">
      <c r="A178" s="190"/>
      <c r="B178" s="115"/>
      <c r="C178" s="72"/>
      <c r="D178" s="74" t="s">
        <v>10</v>
      </c>
      <c r="E178" s="9" t="s">
        <v>84</v>
      </c>
      <c r="F178" s="54">
        <v>2745.4</v>
      </c>
      <c r="G178" s="54">
        <v>2745.4</v>
      </c>
    </row>
    <row r="179" spans="1:7" ht="25.5">
      <c r="A179" s="190"/>
      <c r="B179" s="115"/>
      <c r="C179" s="72" t="s">
        <v>325</v>
      </c>
      <c r="D179" s="74"/>
      <c r="E179" s="147" t="s">
        <v>326</v>
      </c>
      <c r="F179" s="54">
        <f aca="true" t="shared" si="15" ref="F179:G181">F180</f>
        <v>66997.7</v>
      </c>
      <c r="G179" s="54">
        <f t="shared" si="15"/>
        <v>66997.7</v>
      </c>
    </row>
    <row r="180" spans="1:7" ht="51">
      <c r="A180" s="190"/>
      <c r="B180" s="115"/>
      <c r="C180" s="72" t="s">
        <v>327</v>
      </c>
      <c r="D180" s="74"/>
      <c r="E180" s="147" t="s">
        <v>328</v>
      </c>
      <c r="F180" s="54">
        <f t="shared" si="15"/>
        <v>66997.7</v>
      </c>
      <c r="G180" s="54">
        <f t="shared" si="15"/>
        <v>66997.7</v>
      </c>
    </row>
    <row r="181" spans="1:7" ht="13.5">
      <c r="A181" s="190"/>
      <c r="B181" s="115"/>
      <c r="C181" s="72"/>
      <c r="D181" s="74" t="s">
        <v>10</v>
      </c>
      <c r="E181" s="147" t="s">
        <v>84</v>
      </c>
      <c r="F181" s="54">
        <f t="shared" si="15"/>
        <v>66997.7</v>
      </c>
      <c r="G181" s="54">
        <f t="shared" si="15"/>
        <v>66997.7</v>
      </c>
    </row>
    <row r="182" spans="1:7" ht="51">
      <c r="A182" s="190"/>
      <c r="B182" s="115"/>
      <c r="C182" s="72"/>
      <c r="D182" s="74"/>
      <c r="E182" s="147" t="s">
        <v>329</v>
      </c>
      <c r="F182" s="54">
        <v>66997.7</v>
      </c>
      <c r="G182" s="54">
        <v>66997.7</v>
      </c>
    </row>
    <row r="183" spans="1:7" ht="13.5">
      <c r="A183" s="190"/>
      <c r="B183" s="115"/>
      <c r="C183" s="41" t="s">
        <v>50</v>
      </c>
      <c r="D183" s="81"/>
      <c r="E183" s="132" t="s">
        <v>27</v>
      </c>
      <c r="F183" s="52">
        <f>F184</f>
        <v>22480.3</v>
      </c>
      <c r="G183" s="52">
        <f>G184</f>
        <v>22480.3</v>
      </c>
    </row>
    <row r="184" spans="1:7" ht="38.25">
      <c r="A184" s="190"/>
      <c r="B184" s="115"/>
      <c r="C184" s="72" t="s">
        <v>51</v>
      </c>
      <c r="D184" s="74"/>
      <c r="E184" s="129" t="s">
        <v>523</v>
      </c>
      <c r="F184" s="51">
        <f>F187+F185</f>
        <v>22480.3</v>
      </c>
      <c r="G184" s="51">
        <f>G187+G185</f>
        <v>22480.3</v>
      </c>
    </row>
    <row r="185" spans="1:7" ht="103.5" customHeight="1">
      <c r="A185" s="190"/>
      <c r="B185" s="115"/>
      <c r="C185" s="72" t="s">
        <v>111</v>
      </c>
      <c r="D185" s="74"/>
      <c r="E185" s="143" t="s">
        <v>534</v>
      </c>
      <c r="F185" s="51">
        <f>F186</f>
        <v>21411.6</v>
      </c>
      <c r="G185" s="51">
        <f>G186</f>
        <v>21411.6</v>
      </c>
    </row>
    <row r="186" spans="1:7" ht="13.5">
      <c r="A186" s="190"/>
      <c r="B186" s="115"/>
      <c r="C186" s="72"/>
      <c r="D186" s="74" t="s">
        <v>10</v>
      </c>
      <c r="E186" s="147" t="s">
        <v>84</v>
      </c>
      <c r="F186" s="51">
        <v>21411.6</v>
      </c>
      <c r="G186" s="51">
        <v>21411.6</v>
      </c>
    </row>
    <row r="187" spans="1:7" ht="45" customHeight="1">
      <c r="A187" s="190"/>
      <c r="B187" s="115"/>
      <c r="C187" s="72" t="s">
        <v>221</v>
      </c>
      <c r="D187" s="74"/>
      <c r="E187" s="14" t="s">
        <v>535</v>
      </c>
      <c r="F187" s="51">
        <f>F188</f>
        <v>1068.7</v>
      </c>
      <c r="G187" s="51">
        <f>G188</f>
        <v>1068.7</v>
      </c>
    </row>
    <row r="188" spans="1:7" ht="13.5">
      <c r="A188" s="190"/>
      <c r="B188" s="115"/>
      <c r="C188" s="72"/>
      <c r="D188" s="74" t="s">
        <v>10</v>
      </c>
      <c r="E188" s="147" t="s">
        <v>84</v>
      </c>
      <c r="F188" s="51">
        <v>1068.7</v>
      </c>
      <c r="G188" s="51">
        <v>1068.7</v>
      </c>
    </row>
    <row r="189" spans="1:7" ht="42.75">
      <c r="A189" s="180" t="s">
        <v>256</v>
      </c>
      <c r="B189" s="115"/>
      <c r="C189" s="65"/>
      <c r="D189" s="115"/>
      <c r="E189" s="175" t="s">
        <v>257</v>
      </c>
      <c r="F189" s="240">
        <f>F190+F210+F215</f>
        <v>155419.80000000002</v>
      </c>
      <c r="G189" s="240">
        <f>G190+G210+G215</f>
        <v>202692.5</v>
      </c>
    </row>
    <row r="190" spans="1:7" ht="12.75">
      <c r="A190" s="172"/>
      <c r="B190" s="110" t="s">
        <v>384</v>
      </c>
      <c r="C190" s="192"/>
      <c r="D190" s="193"/>
      <c r="E190" s="8" t="s">
        <v>385</v>
      </c>
      <c r="F190" s="52">
        <f>F191+F199+F203</f>
        <v>81291.1</v>
      </c>
      <c r="G190" s="52">
        <f>G191+G199+G203</f>
        <v>81291.1</v>
      </c>
    </row>
    <row r="191" spans="1:7" ht="67.5">
      <c r="A191" s="172"/>
      <c r="B191" s="115" t="s">
        <v>389</v>
      </c>
      <c r="C191" s="41"/>
      <c r="D191" s="79"/>
      <c r="E191" s="5" t="s">
        <v>55</v>
      </c>
      <c r="F191" s="53">
        <f>F192+F195</f>
        <v>20046</v>
      </c>
      <c r="G191" s="53">
        <f>G192+G195</f>
        <v>20046</v>
      </c>
    </row>
    <row r="192" spans="1:7" ht="38.25">
      <c r="A192" s="172"/>
      <c r="B192" s="115"/>
      <c r="C192" s="41" t="s">
        <v>42</v>
      </c>
      <c r="D192" s="93"/>
      <c r="E192" s="128" t="s">
        <v>41</v>
      </c>
      <c r="F192" s="52">
        <f>F193</f>
        <v>19562.2</v>
      </c>
      <c r="G192" s="52">
        <f>G193</f>
        <v>19562.2</v>
      </c>
    </row>
    <row r="193" spans="1:7" ht="12.75">
      <c r="A193" s="172"/>
      <c r="B193" s="93"/>
      <c r="C193" s="67" t="s">
        <v>44</v>
      </c>
      <c r="D193" s="77"/>
      <c r="E193" s="189" t="s">
        <v>5</v>
      </c>
      <c r="F193" s="51">
        <f>F194</f>
        <v>19562.2</v>
      </c>
      <c r="G193" s="51">
        <f>G194</f>
        <v>19562.2</v>
      </c>
    </row>
    <row r="194" spans="1:7" ht="25.5">
      <c r="A194" s="172"/>
      <c r="B194" s="93"/>
      <c r="C194" s="67"/>
      <c r="D194" s="77" t="s">
        <v>58</v>
      </c>
      <c r="E194" s="68" t="s">
        <v>49</v>
      </c>
      <c r="F194" s="51">
        <v>19562.2</v>
      </c>
      <c r="G194" s="51">
        <v>19562.2</v>
      </c>
    </row>
    <row r="195" spans="1:7" ht="12.75">
      <c r="A195" s="172"/>
      <c r="B195" s="93"/>
      <c r="C195" s="41" t="s">
        <v>50</v>
      </c>
      <c r="D195" s="81"/>
      <c r="E195" s="130" t="s">
        <v>27</v>
      </c>
      <c r="F195" s="52">
        <f aca="true" t="shared" si="16" ref="F195:G197">F196</f>
        <v>483.8</v>
      </c>
      <c r="G195" s="52">
        <f t="shared" si="16"/>
        <v>483.8</v>
      </c>
    </row>
    <row r="196" spans="1:7" ht="38.25">
      <c r="A196" s="172"/>
      <c r="B196" s="93"/>
      <c r="C196" s="67" t="s">
        <v>51</v>
      </c>
      <c r="D196" s="81"/>
      <c r="E196" s="129" t="s">
        <v>523</v>
      </c>
      <c r="F196" s="51">
        <f t="shared" si="16"/>
        <v>483.8</v>
      </c>
      <c r="G196" s="51">
        <f t="shared" si="16"/>
        <v>483.8</v>
      </c>
    </row>
    <row r="197" spans="1:7" ht="25.5">
      <c r="A197" s="172"/>
      <c r="B197" s="93"/>
      <c r="C197" s="67" t="s">
        <v>56</v>
      </c>
      <c r="D197" s="81"/>
      <c r="E197" s="71" t="s">
        <v>527</v>
      </c>
      <c r="F197" s="51">
        <f t="shared" si="16"/>
        <v>483.8</v>
      </c>
      <c r="G197" s="51">
        <f t="shared" si="16"/>
        <v>483.8</v>
      </c>
    </row>
    <row r="198" spans="1:7" ht="25.5">
      <c r="A198" s="172"/>
      <c r="B198" s="93"/>
      <c r="C198" s="67"/>
      <c r="D198" s="77" t="s">
        <v>58</v>
      </c>
      <c r="E198" s="68" t="s">
        <v>49</v>
      </c>
      <c r="F198" s="51">
        <v>483.8</v>
      </c>
      <c r="G198" s="51">
        <v>483.8</v>
      </c>
    </row>
    <row r="199" spans="1:7" ht="13.5">
      <c r="A199" s="172"/>
      <c r="B199" s="115" t="s">
        <v>125</v>
      </c>
      <c r="C199" s="41"/>
      <c r="D199" s="82"/>
      <c r="E199" s="5" t="s">
        <v>390</v>
      </c>
      <c r="F199" s="53">
        <f aca="true" t="shared" si="17" ref="F199:G201">F200</f>
        <v>16000</v>
      </c>
      <c r="G199" s="53">
        <f t="shared" si="17"/>
        <v>16000</v>
      </c>
    </row>
    <row r="200" spans="1:7" ht="13.5">
      <c r="A200" s="172"/>
      <c r="B200" s="115"/>
      <c r="C200" s="41" t="s">
        <v>391</v>
      </c>
      <c r="D200" s="82"/>
      <c r="E200" s="7" t="s">
        <v>390</v>
      </c>
      <c r="F200" s="52">
        <f t="shared" si="17"/>
        <v>16000</v>
      </c>
      <c r="G200" s="52">
        <f t="shared" si="17"/>
        <v>16000</v>
      </c>
    </row>
    <row r="201" spans="1:7" ht="25.5">
      <c r="A201" s="172"/>
      <c r="B201" s="115"/>
      <c r="C201" s="67" t="s">
        <v>60</v>
      </c>
      <c r="D201" s="94"/>
      <c r="E201" s="151" t="s">
        <v>61</v>
      </c>
      <c r="F201" s="51">
        <f t="shared" si="17"/>
        <v>16000</v>
      </c>
      <c r="G201" s="51">
        <f t="shared" si="17"/>
        <v>16000</v>
      </c>
    </row>
    <row r="202" spans="1:7" ht="13.5">
      <c r="A202" s="172"/>
      <c r="B202" s="115"/>
      <c r="C202" s="67"/>
      <c r="D202" s="81" t="s">
        <v>71</v>
      </c>
      <c r="E202" s="40" t="s">
        <v>59</v>
      </c>
      <c r="F202" s="51">
        <v>16000</v>
      </c>
      <c r="G202" s="51">
        <v>16000</v>
      </c>
    </row>
    <row r="203" spans="1:7" ht="13.5">
      <c r="A203" s="172"/>
      <c r="B203" s="115" t="s">
        <v>144</v>
      </c>
      <c r="C203" s="41"/>
      <c r="D203" s="82"/>
      <c r="E203" s="5" t="s">
        <v>392</v>
      </c>
      <c r="F203" s="53">
        <f>F204</f>
        <v>45245.1</v>
      </c>
      <c r="G203" s="53">
        <f>G204</f>
        <v>45245.1</v>
      </c>
    </row>
    <row r="204" spans="1:7" ht="38.25">
      <c r="A204" s="172"/>
      <c r="B204" s="115"/>
      <c r="C204" s="41" t="s">
        <v>395</v>
      </c>
      <c r="D204" s="75"/>
      <c r="E204" s="12" t="s">
        <v>396</v>
      </c>
      <c r="F204" s="52">
        <f>F205</f>
        <v>45245.1</v>
      </c>
      <c r="G204" s="52">
        <f>G205</f>
        <v>45245.1</v>
      </c>
    </row>
    <row r="205" spans="1:7" ht="25.5">
      <c r="A205" s="172"/>
      <c r="B205" s="115"/>
      <c r="C205" s="72" t="s">
        <v>63</v>
      </c>
      <c r="D205" s="87"/>
      <c r="E205" s="13" t="s">
        <v>28</v>
      </c>
      <c r="F205" s="51">
        <f>F206+F208</f>
        <v>45245.1</v>
      </c>
      <c r="G205" s="51">
        <f>G206+G208</f>
        <v>45245.1</v>
      </c>
    </row>
    <row r="206" spans="1:7" ht="76.5">
      <c r="A206" s="172"/>
      <c r="B206" s="115"/>
      <c r="C206" s="72" t="s">
        <v>368</v>
      </c>
      <c r="D206" s="74"/>
      <c r="E206" s="14" t="s">
        <v>495</v>
      </c>
      <c r="F206" s="54">
        <f>F207</f>
        <v>5979.7</v>
      </c>
      <c r="G206" s="54">
        <f>G207</f>
        <v>5979.7</v>
      </c>
    </row>
    <row r="207" spans="1:7" ht="25.5">
      <c r="A207" s="172"/>
      <c r="B207" s="115"/>
      <c r="C207" s="72"/>
      <c r="D207" s="74" t="s">
        <v>58</v>
      </c>
      <c r="E207" s="13" t="s">
        <v>49</v>
      </c>
      <c r="F207" s="54">
        <v>5979.7</v>
      </c>
      <c r="G207" s="54">
        <v>5979.7</v>
      </c>
    </row>
    <row r="208" spans="1:7" ht="25.5">
      <c r="A208" s="172"/>
      <c r="B208" s="115"/>
      <c r="C208" s="72" t="s">
        <v>369</v>
      </c>
      <c r="D208" s="74"/>
      <c r="E208" s="14" t="s">
        <v>496</v>
      </c>
      <c r="F208" s="54">
        <f>F209</f>
        <v>39265.4</v>
      </c>
      <c r="G208" s="54">
        <f>G209</f>
        <v>39265.4</v>
      </c>
    </row>
    <row r="209" spans="1:7" ht="25.5">
      <c r="A209" s="172"/>
      <c r="B209" s="115"/>
      <c r="C209" s="72"/>
      <c r="D209" s="74" t="s">
        <v>89</v>
      </c>
      <c r="E209" s="14" t="s">
        <v>90</v>
      </c>
      <c r="F209" s="54">
        <v>39265.4</v>
      </c>
      <c r="G209" s="54">
        <v>39265.4</v>
      </c>
    </row>
    <row r="210" spans="1:7" ht="25.5">
      <c r="A210" s="172"/>
      <c r="B210" s="93" t="s">
        <v>140</v>
      </c>
      <c r="C210" s="41"/>
      <c r="D210" s="93"/>
      <c r="E210" s="262" t="s">
        <v>462</v>
      </c>
      <c r="F210" s="52">
        <f aca="true" t="shared" si="18" ref="F210:G213">F211</f>
        <v>20518.6</v>
      </c>
      <c r="G210" s="52">
        <f t="shared" si="18"/>
        <v>7188.2</v>
      </c>
    </row>
    <row r="211" spans="1:7" ht="40.5">
      <c r="A211" s="172"/>
      <c r="B211" s="115" t="s">
        <v>142</v>
      </c>
      <c r="C211" s="41"/>
      <c r="D211" s="82"/>
      <c r="E211" s="5" t="s">
        <v>143</v>
      </c>
      <c r="F211" s="53">
        <f t="shared" si="18"/>
        <v>20518.6</v>
      </c>
      <c r="G211" s="53">
        <f t="shared" si="18"/>
        <v>7188.2</v>
      </c>
    </row>
    <row r="212" spans="1:7" ht="25.5">
      <c r="A212" s="172"/>
      <c r="B212" s="115"/>
      <c r="C212" s="41" t="s">
        <v>126</v>
      </c>
      <c r="D212" s="82"/>
      <c r="E212" s="7" t="s">
        <v>127</v>
      </c>
      <c r="F212" s="52">
        <f t="shared" si="18"/>
        <v>20518.6</v>
      </c>
      <c r="G212" s="52">
        <f t="shared" si="18"/>
        <v>7188.2</v>
      </c>
    </row>
    <row r="213" spans="1:7" ht="25.5">
      <c r="A213" s="172"/>
      <c r="B213" s="115"/>
      <c r="C213" s="72" t="s">
        <v>128</v>
      </c>
      <c r="D213" s="83"/>
      <c r="E213" s="9" t="s">
        <v>129</v>
      </c>
      <c r="F213" s="54">
        <f t="shared" si="18"/>
        <v>20518.6</v>
      </c>
      <c r="G213" s="54">
        <f t="shared" si="18"/>
        <v>7188.2</v>
      </c>
    </row>
    <row r="214" spans="1:7" ht="13.5">
      <c r="A214" s="172"/>
      <c r="B214" s="115"/>
      <c r="C214" s="72"/>
      <c r="D214" s="74" t="s">
        <v>205</v>
      </c>
      <c r="E214" s="10" t="s">
        <v>206</v>
      </c>
      <c r="F214" s="51">
        <v>20518.6</v>
      </c>
      <c r="G214" s="51">
        <v>7188.2</v>
      </c>
    </row>
    <row r="215" spans="1:7" ht="12.75">
      <c r="A215" s="172"/>
      <c r="B215" s="93" t="s">
        <v>228</v>
      </c>
      <c r="C215" s="41"/>
      <c r="D215" s="93"/>
      <c r="E215" s="141" t="s">
        <v>229</v>
      </c>
      <c r="F215" s="52">
        <f>F216</f>
        <v>53610.1</v>
      </c>
      <c r="G215" s="52">
        <f>G216</f>
        <v>114213.2</v>
      </c>
    </row>
    <row r="216" spans="1:7" ht="13.5">
      <c r="A216" s="172"/>
      <c r="B216" s="115"/>
      <c r="C216" s="41" t="s">
        <v>230</v>
      </c>
      <c r="D216" s="74"/>
      <c r="E216" s="141" t="s">
        <v>229</v>
      </c>
      <c r="F216" s="52">
        <f>F217</f>
        <v>53610.1</v>
      </c>
      <c r="G216" s="52">
        <f>G217</f>
        <v>114213.2</v>
      </c>
    </row>
    <row r="217" spans="1:7" ht="13.5">
      <c r="A217" s="172"/>
      <c r="B217" s="115"/>
      <c r="C217" s="41"/>
      <c r="D217" s="74" t="s">
        <v>231</v>
      </c>
      <c r="E217" s="261" t="s">
        <v>229</v>
      </c>
      <c r="F217" s="51">
        <v>53610.1</v>
      </c>
      <c r="G217" s="51">
        <v>114213.2</v>
      </c>
    </row>
    <row r="218" spans="1:7" ht="57">
      <c r="A218" s="180" t="s">
        <v>258</v>
      </c>
      <c r="B218" s="115"/>
      <c r="C218" s="65"/>
      <c r="D218" s="115"/>
      <c r="E218" s="175" t="s">
        <v>259</v>
      </c>
      <c r="F218" s="240">
        <f>F219+F238+F243+F233</f>
        <v>31065.8</v>
      </c>
      <c r="G218" s="240">
        <f>G219+G238+G243+G233</f>
        <v>29365.8</v>
      </c>
    </row>
    <row r="219" spans="1:7" ht="12.75">
      <c r="A219" s="172"/>
      <c r="B219" s="110" t="s">
        <v>384</v>
      </c>
      <c r="C219" s="192"/>
      <c r="D219" s="193"/>
      <c r="E219" s="8" t="s">
        <v>385</v>
      </c>
      <c r="F219" s="52">
        <f>F220</f>
        <v>23605.3</v>
      </c>
      <c r="G219" s="52">
        <f>G220</f>
        <v>23605.3</v>
      </c>
    </row>
    <row r="220" spans="1:7" ht="13.5">
      <c r="A220" s="172"/>
      <c r="B220" s="115" t="s">
        <v>144</v>
      </c>
      <c r="C220" s="41"/>
      <c r="D220" s="82"/>
      <c r="E220" s="5" t="s">
        <v>392</v>
      </c>
      <c r="F220" s="53">
        <f>F221+F224+F229</f>
        <v>23605.3</v>
      </c>
      <c r="G220" s="53">
        <f>G221+G224+G229</f>
        <v>23605.3</v>
      </c>
    </row>
    <row r="221" spans="1:7" ht="38.25">
      <c r="A221" s="172"/>
      <c r="B221" s="115"/>
      <c r="C221" s="41" t="s">
        <v>113</v>
      </c>
      <c r="D221" s="84"/>
      <c r="E221" s="128" t="s">
        <v>41</v>
      </c>
      <c r="F221" s="52">
        <f>F222</f>
        <v>10018.8</v>
      </c>
      <c r="G221" s="52">
        <f>G222</f>
        <v>10018.8</v>
      </c>
    </row>
    <row r="222" spans="1:7" ht="13.5">
      <c r="A222" s="172"/>
      <c r="B222" s="115"/>
      <c r="C222" s="67" t="s">
        <v>44</v>
      </c>
      <c r="D222" s="194"/>
      <c r="E222" s="68" t="s">
        <v>5</v>
      </c>
      <c r="F222" s="51">
        <f>F223</f>
        <v>10018.8</v>
      </c>
      <c r="G222" s="51">
        <f>G223</f>
        <v>10018.8</v>
      </c>
    </row>
    <row r="223" spans="1:7" ht="25.5">
      <c r="A223" s="172"/>
      <c r="B223" s="115"/>
      <c r="C223" s="67"/>
      <c r="D223" s="77" t="s">
        <v>58</v>
      </c>
      <c r="E223" s="68" t="s">
        <v>49</v>
      </c>
      <c r="F223" s="51">
        <v>10018.8</v>
      </c>
      <c r="G223" s="51">
        <v>10018.8</v>
      </c>
    </row>
    <row r="224" spans="1:7" ht="51">
      <c r="A224" s="172"/>
      <c r="B224" s="117"/>
      <c r="C224" s="41" t="s">
        <v>393</v>
      </c>
      <c r="D224" s="75"/>
      <c r="E224" s="11" t="s">
        <v>394</v>
      </c>
      <c r="F224" s="52">
        <f>F227+F225</f>
        <v>13578</v>
      </c>
      <c r="G224" s="52">
        <f>G227+G225</f>
        <v>13578</v>
      </c>
    </row>
    <row r="225" spans="1:7" ht="51">
      <c r="A225" s="172"/>
      <c r="B225" s="117"/>
      <c r="C225" s="72" t="s">
        <v>317</v>
      </c>
      <c r="D225" s="116"/>
      <c r="E225" s="42" t="s">
        <v>318</v>
      </c>
      <c r="F225" s="54">
        <f>F226</f>
        <v>11031.7</v>
      </c>
      <c r="G225" s="54">
        <f>G226</f>
        <v>11031.7</v>
      </c>
    </row>
    <row r="226" spans="1:7" ht="25.5">
      <c r="A226" s="172"/>
      <c r="B226" s="117"/>
      <c r="C226" s="72"/>
      <c r="D226" s="74" t="s">
        <v>58</v>
      </c>
      <c r="E226" s="13" t="s">
        <v>49</v>
      </c>
      <c r="F226" s="54">
        <v>11031.7</v>
      </c>
      <c r="G226" s="54">
        <v>11031.7</v>
      </c>
    </row>
    <row r="227" spans="1:7" ht="38.25">
      <c r="A227" s="172"/>
      <c r="B227" s="117"/>
      <c r="C227" s="67" t="s">
        <v>62</v>
      </c>
      <c r="D227" s="114"/>
      <c r="E227" s="71" t="s">
        <v>493</v>
      </c>
      <c r="F227" s="51">
        <f>F228</f>
        <v>2546.3</v>
      </c>
      <c r="G227" s="51">
        <f>G228</f>
        <v>2546.3</v>
      </c>
    </row>
    <row r="228" spans="1:7" ht="25.5">
      <c r="A228" s="172"/>
      <c r="B228" s="117"/>
      <c r="C228" s="67"/>
      <c r="D228" s="81" t="s">
        <v>58</v>
      </c>
      <c r="E228" s="68" t="s">
        <v>49</v>
      </c>
      <c r="F228" s="51">
        <v>2546.3</v>
      </c>
      <c r="G228" s="51">
        <v>2546.3</v>
      </c>
    </row>
    <row r="229" spans="1:7" ht="12.75">
      <c r="A229" s="172"/>
      <c r="B229" s="117"/>
      <c r="C229" s="41" t="s">
        <v>50</v>
      </c>
      <c r="D229" s="81"/>
      <c r="E229" s="130" t="s">
        <v>27</v>
      </c>
      <c r="F229" s="52">
        <f aca="true" t="shared" si="19" ref="F229:G231">F230</f>
        <v>8.5</v>
      </c>
      <c r="G229" s="52">
        <f t="shared" si="19"/>
        <v>8.5</v>
      </c>
    </row>
    <row r="230" spans="1:7" ht="38.25">
      <c r="A230" s="172"/>
      <c r="B230" s="117"/>
      <c r="C230" s="67" t="s">
        <v>51</v>
      </c>
      <c r="D230" s="81"/>
      <c r="E230" s="129" t="s">
        <v>523</v>
      </c>
      <c r="F230" s="51">
        <f t="shared" si="19"/>
        <v>8.5</v>
      </c>
      <c r="G230" s="51">
        <f t="shared" si="19"/>
        <v>8.5</v>
      </c>
    </row>
    <row r="231" spans="1:7" ht="76.5">
      <c r="A231" s="172"/>
      <c r="B231" s="117"/>
      <c r="C231" s="67" t="s">
        <v>222</v>
      </c>
      <c r="D231" s="81"/>
      <c r="E231" s="71" t="s">
        <v>533</v>
      </c>
      <c r="F231" s="51">
        <f t="shared" si="19"/>
        <v>8.5</v>
      </c>
      <c r="G231" s="51">
        <f t="shared" si="19"/>
        <v>8.5</v>
      </c>
    </row>
    <row r="232" spans="1:7" ht="25.5">
      <c r="A232" s="172"/>
      <c r="B232" s="117"/>
      <c r="C232" s="67"/>
      <c r="D232" s="81" t="s">
        <v>58</v>
      </c>
      <c r="E232" s="68" t="s">
        <v>49</v>
      </c>
      <c r="F232" s="51">
        <v>8.5</v>
      </c>
      <c r="G232" s="51">
        <v>8.5</v>
      </c>
    </row>
    <row r="233" spans="1:7" ht="25.5">
      <c r="A233" s="172"/>
      <c r="B233" s="93" t="s">
        <v>397</v>
      </c>
      <c r="C233" s="41"/>
      <c r="D233" s="88"/>
      <c r="E233" s="15" t="s">
        <v>398</v>
      </c>
      <c r="F233" s="52">
        <f>F234</f>
        <v>1700</v>
      </c>
      <c r="G233" s="51"/>
    </row>
    <row r="234" spans="1:7" ht="40.5">
      <c r="A234" s="172"/>
      <c r="B234" s="109" t="s">
        <v>94</v>
      </c>
      <c r="C234" s="65"/>
      <c r="D234" s="109"/>
      <c r="E234" s="35" t="s">
        <v>32</v>
      </c>
      <c r="F234" s="53">
        <f>F235</f>
        <v>1700</v>
      </c>
      <c r="G234" s="51"/>
    </row>
    <row r="235" spans="1:7" ht="25.5">
      <c r="A235" s="172"/>
      <c r="B235" s="115"/>
      <c r="C235" s="41" t="s">
        <v>34</v>
      </c>
      <c r="D235" s="81"/>
      <c r="E235" s="32" t="s">
        <v>35</v>
      </c>
      <c r="F235" s="58">
        <f>F236</f>
        <v>1700</v>
      </c>
      <c r="G235" s="51"/>
    </row>
    <row r="236" spans="1:7" ht="38.25">
      <c r="A236" s="172"/>
      <c r="B236" s="115"/>
      <c r="C236" s="72" t="s">
        <v>322</v>
      </c>
      <c r="D236" s="74"/>
      <c r="E236" s="14" t="s">
        <v>323</v>
      </c>
      <c r="F236" s="56">
        <f>F237</f>
        <v>1700</v>
      </c>
      <c r="G236" s="51"/>
    </row>
    <row r="237" spans="1:7" ht="13.5">
      <c r="A237" s="172"/>
      <c r="B237" s="115"/>
      <c r="C237" s="72"/>
      <c r="D237" s="74" t="s">
        <v>71</v>
      </c>
      <c r="E237" s="14" t="s">
        <v>59</v>
      </c>
      <c r="F237" s="56">
        <v>1700</v>
      </c>
      <c r="G237" s="51"/>
    </row>
    <row r="238" spans="1:7" ht="12.75">
      <c r="A238" s="172"/>
      <c r="B238" s="23" t="s">
        <v>404</v>
      </c>
      <c r="C238" s="41"/>
      <c r="D238" s="24"/>
      <c r="E238" s="153" t="s">
        <v>405</v>
      </c>
      <c r="F238" s="52">
        <f aca="true" t="shared" si="20" ref="F238:G241">F239</f>
        <v>2693.3</v>
      </c>
      <c r="G238" s="52">
        <f t="shared" si="20"/>
        <v>2693.3</v>
      </c>
    </row>
    <row r="239" spans="1:7" ht="13.5">
      <c r="A239" s="172"/>
      <c r="B239" s="25" t="s">
        <v>410</v>
      </c>
      <c r="C239" s="41"/>
      <c r="D239" s="24"/>
      <c r="E239" s="154" t="s">
        <v>411</v>
      </c>
      <c r="F239" s="104">
        <f t="shared" si="20"/>
        <v>2693.3</v>
      </c>
      <c r="G239" s="104">
        <f t="shared" si="20"/>
        <v>2693.3</v>
      </c>
    </row>
    <row r="240" spans="1:7" ht="12.75">
      <c r="A240" s="172"/>
      <c r="B240" s="117"/>
      <c r="C240" s="41" t="s">
        <v>412</v>
      </c>
      <c r="D240" s="23"/>
      <c r="E240" s="153" t="s">
        <v>413</v>
      </c>
      <c r="F240" s="58">
        <f t="shared" si="20"/>
        <v>2693.3</v>
      </c>
      <c r="G240" s="58">
        <f t="shared" si="20"/>
        <v>2693.3</v>
      </c>
    </row>
    <row r="241" spans="1:7" ht="51">
      <c r="A241" s="172"/>
      <c r="B241" s="117"/>
      <c r="C241" s="41"/>
      <c r="D241" s="99" t="s">
        <v>179</v>
      </c>
      <c r="E241" s="146" t="s">
        <v>260</v>
      </c>
      <c r="F241" s="56">
        <f t="shared" si="20"/>
        <v>2693.3</v>
      </c>
      <c r="G241" s="56">
        <f t="shared" si="20"/>
        <v>2693.3</v>
      </c>
    </row>
    <row r="242" spans="1:7" ht="25.5">
      <c r="A242" s="172"/>
      <c r="B242" s="117"/>
      <c r="C242" s="41"/>
      <c r="D242" s="23"/>
      <c r="E242" s="146" t="s">
        <v>217</v>
      </c>
      <c r="F242" s="56">
        <v>2693.3</v>
      </c>
      <c r="G242" s="56">
        <v>2693.3</v>
      </c>
    </row>
    <row r="243" spans="1:7" ht="12.75">
      <c r="A243" s="172"/>
      <c r="B243" s="93" t="s">
        <v>0</v>
      </c>
      <c r="C243" s="41"/>
      <c r="D243" s="93"/>
      <c r="E243" s="141" t="s">
        <v>1</v>
      </c>
      <c r="F243" s="52">
        <f>F244</f>
        <v>3067.2</v>
      </c>
      <c r="G243" s="52">
        <f>G244</f>
        <v>3067.2</v>
      </c>
    </row>
    <row r="244" spans="1:7" ht="13.5">
      <c r="A244" s="172"/>
      <c r="B244" s="115" t="s">
        <v>17</v>
      </c>
      <c r="C244" s="65"/>
      <c r="D244" s="115"/>
      <c r="E244" s="191" t="s">
        <v>18</v>
      </c>
      <c r="F244" s="50">
        <f>F245</f>
        <v>3067.2</v>
      </c>
      <c r="G244" s="50">
        <f>G245</f>
        <v>3067.2</v>
      </c>
    </row>
    <row r="245" spans="1:7" ht="13.5">
      <c r="A245" s="172"/>
      <c r="B245" s="115"/>
      <c r="C245" s="41" t="s">
        <v>442</v>
      </c>
      <c r="D245" s="110"/>
      <c r="E245" s="131" t="s">
        <v>99</v>
      </c>
      <c r="F245" s="52">
        <f aca="true" t="shared" si="21" ref="F245:G247">F246</f>
        <v>3067.2</v>
      </c>
      <c r="G245" s="52">
        <f t="shared" si="21"/>
        <v>3067.2</v>
      </c>
    </row>
    <row r="246" spans="1:7" ht="89.25">
      <c r="A246" s="172"/>
      <c r="B246" s="115"/>
      <c r="C246" s="72" t="s">
        <v>331</v>
      </c>
      <c r="D246" s="111"/>
      <c r="E246" s="10" t="s">
        <v>330</v>
      </c>
      <c r="F246" s="54">
        <f t="shared" si="21"/>
        <v>3067.2</v>
      </c>
      <c r="G246" s="54">
        <f t="shared" si="21"/>
        <v>3067.2</v>
      </c>
    </row>
    <row r="247" spans="1:7" ht="13.5">
      <c r="A247" s="172"/>
      <c r="B247" s="115"/>
      <c r="C247" s="72"/>
      <c r="D247" s="74" t="s">
        <v>10</v>
      </c>
      <c r="E247" s="14" t="s">
        <v>84</v>
      </c>
      <c r="F247" s="54">
        <f t="shared" si="21"/>
        <v>3067.2</v>
      </c>
      <c r="G247" s="54">
        <f t="shared" si="21"/>
        <v>3067.2</v>
      </c>
    </row>
    <row r="248" spans="1:7" ht="89.25">
      <c r="A248" s="172"/>
      <c r="B248" s="115"/>
      <c r="C248" s="72"/>
      <c r="D248" s="74"/>
      <c r="E248" s="10" t="s">
        <v>330</v>
      </c>
      <c r="F248" s="54">
        <v>3067.2</v>
      </c>
      <c r="G248" s="54">
        <v>3067.2</v>
      </c>
    </row>
    <row r="249" spans="1:7" ht="57">
      <c r="A249" s="180" t="s">
        <v>261</v>
      </c>
      <c r="B249" s="115"/>
      <c r="C249" s="65"/>
      <c r="D249" s="115"/>
      <c r="E249" s="175" t="s">
        <v>483</v>
      </c>
      <c r="F249" s="240">
        <f>F250+F261</f>
        <v>87973.70000000001</v>
      </c>
      <c r="G249" s="240">
        <f>G250+G261</f>
        <v>87973.70000000001</v>
      </c>
    </row>
    <row r="250" spans="1:7" ht="12.75">
      <c r="A250" s="172"/>
      <c r="B250" s="110" t="s">
        <v>419</v>
      </c>
      <c r="C250" s="192"/>
      <c r="D250" s="193"/>
      <c r="E250" s="8" t="s">
        <v>420</v>
      </c>
      <c r="F250" s="52">
        <f>F251+F256</f>
        <v>75878.70000000001</v>
      </c>
      <c r="G250" s="52">
        <f>G251+G256</f>
        <v>75878.70000000001</v>
      </c>
    </row>
    <row r="251" spans="1:7" ht="13.5">
      <c r="A251" s="172"/>
      <c r="B251" s="109" t="s">
        <v>426</v>
      </c>
      <c r="C251" s="200"/>
      <c r="D251" s="79"/>
      <c r="E251" s="149" t="s">
        <v>427</v>
      </c>
      <c r="F251" s="53">
        <f aca="true" t="shared" si="22" ref="F251:G254">F252</f>
        <v>73549.6</v>
      </c>
      <c r="G251" s="53">
        <f t="shared" si="22"/>
        <v>73549.6</v>
      </c>
    </row>
    <row r="252" spans="1:7" ht="25.5">
      <c r="A252" s="172"/>
      <c r="B252" s="81"/>
      <c r="C252" s="66" t="s">
        <v>430</v>
      </c>
      <c r="D252" s="110"/>
      <c r="E252" s="201" t="s">
        <v>431</v>
      </c>
      <c r="F252" s="52">
        <f t="shared" si="22"/>
        <v>73549.6</v>
      </c>
      <c r="G252" s="52">
        <f t="shared" si="22"/>
        <v>73549.6</v>
      </c>
    </row>
    <row r="253" spans="1:7" ht="25.5">
      <c r="A253" s="172"/>
      <c r="B253" s="81"/>
      <c r="C253" s="67" t="s">
        <v>335</v>
      </c>
      <c r="D253" s="81"/>
      <c r="E253" s="151" t="s">
        <v>336</v>
      </c>
      <c r="F253" s="51">
        <f t="shared" si="22"/>
        <v>73549.6</v>
      </c>
      <c r="G253" s="51">
        <f t="shared" si="22"/>
        <v>73549.6</v>
      </c>
    </row>
    <row r="254" spans="1:7" ht="25.5">
      <c r="A254" s="172"/>
      <c r="B254" s="81"/>
      <c r="C254" s="67"/>
      <c r="D254" s="81" t="s">
        <v>89</v>
      </c>
      <c r="E254" s="40" t="s">
        <v>90</v>
      </c>
      <c r="F254" s="51">
        <f t="shared" si="22"/>
        <v>73549.6</v>
      </c>
      <c r="G254" s="51">
        <f t="shared" si="22"/>
        <v>73549.6</v>
      </c>
    </row>
    <row r="255" spans="1:7" ht="12.75">
      <c r="A255" s="172"/>
      <c r="B255" s="117"/>
      <c r="C255" s="67"/>
      <c r="D255" s="81"/>
      <c r="E255" s="10" t="s">
        <v>436</v>
      </c>
      <c r="F255" s="51">
        <v>73549.6</v>
      </c>
      <c r="G255" s="51">
        <v>73549.6</v>
      </c>
    </row>
    <row r="256" spans="1:7" ht="27">
      <c r="A256" s="172"/>
      <c r="B256" s="109" t="s">
        <v>432</v>
      </c>
      <c r="C256" s="200"/>
      <c r="D256" s="79"/>
      <c r="E256" s="149" t="s">
        <v>433</v>
      </c>
      <c r="F256" s="53">
        <f aca="true" t="shared" si="23" ref="F256:G259">F257</f>
        <v>2329.1</v>
      </c>
      <c r="G256" s="53">
        <f t="shared" si="23"/>
        <v>2329.1</v>
      </c>
    </row>
    <row r="257" spans="1:7" ht="25.5">
      <c r="A257" s="172"/>
      <c r="B257" s="109"/>
      <c r="C257" s="41" t="s">
        <v>434</v>
      </c>
      <c r="D257" s="93"/>
      <c r="E257" s="150" t="s">
        <v>435</v>
      </c>
      <c r="F257" s="49">
        <f t="shared" si="23"/>
        <v>2329.1</v>
      </c>
      <c r="G257" s="49">
        <f t="shared" si="23"/>
        <v>2329.1</v>
      </c>
    </row>
    <row r="258" spans="1:7" ht="38.25">
      <c r="A258" s="172"/>
      <c r="B258" s="109"/>
      <c r="C258" s="67" t="s">
        <v>337</v>
      </c>
      <c r="D258" s="81"/>
      <c r="E258" s="151" t="s">
        <v>338</v>
      </c>
      <c r="F258" s="51">
        <f t="shared" si="23"/>
        <v>2329.1</v>
      </c>
      <c r="G258" s="51">
        <f t="shared" si="23"/>
        <v>2329.1</v>
      </c>
    </row>
    <row r="259" spans="1:7" ht="25.5">
      <c r="A259" s="172"/>
      <c r="B259" s="109"/>
      <c r="C259" s="67"/>
      <c r="D259" s="81" t="s">
        <v>89</v>
      </c>
      <c r="E259" s="40" t="s">
        <v>90</v>
      </c>
      <c r="F259" s="51">
        <f t="shared" si="23"/>
        <v>2329.1</v>
      </c>
      <c r="G259" s="51">
        <f t="shared" si="23"/>
        <v>2329.1</v>
      </c>
    </row>
    <row r="260" spans="1:7" ht="13.5">
      <c r="A260" s="172"/>
      <c r="B260" s="109"/>
      <c r="C260" s="41"/>
      <c r="D260" s="81"/>
      <c r="E260" s="10" t="s">
        <v>436</v>
      </c>
      <c r="F260" s="51">
        <v>2329.1</v>
      </c>
      <c r="G260" s="51">
        <v>2329.1</v>
      </c>
    </row>
    <row r="261" spans="1:7" ht="12.75">
      <c r="A261" s="172"/>
      <c r="B261" s="110" t="s">
        <v>235</v>
      </c>
      <c r="C261" s="66"/>
      <c r="D261" s="110"/>
      <c r="E261" s="201" t="s">
        <v>130</v>
      </c>
      <c r="F261" s="52">
        <f>F262+F273</f>
        <v>12095</v>
      </c>
      <c r="G261" s="52">
        <f>G262+G273</f>
        <v>12095</v>
      </c>
    </row>
    <row r="262" spans="1:7" ht="13.5">
      <c r="A262" s="203"/>
      <c r="B262" s="115" t="s">
        <v>301</v>
      </c>
      <c r="C262" s="65"/>
      <c r="D262" s="115"/>
      <c r="E262" s="204" t="s">
        <v>156</v>
      </c>
      <c r="F262" s="53">
        <f>F263+F267</f>
        <v>7898.7</v>
      </c>
      <c r="G262" s="53">
        <f>G263+G267</f>
        <v>7898.7</v>
      </c>
    </row>
    <row r="263" spans="1:7" ht="12.75">
      <c r="A263" s="169"/>
      <c r="B263" s="93"/>
      <c r="C263" s="41" t="s">
        <v>39</v>
      </c>
      <c r="D263" s="93"/>
      <c r="E263" s="205" t="s">
        <v>131</v>
      </c>
      <c r="F263" s="52">
        <f aca="true" t="shared" si="24" ref="F263:G265">F264</f>
        <v>5634.2</v>
      </c>
      <c r="G263" s="52">
        <f t="shared" si="24"/>
        <v>5634.2</v>
      </c>
    </row>
    <row r="264" spans="1:7" ht="51">
      <c r="A264" s="169"/>
      <c r="B264" s="81"/>
      <c r="C264" s="72" t="s">
        <v>351</v>
      </c>
      <c r="D264" s="81"/>
      <c r="E264" s="14" t="s">
        <v>352</v>
      </c>
      <c r="F264" s="54">
        <f t="shared" si="24"/>
        <v>5634.2</v>
      </c>
      <c r="G264" s="54">
        <f t="shared" si="24"/>
        <v>5634.2</v>
      </c>
    </row>
    <row r="265" spans="1:7" ht="25.5">
      <c r="A265" s="169"/>
      <c r="B265" s="81"/>
      <c r="C265" s="67"/>
      <c r="D265" s="74" t="s">
        <v>89</v>
      </c>
      <c r="E265" s="73" t="s">
        <v>90</v>
      </c>
      <c r="F265" s="54">
        <f t="shared" si="24"/>
        <v>5634.2</v>
      </c>
      <c r="G265" s="54">
        <f t="shared" si="24"/>
        <v>5634.2</v>
      </c>
    </row>
    <row r="266" spans="1:7" ht="12.75">
      <c r="A266" s="169"/>
      <c r="B266" s="81"/>
      <c r="C266" s="67"/>
      <c r="D266" s="81"/>
      <c r="E266" s="10" t="s">
        <v>436</v>
      </c>
      <c r="F266" s="54">
        <v>5634.2</v>
      </c>
      <c r="G266" s="54">
        <v>5634.2</v>
      </c>
    </row>
    <row r="267" spans="1:7" ht="25.5">
      <c r="A267" s="169"/>
      <c r="B267" s="93"/>
      <c r="C267" s="41" t="s">
        <v>468</v>
      </c>
      <c r="D267" s="93"/>
      <c r="E267" s="205" t="s">
        <v>469</v>
      </c>
      <c r="F267" s="52">
        <f>F270+F268</f>
        <v>2264.5</v>
      </c>
      <c r="G267" s="52">
        <f>G270+G268</f>
        <v>2264.5</v>
      </c>
    </row>
    <row r="268" spans="1:7" ht="12.75">
      <c r="A268" s="169"/>
      <c r="B268" s="93"/>
      <c r="C268" s="72" t="s">
        <v>289</v>
      </c>
      <c r="D268" s="74"/>
      <c r="E268" s="144" t="s">
        <v>290</v>
      </c>
      <c r="F268" s="54">
        <f>F269</f>
        <v>165</v>
      </c>
      <c r="G268" s="54">
        <f>G269</f>
        <v>165</v>
      </c>
    </row>
    <row r="269" spans="1:7" ht="12.75">
      <c r="A269" s="169"/>
      <c r="B269" s="93"/>
      <c r="C269" s="72"/>
      <c r="D269" s="74" t="s">
        <v>10</v>
      </c>
      <c r="E269" s="144" t="s">
        <v>84</v>
      </c>
      <c r="F269" s="54">
        <v>165</v>
      </c>
      <c r="G269" s="54">
        <v>165</v>
      </c>
    </row>
    <row r="270" spans="1:7" ht="25.5">
      <c r="A270" s="169"/>
      <c r="B270" s="93"/>
      <c r="C270" s="72" t="s">
        <v>102</v>
      </c>
      <c r="D270" s="74"/>
      <c r="E270" s="14" t="s">
        <v>471</v>
      </c>
      <c r="F270" s="51">
        <f>F271</f>
        <v>2099.5</v>
      </c>
      <c r="G270" s="51">
        <f>G271</f>
        <v>2099.5</v>
      </c>
    </row>
    <row r="271" spans="1:7" ht="25.5">
      <c r="A271" s="169"/>
      <c r="B271" s="115"/>
      <c r="C271" s="67"/>
      <c r="D271" s="81" t="s">
        <v>89</v>
      </c>
      <c r="E271" s="151" t="s">
        <v>90</v>
      </c>
      <c r="F271" s="51">
        <f>F272</f>
        <v>2099.5</v>
      </c>
      <c r="G271" s="51">
        <f>G272</f>
        <v>2099.5</v>
      </c>
    </row>
    <row r="272" spans="1:7" ht="12.75">
      <c r="A272" s="169"/>
      <c r="B272" s="81"/>
      <c r="C272" s="67"/>
      <c r="D272" s="81"/>
      <c r="E272" s="202" t="s">
        <v>474</v>
      </c>
      <c r="F272" s="54">
        <v>2099.5</v>
      </c>
      <c r="G272" s="54">
        <v>2099.5</v>
      </c>
    </row>
    <row r="273" spans="1:7" ht="27">
      <c r="A273" s="169"/>
      <c r="B273" s="109" t="s">
        <v>303</v>
      </c>
      <c r="C273" s="41"/>
      <c r="D273" s="93"/>
      <c r="E273" s="20" t="s">
        <v>304</v>
      </c>
      <c r="F273" s="53">
        <f aca="true" t="shared" si="25" ref="F273:G275">F274</f>
        <v>4196.3</v>
      </c>
      <c r="G273" s="53">
        <f t="shared" si="25"/>
        <v>4196.3</v>
      </c>
    </row>
    <row r="274" spans="1:7" ht="38.25">
      <c r="A274" s="169"/>
      <c r="B274" s="93"/>
      <c r="C274" s="41" t="s">
        <v>42</v>
      </c>
      <c r="D274" s="115"/>
      <c r="E274" s="128" t="s">
        <v>41</v>
      </c>
      <c r="F274" s="52">
        <f t="shared" si="25"/>
        <v>4196.3</v>
      </c>
      <c r="G274" s="52">
        <f t="shared" si="25"/>
        <v>4196.3</v>
      </c>
    </row>
    <row r="275" spans="1:7" ht="12.75">
      <c r="A275" s="169"/>
      <c r="B275" s="93"/>
      <c r="C275" s="67" t="s">
        <v>44</v>
      </c>
      <c r="D275" s="81"/>
      <c r="E275" s="6" t="s">
        <v>5</v>
      </c>
      <c r="F275" s="51">
        <f t="shared" si="25"/>
        <v>4196.3</v>
      </c>
      <c r="G275" s="51">
        <f t="shared" si="25"/>
        <v>4196.3</v>
      </c>
    </row>
    <row r="276" spans="1:7" ht="25.5">
      <c r="A276" s="203"/>
      <c r="B276" s="93"/>
      <c r="C276" s="67"/>
      <c r="D276" s="81" t="s">
        <v>58</v>
      </c>
      <c r="E276" s="6" t="s">
        <v>49</v>
      </c>
      <c r="F276" s="51">
        <v>4196.3</v>
      </c>
      <c r="G276" s="51">
        <v>4196.3</v>
      </c>
    </row>
    <row r="277" spans="1:7" ht="42.75">
      <c r="A277" s="180" t="s">
        <v>262</v>
      </c>
      <c r="B277" s="115"/>
      <c r="C277" s="206"/>
      <c r="D277" s="115"/>
      <c r="E277" s="175" t="s">
        <v>263</v>
      </c>
      <c r="F277" s="240">
        <f aca="true" t="shared" si="26" ref="F277:G279">F278</f>
        <v>14688.3</v>
      </c>
      <c r="G277" s="240">
        <f t="shared" si="26"/>
        <v>14688.3</v>
      </c>
    </row>
    <row r="278" spans="1:7" ht="25.5">
      <c r="A278" s="172"/>
      <c r="B278" s="93" t="s">
        <v>397</v>
      </c>
      <c r="C278" s="41"/>
      <c r="D278" s="88"/>
      <c r="E278" s="15" t="s">
        <v>398</v>
      </c>
      <c r="F278" s="52">
        <f t="shared" si="26"/>
        <v>14688.3</v>
      </c>
      <c r="G278" s="52">
        <f t="shared" si="26"/>
        <v>14688.3</v>
      </c>
    </row>
    <row r="279" spans="1:7" ht="54">
      <c r="A279" s="172"/>
      <c r="B279" s="109" t="s">
        <v>401</v>
      </c>
      <c r="C279" s="63"/>
      <c r="D279" s="109"/>
      <c r="E279" s="20" t="s">
        <v>88</v>
      </c>
      <c r="F279" s="53">
        <f t="shared" si="26"/>
        <v>14688.3</v>
      </c>
      <c r="G279" s="53">
        <f t="shared" si="26"/>
        <v>14688.3</v>
      </c>
    </row>
    <row r="280" spans="1:7" ht="25.5">
      <c r="A280" s="172"/>
      <c r="B280" s="109"/>
      <c r="C280" s="66" t="s">
        <v>6</v>
      </c>
      <c r="D280" s="110"/>
      <c r="E280" s="21" t="s">
        <v>7</v>
      </c>
      <c r="F280" s="52">
        <f>F281+F284</f>
        <v>14688.3</v>
      </c>
      <c r="G280" s="52">
        <f>G281+G284</f>
        <v>14688.3</v>
      </c>
    </row>
    <row r="281" spans="1:7" ht="13.5">
      <c r="A281" s="172"/>
      <c r="B281" s="109"/>
      <c r="C281" s="67" t="s">
        <v>76</v>
      </c>
      <c r="D281" s="81"/>
      <c r="E281" s="187" t="s">
        <v>9</v>
      </c>
      <c r="F281" s="51">
        <f>F282</f>
        <v>12888.4</v>
      </c>
      <c r="G281" s="51">
        <f>G282</f>
        <v>12888.4</v>
      </c>
    </row>
    <row r="282" spans="1:7" ht="38.25">
      <c r="A282" s="172"/>
      <c r="B282" s="109"/>
      <c r="C282" s="67"/>
      <c r="D282" s="81" t="s">
        <v>164</v>
      </c>
      <c r="E282" s="207" t="s">
        <v>313</v>
      </c>
      <c r="F282" s="51">
        <f>F283</f>
        <v>12888.4</v>
      </c>
      <c r="G282" s="51">
        <f>G283</f>
        <v>12888.4</v>
      </c>
    </row>
    <row r="283" spans="1:7" ht="13.5">
      <c r="A283" s="172"/>
      <c r="B283" s="109"/>
      <c r="C283" s="41"/>
      <c r="D283" s="110"/>
      <c r="E283" s="202" t="s">
        <v>244</v>
      </c>
      <c r="F283" s="54">
        <v>12888.4</v>
      </c>
      <c r="G283" s="54">
        <v>12888.4</v>
      </c>
    </row>
    <row r="284" spans="1:7" ht="38.25">
      <c r="A284" s="172"/>
      <c r="B284" s="109"/>
      <c r="C284" s="67" t="s">
        <v>77</v>
      </c>
      <c r="D284" s="81"/>
      <c r="E284" s="207" t="s">
        <v>167</v>
      </c>
      <c r="F284" s="51">
        <f>F285</f>
        <v>1799.9</v>
      </c>
      <c r="G284" s="51">
        <f>G285</f>
        <v>1799.9</v>
      </c>
    </row>
    <row r="285" spans="1:7" ht="38.25">
      <c r="A285" s="172"/>
      <c r="B285" s="109"/>
      <c r="C285" s="67"/>
      <c r="D285" s="81" t="s">
        <v>164</v>
      </c>
      <c r="E285" s="207" t="s">
        <v>167</v>
      </c>
      <c r="F285" s="51">
        <f>F286</f>
        <v>1799.9</v>
      </c>
      <c r="G285" s="51">
        <f>G286</f>
        <v>1799.9</v>
      </c>
    </row>
    <row r="286" spans="1:7" ht="13.5">
      <c r="A286" s="172"/>
      <c r="B286" s="109"/>
      <c r="C286" s="41"/>
      <c r="D286" s="110"/>
      <c r="E286" s="202" t="s">
        <v>244</v>
      </c>
      <c r="F286" s="54">
        <v>1799.9</v>
      </c>
      <c r="G286" s="54">
        <v>1799.9</v>
      </c>
    </row>
    <row r="287" spans="1:7" ht="28.5">
      <c r="A287" s="180" t="s">
        <v>266</v>
      </c>
      <c r="B287" s="213"/>
      <c r="C287" s="214"/>
      <c r="D287" s="215"/>
      <c r="E287" s="175" t="s">
        <v>267</v>
      </c>
      <c r="F287" s="240">
        <f>F288+F320+F339+F362+F372+F310+F366</f>
        <v>223899.9</v>
      </c>
      <c r="G287" s="240">
        <f>G288+G320+G339+G362+G372+G310+G366</f>
        <v>235531.79999999996</v>
      </c>
    </row>
    <row r="288" spans="1:7" ht="12.75">
      <c r="A288" s="172"/>
      <c r="B288" s="112" t="s">
        <v>384</v>
      </c>
      <c r="C288" s="41"/>
      <c r="D288" s="75"/>
      <c r="E288" s="3" t="s">
        <v>385</v>
      </c>
      <c r="F288" s="49">
        <f>F289+F293+F301+F297</f>
        <v>104996.2</v>
      </c>
      <c r="G288" s="49">
        <f>G289+G293+G301+G297</f>
        <v>104924.3</v>
      </c>
    </row>
    <row r="289" spans="1:7" ht="54">
      <c r="A289" s="172"/>
      <c r="B289" s="113" t="s">
        <v>386</v>
      </c>
      <c r="C289" s="41"/>
      <c r="D289" s="75"/>
      <c r="E289" s="4" t="s">
        <v>40</v>
      </c>
      <c r="F289" s="53">
        <f aca="true" t="shared" si="27" ref="F289:G291">F290</f>
        <v>1405</v>
      </c>
      <c r="G289" s="53">
        <f t="shared" si="27"/>
        <v>1405</v>
      </c>
    </row>
    <row r="290" spans="1:7" ht="38.25">
      <c r="A290" s="172"/>
      <c r="B290" s="112"/>
      <c r="C290" s="41" t="s">
        <v>42</v>
      </c>
      <c r="D290" s="75"/>
      <c r="E290" s="128" t="s">
        <v>41</v>
      </c>
      <c r="F290" s="49">
        <f t="shared" si="27"/>
        <v>1405</v>
      </c>
      <c r="G290" s="49">
        <f t="shared" si="27"/>
        <v>1405</v>
      </c>
    </row>
    <row r="291" spans="1:7" ht="12.75">
      <c r="A291" s="172"/>
      <c r="B291" s="112"/>
      <c r="C291" s="67" t="s">
        <v>48</v>
      </c>
      <c r="D291" s="76"/>
      <c r="E291" s="68" t="s">
        <v>20</v>
      </c>
      <c r="F291" s="51">
        <f t="shared" si="27"/>
        <v>1405</v>
      </c>
      <c r="G291" s="51">
        <f t="shared" si="27"/>
        <v>1405</v>
      </c>
    </row>
    <row r="292" spans="1:7" ht="25.5">
      <c r="A292" s="172"/>
      <c r="B292" s="112"/>
      <c r="C292" s="67"/>
      <c r="D292" s="77" t="s">
        <v>58</v>
      </c>
      <c r="E292" s="68" t="s">
        <v>49</v>
      </c>
      <c r="F292" s="51">
        <v>1405</v>
      </c>
      <c r="G292" s="51">
        <v>1405</v>
      </c>
    </row>
    <row r="293" spans="1:7" ht="67.5">
      <c r="A293" s="172"/>
      <c r="B293" s="115" t="s">
        <v>388</v>
      </c>
      <c r="C293" s="41"/>
      <c r="D293" s="78"/>
      <c r="E293" s="5" t="s">
        <v>47</v>
      </c>
      <c r="F293" s="50">
        <f aca="true" t="shared" si="28" ref="F293:G295">F294</f>
        <v>99109.2</v>
      </c>
      <c r="G293" s="50">
        <f t="shared" si="28"/>
        <v>99109.2</v>
      </c>
    </row>
    <row r="294" spans="1:7" ht="38.25">
      <c r="A294" s="172"/>
      <c r="B294" s="93"/>
      <c r="C294" s="41" t="s">
        <v>42</v>
      </c>
      <c r="D294" s="93"/>
      <c r="E294" s="128" t="s">
        <v>41</v>
      </c>
      <c r="F294" s="49">
        <f t="shared" si="28"/>
        <v>99109.2</v>
      </c>
      <c r="G294" s="49">
        <f t="shared" si="28"/>
        <v>99109.2</v>
      </c>
    </row>
    <row r="295" spans="1:7" ht="12.75">
      <c r="A295" s="172"/>
      <c r="B295" s="93"/>
      <c r="C295" s="67" t="s">
        <v>44</v>
      </c>
      <c r="D295" s="77"/>
      <c r="E295" s="189" t="s">
        <v>5</v>
      </c>
      <c r="F295" s="51">
        <f t="shared" si="28"/>
        <v>99109.2</v>
      </c>
      <c r="G295" s="51">
        <f t="shared" si="28"/>
        <v>99109.2</v>
      </c>
    </row>
    <row r="296" spans="1:7" ht="25.5">
      <c r="A296" s="172"/>
      <c r="B296" s="93"/>
      <c r="C296" s="67"/>
      <c r="D296" s="77" t="s">
        <v>58</v>
      </c>
      <c r="E296" s="68" t="s">
        <v>49</v>
      </c>
      <c r="F296" s="51">
        <v>99109.2</v>
      </c>
      <c r="G296" s="51">
        <v>99109.2</v>
      </c>
    </row>
    <row r="297" spans="1:7" ht="13.5">
      <c r="A297" s="172"/>
      <c r="B297" s="113" t="s">
        <v>170</v>
      </c>
      <c r="C297" s="93"/>
      <c r="D297" s="75"/>
      <c r="E297" s="4" t="s">
        <v>171</v>
      </c>
      <c r="F297" s="53">
        <f>F298</f>
        <v>71.9</v>
      </c>
      <c r="G297" s="51"/>
    </row>
    <row r="298" spans="1:7" ht="25.5">
      <c r="A298" s="172"/>
      <c r="B298" s="112"/>
      <c r="C298" s="41" t="s">
        <v>224</v>
      </c>
      <c r="D298" s="93"/>
      <c r="E298" s="32" t="s">
        <v>225</v>
      </c>
      <c r="F298" s="49">
        <f>F300</f>
        <v>71.9</v>
      </c>
      <c r="G298" s="51"/>
    </row>
    <row r="299" spans="1:7" ht="51">
      <c r="A299" s="172"/>
      <c r="B299" s="114"/>
      <c r="C299" s="67" t="s">
        <v>172</v>
      </c>
      <c r="D299" s="76"/>
      <c r="E299" s="68" t="s">
        <v>173</v>
      </c>
      <c r="F299" s="51">
        <f>F300</f>
        <v>71.9</v>
      </c>
      <c r="G299" s="51"/>
    </row>
    <row r="300" spans="1:7" ht="25.5">
      <c r="A300" s="172"/>
      <c r="B300" s="114"/>
      <c r="C300" s="67"/>
      <c r="D300" s="77" t="s">
        <v>58</v>
      </c>
      <c r="E300" s="68" t="s">
        <v>49</v>
      </c>
      <c r="F300" s="51">
        <v>71.9</v>
      </c>
      <c r="G300" s="51"/>
    </row>
    <row r="301" spans="1:7" ht="13.5">
      <c r="A301" s="172"/>
      <c r="B301" s="115" t="s">
        <v>144</v>
      </c>
      <c r="C301" s="41"/>
      <c r="D301" s="82"/>
      <c r="E301" s="5" t="s">
        <v>392</v>
      </c>
      <c r="F301" s="53">
        <f>F302</f>
        <v>4410.1</v>
      </c>
      <c r="G301" s="53">
        <f>G302</f>
        <v>4410.1</v>
      </c>
    </row>
    <row r="302" spans="1:7" ht="38.25">
      <c r="A302" s="172"/>
      <c r="B302" s="117"/>
      <c r="C302" s="41" t="s">
        <v>395</v>
      </c>
      <c r="D302" s="75"/>
      <c r="E302" s="12" t="s">
        <v>396</v>
      </c>
      <c r="F302" s="52">
        <f>F303</f>
        <v>4410.1</v>
      </c>
      <c r="G302" s="52">
        <f>G303</f>
        <v>4410.1</v>
      </c>
    </row>
    <row r="303" spans="1:7" ht="25.5">
      <c r="A303" s="172"/>
      <c r="B303" s="117"/>
      <c r="C303" s="67" t="s">
        <v>63</v>
      </c>
      <c r="D303" s="76"/>
      <c r="E303" s="68" t="s">
        <v>28</v>
      </c>
      <c r="F303" s="51">
        <f>F304+F306+F308</f>
        <v>4410.1</v>
      </c>
      <c r="G303" s="51">
        <f>G304+G306+G308</f>
        <v>4410.1</v>
      </c>
    </row>
    <row r="304" spans="1:7" ht="25.5">
      <c r="A304" s="172"/>
      <c r="B304" s="117"/>
      <c r="C304" s="67" t="s">
        <v>64</v>
      </c>
      <c r="D304" s="81"/>
      <c r="E304" s="40" t="s">
        <v>223</v>
      </c>
      <c r="F304" s="51">
        <f>F305</f>
        <v>200</v>
      </c>
      <c r="G304" s="51">
        <f>G305</f>
        <v>200</v>
      </c>
    </row>
    <row r="305" spans="1:7" ht="25.5">
      <c r="A305" s="172"/>
      <c r="B305" s="81"/>
      <c r="C305" s="41"/>
      <c r="D305" s="81" t="s">
        <v>58</v>
      </c>
      <c r="E305" s="68" t="s">
        <v>49</v>
      </c>
      <c r="F305" s="51">
        <v>200</v>
      </c>
      <c r="G305" s="51">
        <v>200</v>
      </c>
    </row>
    <row r="306" spans="1:7" ht="38.25">
      <c r="A306" s="172"/>
      <c r="B306" s="117"/>
      <c r="C306" s="67" t="s">
        <v>65</v>
      </c>
      <c r="D306" s="81"/>
      <c r="E306" s="40" t="s">
        <v>66</v>
      </c>
      <c r="F306" s="51">
        <f>F307</f>
        <v>2750</v>
      </c>
      <c r="G306" s="51">
        <f>G307</f>
        <v>2750</v>
      </c>
    </row>
    <row r="307" spans="1:7" ht="25.5">
      <c r="A307" s="172"/>
      <c r="B307" s="81"/>
      <c r="C307" s="67"/>
      <c r="D307" s="81" t="s">
        <v>58</v>
      </c>
      <c r="E307" s="68" t="s">
        <v>49</v>
      </c>
      <c r="F307" s="51">
        <v>2750</v>
      </c>
      <c r="G307" s="51">
        <v>2750</v>
      </c>
    </row>
    <row r="308" spans="1:7" ht="25.5">
      <c r="A308" s="172"/>
      <c r="B308" s="81"/>
      <c r="C308" s="67" t="s">
        <v>355</v>
      </c>
      <c r="D308" s="81"/>
      <c r="E308" s="68" t="s">
        <v>356</v>
      </c>
      <c r="F308" s="51">
        <f>F309</f>
        <v>1460.1</v>
      </c>
      <c r="G308" s="51">
        <f>G309</f>
        <v>1460.1</v>
      </c>
    </row>
    <row r="309" spans="1:7" ht="63.75">
      <c r="A309" s="172"/>
      <c r="B309" s="81"/>
      <c r="C309" s="67"/>
      <c r="D309" s="81" t="s">
        <v>357</v>
      </c>
      <c r="E309" s="68" t="s">
        <v>354</v>
      </c>
      <c r="F309" s="51">
        <v>1460.1</v>
      </c>
      <c r="G309" s="51">
        <v>1460.1</v>
      </c>
    </row>
    <row r="310" spans="1:7" ht="25.5">
      <c r="A310" s="172"/>
      <c r="B310" s="93" t="s">
        <v>397</v>
      </c>
      <c r="C310" s="41"/>
      <c r="D310" s="88"/>
      <c r="E310" s="15" t="s">
        <v>398</v>
      </c>
      <c r="F310" s="52">
        <f>F315+F311</f>
        <v>3735.8</v>
      </c>
      <c r="G310" s="52">
        <f>G315+G311</f>
        <v>3735.8</v>
      </c>
    </row>
    <row r="311" spans="1:7" ht="13.5">
      <c r="A311" s="172"/>
      <c r="B311" s="109" t="s">
        <v>491</v>
      </c>
      <c r="C311" s="66"/>
      <c r="D311" s="110"/>
      <c r="E311" s="20" t="s">
        <v>492</v>
      </c>
      <c r="F311" s="53">
        <f aca="true" t="shared" si="29" ref="F311:G313">F312</f>
        <v>3570.8</v>
      </c>
      <c r="G311" s="53">
        <f t="shared" si="29"/>
        <v>3570.8</v>
      </c>
    </row>
    <row r="312" spans="1:7" ht="25.5">
      <c r="A312" s="172"/>
      <c r="B312" s="93"/>
      <c r="C312" s="41" t="s">
        <v>268</v>
      </c>
      <c r="D312" s="82"/>
      <c r="E312" s="7" t="s">
        <v>225</v>
      </c>
      <c r="F312" s="52">
        <f t="shared" si="29"/>
        <v>3570.8</v>
      </c>
      <c r="G312" s="52">
        <f t="shared" si="29"/>
        <v>3570.8</v>
      </c>
    </row>
    <row r="313" spans="1:7" ht="25.5">
      <c r="A313" s="172"/>
      <c r="B313" s="93"/>
      <c r="C313" s="72" t="s">
        <v>269</v>
      </c>
      <c r="D313" s="74"/>
      <c r="E313" s="14" t="s">
        <v>31</v>
      </c>
      <c r="F313" s="54">
        <f t="shared" si="29"/>
        <v>3570.8</v>
      </c>
      <c r="G313" s="54">
        <f t="shared" si="29"/>
        <v>3570.8</v>
      </c>
    </row>
    <row r="314" spans="1:7" ht="25.5">
      <c r="A314" s="172"/>
      <c r="B314" s="93"/>
      <c r="C314" s="41"/>
      <c r="D314" s="81" t="s">
        <v>58</v>
      </c>
      <c r="E314" s="68" t="s">
        <v>49</v>
      </c>
      <c r="F314" s="51">
        <v>3570.8</v>
      </c>
      <c r="G314" s="51">
        <v>3570.8</v>
      </c>
    </row>
    <row r="315" spans="1:7" ht="40.5">
      <c r="A315" s="172"/>
      <c r="B315" s="109" t="s">
        <v>94</v>
      </c>
      <c r="C315" s="65"/>
      <c r="D315" s="109"/>
      <c r="E315" s="35" t="s">
        <v>32</v>
      </c>
      <c r="F315" s="53">
        <f aca="true" t="shared" si="30" ref="F315:G318">F316</f>
        <v>165</v>
      </c>
      <c r="G315" s="53">
        <f t="shared" si="30"/>
        <v>165</v>
      </c>
    </row>
    <row r="316" spans="1:7" ht="13.5">
      <c r="A316" s="172"/>
      <c r="B316" s="109"/>
      <c r="C316" s="41" t="s">
        <v>50</v>
      </c>
      <c r="D316" s="109"/>
      <c r="E316" s="32" t="s">
        <v>27</v>
      </c>
      <c r="F316" s="52">
        <f t="shared" si="30"/>
        <v>165</v>
      </c>
      <c r="G316" s="52">
        <f t="shared" si="30"/>
        <v>165</v>
      </c>
    </row>
    <row r="317" spans="1:7" ht="38.25">
      <c r="A317" s="172"/>
      <c r="B317" s="111"/>
      <c r="C317" s="67" t="s">
        <v>51</v>
      </c>
      <c r="D317" s="74"/>
      <c r="E317" s="129" t="s">
        <v>523</v>
      </c>
      <c r="F317" s="54">
        <f t="shared" si="30"/>
        <v>165</v>
      </c>
      <c r="G317" s="54">
        <f t="shared" si="30"/>
        <v>165</v>
      </c>
    </row>
    <row r="318" spans="1:7" ht="25.5">
      <c r="A318" s="172"/>
      <c r="B318" s="111"/>
      <c r="C318" s="67" t="s">
        <v>52</v>
      </c>
      <c r="D318" s="116"/>
      <c r="E318" s="42" t="s">
        <v>524</v>
      </c>
      <c r="F318" s="54">
        <f t="shared" si="30"/>
        <v>165</v>
      </c>
      <c r="G318" s="54">
        <f t="shared" si="30"/>
        <v>165</v>
      </c>
    </row>
    <row r="319" spans="1:7" ht="25.5">
      <c r="A319" s="172"/>
      <c r="B319" s="111"/>
      <c r="C319" s="67"/>
      <c r="D319" s="77" t="s">
        <v>58</v>
      </c>
      <c r="E319" s="68" t="s">
        <v>49</v>
      </c>
      <c r="F319" s="54">
        <v>165</v>
      </c>
      <c r="G319" s="54">
        <v>165</v>
      </c>
    </row>
    <row r="320" spans="1:7" ht="12.75">
      <c r="A320" s="172"/>
      <c r="B320" s="93" t="s">
        <v>402</v>
      </c>
      <c r="C320" s="41"/>
      <c r="D320" s="88"/>
      <c r="E320" s="15" t="s">
        <v>403</v>
      </c>
      <c r="F320" s="49">
        <f>F321+F325+F335</f>
        <v>45668.5</v>
      </c>
      <c r="G320" s="49">
        <f>G321+G325+G335</f>
        <v>45668.5</v>
      </c>
    </row>
    <row r="321" spans="1:7" ht="13.5">
      <c r="A321" s="172"/>
      <c r="B321" s="109" t="s">
        <v>23</v>
      </c>
      <c r="C321" s="63"/>
      <c r="D321" s="79"/>
      <c r="E321" s="149" t="s">
        <v>24</v>
      </c>
      <c r="F321" s="53">
        <f aca="true" t="shared" si="31" ref="F321:G323">F322</f>
        <v>1125</v>
      </c>
      <c r="G321" s="53">
        <f t="shared" si="31"/>
        <v>1125</v>
      </c>
    </row>
    <row r="322" spans="1:7" ht="25.5">
      <c r="A322" s="172"/>
      <c r="B322" s="93"/>
      <c r="C322" s="41" t="s">
        <v>25</v>
      </c>
      <c r="D322" s="88"/>
      <c r="E322" s="150" t="s">
        <v>26</v>
      </c>
      <c r="F322" s="49">
        <f t="shared" si="31"/>
        <v>1125</v>
      </c>
      <c r="G322" s="49">
        <f t="shared" si="31"/>
        <v>1125</v>
      </c>
    </row>
    <row r="323" spans="1:7" ht="25.5">
      <c r="A323" s="172"/>
      <c r="B323" s="93"/>
      <c r="C323" s="67" t="s">
        <v>192</v>
      </c>
      <c r="D323" s="94"/>
      <c r="E323" s="151" t="s">
        <v>30</v>
      </c>
      <c r="F323" s="51">
        <f t="shared" si="31"/>
        <v>1125</v>
      </c>
      <c r="G323" s="51">
        <f t="shared" si="31"/>
        <v>1125</v>
      </c>
    </row>
    <row r="324" spans="1:7" ht="25.5">
      <c r="A324" s="172"/>
      <c r="B324" s="93"/>
      <c r="C324" s="67"/>
      <c r="D324" s="81" t="s">
        <v>58</v>
      </c>
      <c r="E324" s="151" t="s">
        <v>49</v>
      </c>
      <c r="F324" s="51">
        <v>1125</v>
      </c>
      <c r="G324" s="51">
        <v>1125</v>
      </c>
    </row>
    <row r="325" spans="1:7" ht="13.5">
      <c r="A325" s="172"/>
      <c r="B325" s="115" t="s">
        <v>11</v>
      </c>
      <c r="C325" s="65"/>
      <c r="D325" s="115"/>
      <c r="E325" s="5" t="s">
        <v>13</v>
      </c>
      <c r="F325" s="50">
        <f>F326+F331</f>
        <v>43943.5</v>
      </c>
      <c r="G325" s="50">
        <f>G326+G331</f>
        <v>43943.5</v>
      </c>
    </row>
    <row r="326" spans="1:7" ht="14.25">
      <c r="A326" s="180"/>
      <c r="B326" s="109"/>
      <c r="C326" s="41" t="s">
        <v>12</v>
      </c>
      <c r="D326" s="216"/>
      <c r="E326" s="217" t="s">
        <v>14</v>
      </c>
      <c r="F326" s="237">
        <f>F327</f>
        <v>43920.4</v>
      </c>
      <c r="G326" s="237">
        <f>G327</f>
        <v>43920.4</v>
      </c>
    </row>
    <row r="327" spans="1:7" ht="25.5">
      <c r="A327" s="180"/>
      <c r="B327" s="218"/>
      <c r="C327" s="67" t="s">
        <v>178</v>
      </c>
      <c r="D327" s="197"/>
      <c r="E327" s="198" t="s">
        <v>15</v>
      </c>
      <c r="F327" s="238">
        <f>F328</f>
        <v>43920.4</v>
      </c>
      <c r="G327" s="238">
        <f>G328</f>
        <v>43920.4</v>
      </c>
    </row>
    <row r="328" spans="1:7" ht="51">
      <c r="A328" s="180"/>
      <c r="B328" s="218"/>
      <c r="C328" s="67"/>
      <c r="D328" s="197" t="s">
        <v>179</v>
      </c>
      <c r="E328" s="198" t="s">
        <v>180</v>
      </c>
      <c r="F328" s="238">
        <f>F329+F330</f>
        <v>43920.4</v>
      </c>
      <c r="G328" s="238">
        <f>G329+G330</f>
        <v>43920.4</v>
      </c>
    </row>
    <row r="329" spans="1:7" ht="38.25">
      <c r="A329" s="180"/>
      <c r="B329" s="218"/>
      <c r="C329" s="41"/>
      <c r="D329" s="216"/>
      <c r="E329" s="198" t="s">
        <v>324</v>
      </c>
      <c r="F329" s="56">
        <v>42524.6</v>
      </c>
      <c r="G329" s="56">
        <v>42524.6</v>
      </c>
    </row>
    <row r="330" spans="1:7" ht="76.5">
      <c r="A330" s="180"/>
      <c r="B330" s="218"/>
      <c r="C330" s="41"/>
      <c r="D330" s="216"/>
      <c r="E330" s="44" t="s">
        <v>201</v>
      </c>
      <c r="F330" s="56">
        <v>1395.8</v>
      </c>
      <c r="G330" s="56">
        <v>1395.8</v>
      </c>
    </row>
    <row r="331" spans="1:7" ht="14.25">
      <c r="A331" s="180"/>
      <c r="B331" s="218"/>
      <c r="C331" s="41" t="s">
        <v>50</v>
      </c>
      <c r="D331" s="112"/>
      <c r="E331" s="130" t="s">
        <v>27</v>
      </c>
      <c r="F331" s="52">
        <f aca="true" t="shared" si="32" ref="F331:G333">F332</f>
        <v>23.1</v>
      </c>
      <c r="G331" s="52">
        <f t="shared" si="32"/>
        <v>23.1</v>
      </c>
    </row>
    <row r="332" spans="1:7" ht="38.25">
      <c r="A332" s="180"/>
      <c r="B332" s="218"/>
      <c r="C332" s="67" t="s">
        <v>51</v>
      </c>
      <c r="D332" s="114"/>
      <c r="E332" s="129" t="s">
        <v>523</v>
      </c>
      <c r="F332" s="54">
        <f t="shared" si="32"/>
        <v>23.1</v>
      </c>
      <c r="G332" s="54">
        <f t="shared" si="32"/>
        <v>23.1</v>
      </c>
    </row>
    <row r="333" spans="1:7" ht="102">
      <c r="A333" s="180"/>
      <c r="B333" s="218"/>
      <c r="C333" s="67" t="s">
        <v>67</v>
      </c>
      <c r="D333" s="74"/>
      <c r="E333" s="14" t="s">
        <v>540</v>
      </c>
      <c r="F333" s="54">
        <f t="shared" si="32"/>
        <v>23.1</v>
      </c>
      <c r="G333" s="54">
        <f t="shared" si="32"/>
        <v>23.1</v>
      </c>
    </row>
    <row r="334" spans="1:7" ht="25.5">
      <c r="A334" s="180"/>
      <c r="B334" s="218"/>
      <c r="C334" s="67"/>
      <c r="D334" s="77" t="s">
        <v>58</v>
      </c>
      <c r="E334" s="68" t="s">
        <v>49</v>
      </c>
      <c r="F334" s="54">
        <v>23.1</v>
      </c>
      <c r="G334" s="54">
        <v>23.1</v>
      </c>
    </row>
    <row r="335" spans="1:7" ht="27">
      <c r="A335" s="172"/>
      <c r="B335" s="25" t="s">
        <v>359</v>
      </c>
      <c r="C335" s="67"/>
      <c r="D335" s="219"/>
      <c r="E335" s="239" t="s">
        <v>360</v>
      </c>
      <c r="F335" s="242">
        <f aca="true" t="shared" si="33" ref="F335:G337">F336</f>
        <v>600</v>
      </c>
      <c r="G335" s="242">
        <f t="shared" si="33"/>
        <v>600</v>
      </c>
    </row>
    <row r="336" spans="1:7" ht="38.25">
      <c r="A336" s="172"/>
      <c r="B336" s="25"/>
      <c r="C336" s="41" t="s">
        <v>248</v>
      </c>
      <c r="D336" s="118"/>
      <c r="E336" s="43" t="s">
        <v>249</v>
      </c>
      <c r="F336" s="237">
        <f t="shared" si="33"/>
        <v>600</v>
      </c>
      <c r="G336" s="237">
        <f t="shared" si="33"/>
        <v>600</v>
      </c>
    </row>
    <row r="337" spans="1:7" ht="25.5">
      <c r="A337" s="172"/>
      <c r="B337" s="25"/>
      <c r="C337" s="67" t="s">
        <v>250</v>
      </c>
      <c r="D337" s="120"/>
      <c r="E337" s="95" t="s">
        <v>252</v>
      </c>
      <c r="F337" s="238">
        <f t="shared" si="33"/>
        <v>600</v>
      </c>
      <c r="G337" s="238">
        <f t="shared" si="33"/>
        <v>600</v>
      </c>
    </row>
    <row r="338" spans="1:7" ht="25.5">
      <c r="A338" s="172"/>
      <c r="B338" s="25"/>
      <c r="C338" s="41"/>
      <c r="D338" s="74" t="s">
        <v>58</v>
      </c>
      <c r="E338" s="73" t="s">
        <v>49</v>
      </c>
      <c r="F338" s="238">
        <v>600</v>
      </c>
      <c r="G338" s="238">
        <v>600</v>
      </c>
    </row>
    <row r="339" spans="1:7" ht="12.75">
      <c r="A339" s="172"/>
      <c r="B339" s="23" t="s">
        <v>404</v>
      </c>
      <c r="C339" s="41"/>
      <c r="D339" s="24"/>
      <c r="E339" s="153" t="s">
        <v>405</v>
      </c>
      <c r="F339" s="52">
        <f>F340+F356</f>
        <v>61746.6</v>
      </c>
      <c r="G339" s="52">
        <f>G340+G356</f>
        <v>73450.4</v>
      </c>
    </row>
    <row r="340" spans="1:7" ht="13.5">
      <c r="A340" s="172"/>
      <c r="B340" s="25" t="s">
        <v>406</v>
      </c>
      <c r="C340" s="41"/>
      <c r="D340" s="24"/>
      <c r="E340" s="154" t="s">
        <v>407</v>
      </c>
      <c r="F340" s="50">
        <f>F341+F349</f>
        <v>56378.2</v>
      </c>
      <c r="G340" s="50">
        <f>G341+G349</f>
        <v>73450.4</v>
      </c>
    </row>
    <row r="341" spans="1:7" ht="12.75">
      <c r="A341" s="172"/>
      <c r="B341" s="23"/>
      <c r="C341" s="67" t="s">
        <v>408</v>
      </c>
      <c r="D341" s="169"/>
      <c r="E341" s="195" t="s">
        <v>409</v>
      </c>
      <c r="F341" s="51">
        <f>F342+F345</f>
        <v>14164</v>
      </c>
      <c r="G341" s="51">
        <f>G342+G345</f>
        <v>14101.800000000001</v>
      </c>
    </row>
    <row r="342" spans="1:7" ht="51">
      <c r="A342" s="172"/>
      <c r="B342" s="23"/>
      <c r="C342" s="196"/>
      <c r="D342" s="197" t="s">
        <v>179</v>
      </c>
      <c r="E342" s="198" t="s">
        <v>180</v>
      </c>
      <c r="F342" s="238">
        <f>F343+F344</f>
        <v>689.3000000000001</v>
      </c>
      <c r="G342" s="238">
        <f>G343+G344</f>
        <v>758.1999999999999</v>
      </c>
    </row>
    <row r="343" spans="1:7" ht="102">
      <c r="A343" s="172"/>
      <c r="B343" s="23"/>
      <c r="C343" s="199"/>
      <c r="D343" s="218"/>
      <c r="E343" s="220" t="s">
        <v>212</v>
      </c>
      <c r="F343" s="56">
        <v>56.2</v>
      </c>
      <c r="G343" s="56">
        <v>61.8</v>
      </c>
    </row>
    <row r="344" spans="1:7" ht="76.5">
      <c r="A344" s="172"/>
      <c r="B344" s="23"/>
      <c r="C344" s="199"/>
      <c r="D344" s="218"/>
      <c r="E344" s="220" t="s">
        <v>213</v>
      </c>
      <c r="F344" s="56">
        <v>633.1</v>
      </c>
      <c r="G344" s="56">
        <v>696.4</v>
      </c>
    </row>
    <row r="345" spans="1:7" ht="25.5">
      <c r="A345" s="172"/>
      <c r="B345" s="23"/>
      <c r="C345" s="199"/>
      <c r="D345" s="219" t="s">
        <v>58</v>
      </c>
      <c r="E345" s="221" t="s">
        <v>49</v>
      </c>
      <c r="F345" s="56">
        <f>F347+F346+F348</f>
        <v>13474.7</v>
      </c>
      <c r="G345" s="56">
        <f>G347+G346+G348</f>
        <v>13343.6</v>
      </c>
    </row>
    <row r="346" spans="1:7" ht="114.75">
      <c r="A346" s="172"/>
      <c r="B346" s="23"/>
      <c r="C346" s="199"/>
      <c r="D346" s="219"/>
      <c r="E346" s="44" t="s">
        <v>366</v>
      </c>
      <c r="F346" s="56">
        <v>474.7</v>
      </c>
      <c r="G346" s="56">
        <v>343.6</v>
      </c>
    </row>
    <row r="347" spans="1:7" ht="272.25" customHeight="1">
      <c r="A347" s="172"/>
      <c r="B347" s="23"/>
      <c r="C347" s="199"/>
      <c r="D347" s="219"/>
      <c r="E347" s="44" t="s">
        <v>503</v>
      </c>
      <c r="F347" s="56">
        <v>10000</v>
      </c>
      <c r="G347" s="56">
        <v>10000</v>
      </c>
    </row>
    <row r="348" spans="1:7" ht="25.5">
      <c r="A348" s="172"/>
      <c r="B348" s="23"/>
      <c r="C348" s="199"/>
      <c r="D348" s="219"/>
      <c r="E348" s="44" t="s">
        <v>473</v>
      </c>
      <c r="F348" s="54">
        <v>3000</v>
      </c>
      <c r="G348" s="54">
        <v>3000</v>
      </c>
    </row>
    <row r="349" spans="1:7" ht="25.5">
      <c r="A349" s="172"/>
      <c r="B349" s="23"/>
      <c r="C349" s="41" t="s">
        <v>34</v>
      </c>
      <c r="D349" s="81"/>
      <c r="E349" s="32" t="s">
        <v>35</v>
      </c>
      <c r="F349" s="58">
        <f>F350+F352+F354</f>
        <v>42214.2</v>
      </c>
      <c r="G349" s="58">
        <f>G350+G352+G354</f>
        <v>59348.6</v>
      </c>
    </row>
    <row r="350" spans="1:7" ht="51">
      <c r="A350" s="172"/>
      <c r="B350" s="23"/>
      <c r="C350" s="72" t="s">
        <v>232</v>
      </c>
      <c r="D350" s="74"/>
      <c r="E350" s="14" t="s">
        <v>233</v>
      </c>
      <c r="F350" s="56">
        <f>F351</f>
        <v>20607.1</v>
      </c>
      <c r="G350" s="56">
        <f>G351</f>
        <v>29674.3</v>
      </c>
    </row>
    <row r="351" spans="1:7" ht="12.75">
      <c r="A351" s="172"/>
      <c r="B351" s="23"/>
      <c r="C351" s="72"/>
      <c r="D351" s="74" t="s">
        <v>71</v>
      </c>
      <c r="E351" s="14" t="s">
        <v>59</v>
      </c>
      <c r="F351" s="56">
        <v>20607.1</v>
      </c>
      <c r="G351" s="56">
        <v>29674.3</v>
      </c>
    </row>
    <row r="352" spans="1:7" ht="89.25">
      <c r="A352" s="172"/>
      <c r="B352" s="23"/>
      <c r="C352" s="72" t="s">
        <v>234</v>
      </c>
      <c r="D352" s="74"/>
      <c r="E352" s="14" t="s">
        <v>239</v>
      </c>
      <c r="F352" s="56">
        <f>F353</f>
        <v>20607.1</v>
      </c>
      <c r="G352" s="56">
        <f>G353</f>
        <v>29674.3</v>
      </c>
    </row>
    <row r="353" spans="1:7" ht="12.75">
      <c r="A353" s="172"/>
      <c r="B353" s="23"/>
      <c r="C353" s="72"/>
      <c r="D353" s="74" t="s">
        <v>71</v>
      </c>
      <c r="E353" s="14" t="s">
        <v>59</v>
      </c>
      <c r="F353" s="56">
        <v>20607.1</v>
      </c>
      <c r="G353" s="56">
        <v>29674.3</v>
      </c>
    </row>
    <row r="354" spans="1:7" ht="63.75">
      <c r="A354" s="172"/>
      <c r="B354" s="23"/>
      <c r="C354" s="72" t="s">
        <v>285</v>
      </c>
      <c r="D354" s="74"/>
      <c r="E354" s="14" t="s">
        <v>283</v>
      </c>
      <c r="F354" s="56">
        <f>F355</f>
        <v>1000</v>
      </c>
      <c r="G354" s="56"/>
    </row>
    <row r="355" spans="1:7" ht="12.75">
      <c r="A355" s="172"/>
      <c r="B355" s="23"/>
      <c r="C355" s="72"/>
      <c r="D355" s="74" t="s">
        <v>71</v>
      </c>
      <c r="E355" s="14" t="s">
        <v>59</v>
      </c>
      <c r="F355" s="56">
        <v>1000</v>
      </c>
      <c r="G355" s="56"/>
    </row>
    <row r="356" spans="1:7" ht="13.5">
      <c r="A356" s="172"/>
      <c r="B356" s="25" t="s">
        <v>410</v>
      </c>
      <c r="C356" s="41"/>
      <c r="D356" s="24"/>
      <c r="E356" s="154" t="s">
        <v>411</v>
      </c>
      <c r="F356" s="53">
        <f>F357</f>
        <v>5368.4</v>
      </c>
      <c r="G356" s="53"/>
    </row>
    <row r="357" spans="1:7" ht="12.75">
      <c r="A357" s="172"/>
      <c r="B357" s="93"/>
      <c r="C357" s="41" t="s">
        <v>412</v>
      </c>
      <c r="D357" s="23"/>
      <c r="E357" s="26" t="s">
        <v>413</v>
      </c>
      <c r="F357" s="58">
        <f>F360+F358</f>
        <v>5368.4</v>
      </c>
      <c r="G357" s="58"/>
    </row>
    <row r="358" spans="1:7" ht="51">
      <c r="A358" s="172"/>
      <c r="B358" s="93"/>
      <c r="C358" s="41"/>
      <c r="D358" s="99" t="s">
        <v>179</v>
      </c>
      <c r="E358" s="95" t="s">
        <v>180</v>
      </c>
      <c r="F358" s="56">
        <f>F359</f>
        <v>4680</v>
      </c>
      <c r="G358" s="58"/>
    </row>
    <row r="359" spans="1:7" ht="140.25">
      <c r="A359" s="172"/>
      <c r="B359" s="93"/>
      <c r="C359" s="41"/>
      <c r="D359" s="23"/>
      <c r="E359" s="44" t="s">
        <v>478</v>
      </c>
      <c r="F359" s="56">
        <v>4680</v>
      </c>
      <c r="G359" s="58"/>
    </row>
    <row r="360" spans="1:7" ht="25.5">
      <c r="A360" s="172"/>
      <c r="B360" s="93"/>
      <c r="C360" s="72"/>
      <c r="D360" s="81" t="s">
        <v>58</v>
      </c>
      <c r="E360" s="103" t="s">
        <v>49</v>
      </c>
      <c r="F360" s="56">
        <f>F361</f>
        <v>688.4</v>
      </c>
      <c r="G360" s="56"/>
    </row>
    <row r="361" spans="1:7" ht="127.5">
      <c r="A361" s="172"/>
      <c r="B361" s="93"/>
      <c r="C361" s="67"/>
      <c r="D361" s="121"/>
      <c r="E361" s="44" t="s">
        <v>480</v>
      </c>
      <c r="F361" s="56">
        <v>688.4</v>
      </c>
      <c r="G361" s="56"/>
    </row>
    <row r="362" spans="1:7" ht="12.75">
      <c r="A362" s="172"/>
      <c r="B362" s="23" t="s">
        <v>415</v>
      </c>
      <c r="C362" s="41"/>
      <c r="D362" s="24"/>
      <c r="E362" s="26" t="s">
        <v>416</v>
      </c>
      <c r="F362" s="49">
        <f aca="true" t="shared" si="34" ref="F362:G364">F363</f>
        <v>1577</v>
      </c>
      <c r="G362" s="49">
        <f t="shared" si="34"/>
        <v>1577</v>
      </c>
    </row>
    <row r="363" spans="1:7" ht="27">
      <c r="A363" s="172"/>
      <c r="B363" s="25" t="s">
        <v>95</v>
      </c>
      <c r="C363" s="41"/>
      <c r="D363" s="24"/>
      <c r="E363" s="38" t="s">
        <v>417</v>
      </c>
      <c r="F363" s="50">
        <f t="shared" si="34"/>
        <v>1577</v>
      </c>
      <c r="G363" s="50">
        <f t="shared" si="34"/>
        <v>1577</v>
      </c>
    </row>
    <row r="364" spans="1:7" ht="13.5">
      <c r="A364" s="172"/>
      <c r="B364" s="25"/>
      <c r="C364" s="41" t="s">
        <v>96</v>
      </c>
      <c r="D364" s="23"/>
      <c r="E364" s="3" t="s">
        <v>418</v>
      </c>
      <c r="F364" s="52">
        <f t="shared" si="34"/>
        <v>1577</v>
      </c>
      <c r="G364" s="52">
        <f t="shared" si="34"/>
        <v>1577</v>
      </c>
    </row>
    <row r="365" spans="1:7" ht="25.5">
      <c r="A365" s="172"/>
      <c r="B365" s="25"/>
      <c r="C365" s="41"/>
      <c r="D365" s="169" t="s">
        <v>58</v>
      </c>
      <c r="E365" s="151" t="s">
        <v>49</v>
      </c>
      <c r="F365" s="51">
        <v>1577</v>
      </c>
      <c r="G365" s="51">
        <v>1577</v>
      </c>
    </row>
    <row r="366" spans="1:7" ht="12.75">
      <c r="A366" s="172"/>
      <c r="B366" s="93" t="s">
        <v>443</v>
      </c>
      <c r="C366" s="41"/>
      <c r="D366" s="81"/>
      <c r="E366" s="135" t="s">
        <v>291</v>
      </c>
      <c r="F366" s="52">
        <f aca="true" t="shared" si="35" ref="F366:G370">F367</f>
        <v>215</v>
      </c>
      <c r="G366" s="52">
        <f t="shared" si="35"/>
        <v>215</v>
      </c>
    </row>
    <row r="367" spans="1:7" ht="27">
      <c r="A367" s="172"/>
      <c r="B367" s="109" t="s">
        <v>293</v>
      </c>
      <c r="C367" s="41"/>
      <c r="D367" s="81"/>
      <c r="E367" s="35" t="s">
        <v>294</v>
      </c>
      <c r="F367" s="53">
        <f t="shared" si="35"/>
        <v>215</v>
      </c>
      <c r="G367" s="53">
        <f t="shared" si="35"/>
        <v>215</v>
      </c>
    </row>
    <row r="368" spans="1:7" ht="13.5">
      <c r="A368" s="172"/>
      <c r="B368" s="25"/>
      <c r="C368" s="41" t="s">
        <v>50</v>
      </c>
      <c r="D368" s="115"/>
      <c r="E368" s="32" t="s">
        <v>27</v>
      </c>
      <c r="F368" s="52">
        <f t="shared" si="35"/>
        <v>215</v>
      </c>
      <c r="G368" s="52">
        <f t="shared" si="35"/>
        <v>215</v>
      </c>
    </row>
    <row r="369" spans="1:7" ht="38.25">
      <c r="A369" s="172"/>
      <c r="B369" s="25"/>
      <c r="C369" s="67" t="s">
        <v>51</v>
      </c>
      <c r="D369" s="114"/>
      <c r="E369" s="129" t="s">
        <v>523</v>
      </c>
      <c r="F369" s="51">
        <f t="shared" si="35"/>
        <v>215</v>
      </c>
      <c r="G369" s="51">
        <f t="shared" si="35"/>
        <v>215</v>
      </c>
    </row>
    <row r="370" spans="1:7" ht="55.5" customHeight="1">
      <c r="A370" s="172"/>
      <c r="B370" s="25"/>
      <c r="C370" s="67" t="s">
        <v>53</v>
      </c>
      <c r="D370" s="74"/>
      <c r="E370" s="14" t="s">
        <v>525</v>
      </c>
      <c r="F370" s="54">
        <f t="shared" si="35"/>
        <v>215</v>
      </c>
      <c r="G370" s="54">
        <f t="shared" si="35"/>
        <v>215</v>
      </c>
    </row>
    <row r="371" spans="1:7" ht="25.5">
      <c r="A371" s="172"/>
      <c r="B371" s="25"/>
      <c r="C371" s="67"/>
      <c r="D371" s="77" t="s">
        <v>58</v>
      </c>
      <c r="E371" s="68" t="s">
        <v>49</v>
      </c>
      <c r="F371" s="54">
        <v>215</v>
      </c>
      <c r="G371" s="54">
        <v>215</v>
      </c>
    </row>
    <row r="372" spans="1:7" ht="12.75">
      <c r="A372" s="172"/>
      <c r="B372" s="93" t="s">
        <v>0</v>
      </c>
      <c r="C372" s="41"/>
      <c r="D372" s="93"/>
      <c r="E372" s="141" t="s">
        <v>1</v>
      </c>
      <c r="F372" s="49">
        <f>F373+F377+F381</f>
        <v>5960.8</v>
      </c>
      <c r="G372" s="49">
        <f>G373+G377+G381</f>
        <v>5960.8</v>
      </c>
    </row>
    <row r="373" spans="1:7" ht="13.5">
      <c r="A373" s="172"/>
      <c r="B373" s="115" t="s">
        <v>2</v>
      </c>
      <c r="C373" s="41"/>
      <c r="D373" s="115"/>
      <c r="E373" s="142" t="s">
        <v>3</v>
      </c>
      <c r="F373" s="50">
        <f aca="true" t="shared" si="36" ref="F373:G375">F374</f>
        <v>3682.3</v>
      </c>
      <c r="G373" s="50">
        <f t="shared" si="36"/>
        <v>3682.3</v>
      </c>
    </row>
    <row r="374" spans="1:7" ht="12.75">
      <c r="A374" s="172"/>
      <c r="B374" s="93"/>
      <c r="C374" s="41" t="s">
        <v>137</v>
      </c>
      <c r="D374" s="93"/>
      <c r="E374" s="7" t="s">
        <v>282</v>
      </c>
      <c r="F374" s="49">
        <f t="shared" si="36"/>
        <v>3682.3</v>
      </c>
      <c r="G374" s="49">
        <f t="shared" si="36"/>
        <v>3682.3</v>
      </c>
    </row>
    <row r="375" spans="1:7" ht="38.25">
      <c r="A375" s="172"/>
      <c r="B375" s="93"/>
      <c r="C375" s="67" t="s">
        <v>162</v>
      </c>
      <c r="D375" s="81"/>
      <c r="E375" s="151" t="s">
        <v>226</v>
      </c>
      <c r="F375" s="51">
        <f t="shared" si="36"/>
        <v>3682.3</v>
      </c>
      <c r="G375" s="51">
        <f t="shared" si="36"/>
        <v>3682.3</v>
      </c>
    </row>
    <row r="376" spans="1:7" ht="12.75">
      <c r="A376" s="172"/>
      <c r="B376" s="93"/>
      <c r="C376" s="67"/>
      <c r="D376" s="81" t="s">
        <v>10</v>
      </c>
      <c r="E376" s="151" t="s">
        <v>84</v>
      </c>
      <c r="F376" s="51">
        <v>3682.3</v>
      </c>
      <c r="G376" s="51">
        <v>3682.3</v>
      </c>
    </row>
    <row r="377" spans="1:7" ht="13.5">
      <c r="A377" s="172"/>
      <c r="B377" s="115" t="s">
        <v>17</v>
      </c>
      <c r="C377" s="41"/>
      <c r="D377" s="115"/>
      <c r="E377" s="27" t="s">
        <v>18</v>
      </c>
      <c r="F377" s="53">
        <f aca="true" t="shared" si="37" ref="F377:G379">F378</f>
        <v>819</v>
      </c>
      <c r="G377" s="53">
        <f t="shared" si="37"/>
        <v>819</v>
      </c>
    </row>
    <row r="378" spans="1:7" ht="12.75">
      <c r="A378" s="172"/>
      <c r="B378" s="93"/>
      <c r="C378" s="41" t="s">
        <v>270</v>
      </c>
      <c r="D378" s="81"/>
      <c r="E378" s="12" t="s">
        <v>99</v>
      </c>
      <c r="F378" s="52">
        <f t="shared" si="37"/>
        <v>819</v>
      </c>
      <c r="G378" s="52">
        <f t="shared" si="37"/>
        <v>819</v>
      </c>
    </row>
    <row r="379" spans="1:7" ht="25.5">
      <c r="A379" s="172"/>
      <c r="B379" s="93"/>
      <c r="C379" s="67" t="s">
        <v>163</v>
      </c>
      <c r="D379" s="81"/>
      <c r="E379" s="68" t="s">
        <v>227</v>
      </c>
      <c r="F379" s="51">
        <f t="shared" si="37"/>
        <v>819</v>
      </c>
      <c r="G379" s="51">
        <f t="shared" si="37"/>
        <v>819</v>
      </c>
    </row>
    <row r="380" spans="1:7" ht="25.5">
      <c r="A380" s="172"/>
      <c r="B380" s="93"/>
      <c r="C380" s="67"/>
      <c r="D380" s="81" t="s">
        <v>58</v>
      </c>
      <c r="E380" s="151" t="s">
        <v>49</v>
      </c>
      <c r="F380" s="51">
        <v>819</v>
      </c>
      <c r="G380" s="51">
        <v>819</v>
      </c>
    </row>
    <row r="381" spans="1:7" ht="27">
      <c r="A381" s="172"/>
      <c r="B381" s="115" t="s">
        <v>489</v>
      </c>
      <c r="C381" s="41"/>
      <c r="D381" s="115"/>
      <c r="E381" s="27" t="s">
        <v>490</v>
      </c>
      <c r="F381" s="53">
        <f aca="true" t="shared" si="38" ref="F381:G384">F382</f>
        <v>1459.5</v>
      </c>
      <c r="G381" s="53">
        <f t="shared" si="38"/>
        <v>1459.5</v>
      </c>
    </row>
    <row r="382" spans="1:7" ht="13.5">
      <c r="A382" s="172"/>
      <c r="B382" s="115"/>
      <c r="C382" s="41" t="s">
        <v>50</v>
      </c>
      <c r="D382" s="81"/>
      <c r="E382" s="132" t="s">
        <v>27</v>
      </c>
      <c r="F382" s="52">
        <f t="shared" si="38"/>
        <v>1459.5</v>
      </c>
      <c r="G382" s="52">
        <f t="shared" si="38"/>
        <v>1459.5</v>
      </c>
    </row>
    <row r="383" spans="1:7" ht="38.25">
      <c r="A383" s="172"/>
      <c r="B383" s="115"/>
      <c r="C383" s="72" t="s">
        <v>51</v>
      </c>
      <c r="D383" s="74"/>
      <c r="E383" s="129" t="s">
        <v>523</v>
      </c>
      <c r="F383" s="54">
        <f t="shared" si="38"/>
        <v>1459.5</v>
      </c>
      <c r="G383" s="54">
        <f t="shared" si="38"/>
        <v>1459.5</v>
      </c>
    </row>
    <row r="384" spans="1:7" ht="38.25">
      <c r="A384" s="172"/>
      <c r="B384" s="115"/>
      <c r="C384" s="67" t="s">
        <v>54</v>
      </c>
      <c r="D384" s="74"/>
      <c r="E384" s="14" t="s">
        <v>538</v>
      </c>
      <c r="F384" s="54">
        <f t="shared" si="38"/>
        <v>1459.5</v>
      </c>
      <c r="G384" s="54">
        <f t="shared" si="38"/>
        <v>1459.5</v>
      </c>
    </row>
    <row r="385" spans="1:7" ht="25.5">
      <c r="A385" s="172"/>
      <c r="B385" s="115"/>
      <c r="C385" s="67"/>
      <c r="D385" s="77" t="s">
        <v>58</v>
      </c>
      <c r="E385" s="68" t="s">
        <v>49</v>
      </c>
      <c r="F385" s="54">
        <v>1459.5</v>
      </c>
      <c r="G385" s="54">
        <v>1459.5</v>
      </c>
    </row>
    <row r="386" spans="1:7" ht="20.25" customHeight="1">
      <c r="A386" s="180" t="s">
        <v>271</v>
      </c>
      <c r="B386" s="213"/>
      <c r="C386" s="214"/>
      <c r="D386" s="215"/>
      <c r="E386" s="175" t="s">
        <v>358</v>
      </c>
      <c r="F386" s="240">
        <f>F387</f>
        <v>11284.4</v>
      </c>
      <c r="G386" s="240">
        <f>G387</f>
        <v>11284.4</v>
      </c>
    </row>
    <row r="387" spans="1:7" ht="12.75">
      <c r="A387" s="172"/>
      <c r="B387" s="110" t="s">
        <v>384</v>
      </c>
      <c r="C387" s="192"/>
      <c r="D387" s="193"/>
      <c r="E387" s="8" t="s">
        <v>385</v>
      </c>
      <c r="F387" s="52">
        <f>F388+F399</f>
        <v>11284.4</v>
      </c>
      <c r="G387" s="52">
        <f>G388+G399</f>
        <v>11284.4</v>
      </c>
    </row>
    <row r="388" spans="1:7" ht="67.5">
      <c r="A388" s="172"/>
      <c r="B388" s="113" t="s">
        <v>387</v>
      </c>
      <c r="C388" s="41"/>
      <c r="D388" s="75"/>
      <c r="E388" s="4" t="s">
        <v>43</v>
      </c>
      <c r="F388" s="53">
        <f>F389</f>
        <v>11234.4</v>
      </c>
      <c r="G388" s="53">
        <f>G389</f>
        <v>11234.4</v>
      </c>
    </row>
    <row r="389" spans="1:7" ht="38.25">
      <c r="A389" s="172"/>
      <c r="B389" s="112"/>
      <c r="C389" s="41" t="s">
        <v>42</v>
      </c>
      <c r="D389" s="75"/>
      <c r="E389" s="128" t="s">
        <v>41</v>
      </c>
      <c r="F389" s="49">
        <f>F390+F392+F394</f>
        <v>11234.4</v>
      </c>
      <c r="G389" s="49">
        <f>G390+G392+G394</f>
        <v>11234.4</v>
      </c>
    </row>
    <row r="390" spans="1:7" ht="12.75">
      <c r="A390" s="172"/>
      <c r="B390" s="112"/>
      <c r="C390" s="72" t="s">
        <v>44</v>
      </c>
      <c r="D390" s="87"/>
      <c r="E390" s="129" t="s">
        <v>5</v>
      </c>
      <c r="F390" s="54">
        <f>F391</f>
        <v>6336.4</v>
      </c>
      <c r="G390" s="54">
        <f>G391</f>
        <v>6336.4</v>
      </c>
    </row>
    <row r="391" spans="1:7" ht="25.5">
      <c r="A391" s="172"/>
      <c r="B391" s="112"/>
      <c r="C391" s="41"/>
      <c r="D391" s="77" t="s">
        <v>58</v>
      </c>
      <c r="E391" s="68" t="s">
        <v>49</v>
      </c>
      <c r="F391" s="51">
        <v>6336.4</v>
      </c>
      <c r="G391" s="51">
        <v>6336.4</v>
      </c>
    </row>
    <row r="392" spans="1:7" ht="25.5">
      <c r="A392" s="172"/>
      <c r="B392" s="112"/>
      <c r="C392" s="72" t="s">
        <v>45</v>
      </c>
      <c r="D392" s="86"/>
      <c r="E392" s="13" t="s">
        <v>21</v>
      </c>
      <c r="F392" s="54">
        <f>F393</f>
        <v>1190.2</v>
      </c>
      <c r="G392" s="54">
        <f>G393</f>
        <v>1190.2</v>
      </c>
    </row>
    <row r="393" spans="1:7" ht="25.5">
      <c r="A393" s="172"/>
      <c r="B393" s="112"/>
      <c r="C393" s="41"/>
      <c r="D393" s="77" t="s">
        <v>58</v>
      </c>
      <c r="E393" s="68" t="s">
        <v>49</v>
      </c>
      <c r="F393" s="51">
        <v>1190.2</v>
      </c>
      <c r="G393" s="51">
        <v>1190.2</v>
      </c>
    </row>
    <row r="394" spans="1:7" ht="25.5">
      <c r="A394" s="172"/>
      <c r="B394" s="112"/>
      <c r="C394" s="41" t="s">
        <v>46</v>
      </c>
      <c r="D394" s="80"/>
      <c r="E394" s="3" t="s">
        <v>22</v>
      </c>
      <c r="F394" s="49">
        <f>F397+F395</f>
        <v>3707.8</v>
      </c>
      <c r="G394" s="49">
        <f>G397+G395</f>
        <v>3707.8</v>
      </c>
    </row>
    <row r="395" spans="1:7" ht="38.25">
      <c r="A395" s="172"/>
      <c r="B395" s="112"/>
      <c r="C395" s="69" t="s">
        <v>316</v>
      </c>
      <c r="D395" s="77"/>
      <c r="E395" s="70" t="s">
        <v>284</v>
      </c>
      <c r="F395" s="59">
        <v>1003</v>
      </c>
      <c r="G395" s="59">
        <v>1003</v>
      </c>
    </row>
    <row r="396" spans="1:7" ht="25.5">
      <c r="A396" s="172"/>
      <c r="B396" s="112"/>
      <c r="C396" s="67"/>
      <c r="D396" s="77" t="s">
        <v>58</v>
      </c>
      <c r="E396" s="68" t="s">
        <v>49</v>
      </c>
      <c r="F396" s="51">
        <v>1003</v>
      </c>
      <c r="G396" s="51">
        <v>1003</v>
      </c>
    </row>
    <row r="397" spans="1:7" ht="38.25">
      <c r="A397" s="172"/>
      <c r="B397" s="112"/>
      <c r="C397" s="69" t="s">
        <v>196</v>
      </c>
      <c r="D397" s="246"/>
      <c r="E397" s="70" t="s">
        <v>195</v>
      </c>
      <c r="F397" s="59">
        <f>F398</f>
        <v>2704.8</v>
      </c>
      <c r="G397" s="59">
        <f>G398</f>
        <v>2704.8</v>
      </c>
    </row>
    <row r="398" spans="1:7" ht="25.5">
      <c r="A398" s="172"/>
      <c r="B398" s="112"/>
      <c r="C398" s="41"/>
      <c r="D398" s="77" t="s">
        <v>58</v>
      </c>
      <c r="E398" s="68" t="s">
        <v>49</v>
      </c>
      <c r="F398" s="51">
        <v>2704.8</v>
      </c>
      <c r="G398" s="51">
        <v>2704.8</v>
      </c>
    </row>
    <row r="399" spans="1:7" ht="13.5">
      <c r="A399" s="172"/>
      <c r="B399" s="115" t="s">
        <v>144</v>
      </c>
      <c r="C399" s="41"/>
      <c r="D399" s="82"/>
      <c r="E399" s="5" t="s">
        <v>392</v>
      </c>
      <c r="F399" s="53">
        <f aca="true" t="shared" si="39" ref="F399:G402">F400</f>
        <v>50</v>
      </c>
      <c r="G399" s="53">
        <f t="shared" si="39"/>
        <v>50</v>
      </c>
    </row>
    <row r="400" spans="1:7" ht="38.25">
      <c r="A400" s="172"/>
      <c r="B400" s="117"/>
      <c r="C400" s="41" t="s">
        <v>395</v>
      </c>
      <c r="D400" s="75"/>
      <c r="E400" s="12" t="s">
        <v>396</v>
      </c>
      <c r="F400" s="52">
        <f t="shared" si="39"/>
        <v>50</v>
      </c>
      <c r="G400" s="52">
        <f t="shared" si="39"/>
        <v>50</v>
      </c>
    </row>
    <row r="401" spans="1:7" ht="25.5">
      <c r="A401" s="172"/>
      <c r="B401" s="117"/>
      <c r="C401" s="67" t="s">
        <v>63</v>
      </c>
      <c r="D401" s="76"/>
      <c r="E401" s="68" t="s">
        <v>28</v>
      </c>
      <c r="F401" s="51">
        <f t="shared" si="39"/>
        <v>50</v>
      </c>
      <c r="G401" s="51">
        <f t="shared" si="39"/>
        <v>50</v>
      </c>
    </row>
    <row r="402" spans="1:7" ht="38.25">
      <c r="A402" s="172"/>
      <c r="B402" s="117"/>
      <c r="C402" s="67" t="s">
        <v>65</v>
      </c>
      <c r="D402" s="81"/>
      <c r="E402" s="40" t="s">
        <v>66</v>
      </c>
      <c r="F402" s="51">
        <f t="shared" si="39"/>
        <v>50</v>
      </c>
      <c r="G402" s="51">
        <f t="shared" si="39"/>
        <v>50</v>
      </c>
    </row>
    <row r="403" spans="1:7" ht="25.5">
      <c r="A403" s="172"/>
      <c r="B403" s="117"/>
      <c r="C403" s="67"/>
      <c r="D403" s="81" t="s">
        <v>58</v>
      </c>
      <c r="E403" s="68" t="s">
        <v>49</v>
      </c>
      <c r="F403" s="51">
        <v>50</v>
      </c>
      <c r="G403" s="51">
        <v>50</v>
      </c>
    </row>
    <row r="404" spans="1:7" ht="42.75">
      <c r="A404" s="180" t="s">
        <v>272</v>
      </c>
      <c r="B404" s="117"/>
      <c r="C404" s="67"/>
      <c r="D404" s="81"/>
      <c r="E404" s="175" t="s">
        <v>484</v>
      </c>
      <c r="F404" s="240">
        <f aca="true" t="shared" si="40" ref="F404:G406">F405</f>
        <v>4730.6</v>
      </c>
      <c r="G404" s="240">
        <f t="shared" si="40"/>
        <v>4730.6</v>
      </c>
    </row>
    <row r="405" spans="1:7" ht="12.75">
      <c r="A405" s="172"/>
      <c r="B405" s="110" t="s">
        <v>384</v>
      </c>
      <c r="C405" s="192"/>
      <c r="D405" s="193"/>
      <c r="E405" s="8" t="s">
        <v>385</v>
      </c>
      <c r="F405" s="52">
        <f t="shared" si="40"/>
        <v>4730.6</v>
      </c>
      <c r="G405" s="52">
        <f t="shared" si="40"/>
        <v>4730.6</v>
      </c>
    </row>
    <row r="406" spans="1:7" ht="67.5">
      <c r="A406" s="172"/>
      <c r="B406" s="115" t="s">
        <v>389</v>
      </c>
      <c r="C406" s="41"/>
      <c r="D406" s="79"/>
      <c r="E406" s="5" t="s">
        <v>55</v>
      </c>
      <c r="F406" s="53">
        <f t="shared" si="40"/>
        <v>4730.6</v>
      </c>
      <c r="G406" s="53">
        <f t="shared" si="40"/>
        <v>4730.6</v>
      </c>
    </row>
    <row r="407" spans="1:7" ht="38.25">
      <c r="A407" s="172"/>
      <c r="B407" s="115"/>
      <c r="C407" s="41" t="s">
        <v>42</v>
      </c>
      <c r="D407" s="93"/>
      <c r="E407" s="128" t="s">
        <v>41</v>
      </c>
      <c r="F407" s="52">
        <f>F408+F410</f>
        <v>4730.6</v>
      </c>
      <c r="G407" s="52">
        <f>G408+G410</f>
        <v>4730.6</v>
      </c>
    </row>
    <row r="408" spans="1:7" ht="12.75">
      <c r="A408" s="172"/>
      <c r="B408" s="93"/>
      <c r="C408" s="67" t="s">
        <v>44</v>
      </c>
      <c r="D408" s="77"/>
      <c r="E408" s="189" t="s">
        <v>5</v>
      </c>
      <c r="F408" s="51">
        <f>F409</f>
        <v>3768.9</v>
      </c>
      <c r="G408" s="51">
        <f>G409</f>
        <v>3768.9</v>
      </c>
    </row>
    <row r="409" spans="1:7" ht="25.5">
      <c r="A409" s="172"/>
      <c r="B409" s="93"/>
      <c r="C409" s="67"/>
      <c r="D409" s="77" t="s">
        <v>58</v>
      </c>
      <c r="E409" s="68" t="s">
        <v>49</v>
      </c>
      <c r="F409" s="51">
        <v>3768.9</v>
      </c>
      <c r="G409" s="51">
        <v>3768.9</v>
      </c>
    </row>
    <row r="410" spans="1:7" ht="38.25">
      <c r="A410" s="172"/>
      <c r="B410" s="117"/>
      <c r="C410" s="67" t="s">
        <v>57</v>
      </c>
      <c r="D410" s="81"/>
      <c r="E410" s="6" t="s">
        <v>29</v>
      </c>
      <c r="F410" s="51">
        <f>F411</f>
        <v>961.7</v>
      </c>
      <c r="G410" s="51">
        <f>G411</f>
        <v>961.7</v>
      </c>
    </row>
    <row r="411" spans="1:7" ht="25.5">
      <c r="A411" s="172"/>
      <c r="B411" s="117"/>
      <c r="C411" s="67"/>
      <c r="D411" s="81" t="s">
        <v>58</v>
      </c>
      <c r="E411" s="68" t="s">
        <v>49</v>
      </c>
      <c r="F411" s="51">
        <v>961.7</v>
      </c>
      <c r="G411" s="51">
        <v>961.7</v>
      </c>
    </row>
    <row r="412" spans="1:7" ht="57">
      <c r="A412" s="180" t="s">
        <v>273</v>
      </c>
      <c r="B412" s="222"/>
      <c r="C412" s="223"/>
      <c r="D412" s="222"/>
      <c r="E412" s="175" t="s">
        <v>274</v>
      </c>
      <c r="F412" s="240">
        <f>F413+F418</f>
        <v>16493.3</v>
      </c>
      <c r="G412" s="240">
        <f>G413+G418</f>
        <v>4037.2</v>
      </c>
    </row>
    <row r="413" spans="1:7" ht="12.75">
      <c r="A413" s="172"/>
      <c r="B413" s="110" t="s">
        <v>384</v>
      </c>
      <c r="C413" s="192"/>
      <c r="D413" s="193"/>
      <c r="E413" s="8" t="s">
        <v>385</v>
      </c>
      <c r="F413" s="52">
        <f aca="true" t="shared" si="41" ref="F413:G416">F414</f>
        <v>4028.7</v>
      </c>
      <c r="G413" s="52">
        <f t="shared" si="41"/>
        <v>4028.7</v>
      </c>
    </row>
    <row r="414" spans="1:7" ht="13.5">
      <c r="A414" s="172"/>
      <c r="B414" s="115" t="s">
        <v>144</v>
      </c>
      <c r="C414" s="41"/>
      <c r="D414" s="82"/>
      <c r="E414" s="5" t="s">
        <v>392</v>
      </c>
      <c r="F414" s="53">
        <f t="shared" si="41"/>
        <v>4028.7</v>
      </c>
      <c r="G414" s="53">
        <f t="shared" si="41"/>
        <v>4028.7</v>
      </c>
    </row>
    <row r="415" spans="1:7" ht="38.25">
      <c r="A415" s="172"/>
      <c r="B415" s="117"/>
      <c r="C415" s="41" t="s">
        <v>395</v>
      </c>
      <c r="D415" s="75"/>
      <c r="E415" s="12" t="s">
        <v>396</v>
      </c>
      <c r="F415" s="52">
        <f t="shared" si="41"/>
        <v>4028.7</v>
      </c>
      <c r="G415" s="52">
        <f t="shared" si="41"/>
        <v>4028.7</v>
      </c>
    </row>
    <row r="416" spans="1:7" ht="25.5">
      <c r="A416" s="172"/>
      <c r="B416" s="117"/>
      <c r="C416" s="67" t="s">
        <v>168</v>
      </c>
      <c r="D416" s="81"/>
      <c r="E416" s="71" t="s">
        <v>425</v>
      </c>
      <c r="F416" s="51">
        <f t="shared" si="41"/>
        <v>4028.7</v>
      </c>
      <c r="G416" s="51">
        <f t="shared" si="41"/>
        <v>4028.7</v>
      </c>
    </row>
    <row r="417" spans="1:7" ht="25.5">
      <c r="A417" s="172"/>
      <c r="B417" s="117"/>
      <c r="C417" s="67"/>
      <c r="D417" s="81" t="s">
        <v>89</v>
      </c>
      <c r="E417" s="187" t="s">
        <v>90</v>
      </c>
      <c r="F417" s="51">
        <v>4028.7</v>
      </c>
      <c r="G417" s="51">
        <v>4028.7</v>
      </c>
    </row>
    <row r="418" spans="1:7" ht="25.5">
      <c r="A418" s="172"/>
      <c r="B418" s="93" t="s">
        <v>397</v>
      </c>
      <c r="C418" s="41"/>
      <c r="D418" s="88"/>
      <c r="E418" s="15" t="s">
        <v>398</v>
      </c>
      <c r="F418" s="52">
        <f>F419</f>
        <v>12464.6</v>
      </c>
      <c r="G418" s="52">
        <f>G419</f>
        <v>8.5</v>
      </c>
    </row>
    <row r="419" spans="1:7" ht="40.5">
      <c r="A419" s="172"/>
      <c r="B419" s="109" t="s">
        <v>94</v>
      </c>
      <c r="C419" s="65"/>
      <c r="D419" s="109"/>
      <c r="E419" s="35" t="s">
        <v>32</v>
      </c>
      <c r="F419" s="53">
        <f>F420+F424</f>
        <v>12464.6</v>
      </c>
      <c r="G419" s="53">
        <f>G420+G424</f>
        <v>8.5</v>
      </c>
    </row>
    <row r="420" spans="1:7" ht="13.5">
      <c r="A420" s="172"/>
      <c r="B420" s="109"/>
      <c r="C420" s="41" t="s">
        <v>50</v>
      </c>
      <c r="D420" s="109"/>
      <c r="E420" s="32" t="s">
        <v>27</v>
      </c>
      <c r="F420" s="52">
        <f aca="true" t="shared" si="42" ref="F420:G422">F421</f>
        <v>8.5</v>
      </c>
      <c r="G420" s="52">
        <f t="shared" si="42"/>
        <v>8.5</v>
      </c>
    </row>
    <row r="421" spans="1:7" ht="38.25">
      <c r="A421" s="172"/>
      <c r="B421" s="109"/>
      <c r="C421" s="67" t="s">
        <v>51</v>
      </c>
      <c r="D421" s="81"/>
      <c r="E421" s="129" t="s">
        <v>523</v>
      </c>
      <c r="F421" s="51">
        <f t="shared" si="42"/>
        <v>8.5</v>
      </c>
      <c r="G421" s="51">
        <f t="shared" si="42"/>
        <v>8.5</v>
      </c>
    </row>
    <row r="422" spans="1:7" ht="51">
      <c r="A422" s="172"/>
      <c r="B422" s="109"/>
      <c r="C422" s="67" t="s">
        <v>166</v>
      </c>
      <c r="D422" s="117"/>
      <c r="E422" s="13" t="s">
        <v>532</v>
      </c>
      <c r="F422" s="51">
        <f t="shared" si="42"/>
        <v>8.5</v>
      </c>
      <c r="G422" s="51">
        <f t="shared" si="42"/>
        <v>8.5</v>
      </c>
    </row>
    <row r="423" spans="1:7" ht="38.25">
      <c r="A423" s="172"/>
      <c r="B423" s="109"/>
      <c r="C423" s="67"/>
      <c r="D423" s="81" t="s">
        <v>164</v>
      </c>
      <c r="E423" s="103" t="s">
        <v>313</v>
      </c>
      <c r="F423" s="51">
        <v>8.5</v>
      </c>
      <c r="G423" s="51">
        <v>8.5</v>
      </c>
    </row>
    <row r="424" spans="1:7" ht="25.5">
      <c r="A424" s="172"/>
      <c r="B424" s="247"/>
      <c r="C424" s="41" t="s">
        <v>34</v>
      </c>
      <c r="D424" s="81"/>
      <c r="E424" s="32" t="s">
        <v>35</v>
      </c>
      <c r="F424" s="58">
        <f>F425</f>
        <v>12456.1</v>
      </c>
      <c r="G424" s="58"/>
    </row>
    <row r="425" spans="1:7" ht="63.75">
      <c r="A425" s="172"/>
      <c r="B425" s="247"/>
      <c r="C425" s="72" t="s">
        <v>319</v>
      </c>
      <c r="D425" s="74"/>
      <c r="E425" s="14" t="s">
        <v>321</v>
      </c>
      <c r="F425" s="56">
        <f>F426</f>
        <v>12456.1</v>
      </c>
      <c r="G425" s="56"/>
    </row>
    <row r="426" spans="1:7" ht="13.5">
      <c r="A426" s="172"/>
      <c r="B426" s="247"/>
      <c r="C426" s="72"/>
      <c r="D426" s="74" t="s">
        <v>71</v>
      </c>
      <c r="E426" s="14" t="s">
        <v>59</v>
      </c>
      <c r="F426" s="56">
        <v>12456.1</v>
      </c>
      <c r="G426" s="56"/>
    </row>
    <row r="427" spans="1:7" ht="42.75">
      <c r="A427" s="180" t="s">
        <v>275</v>
      </c>
      <c r="B427" s="117"/>
      <c r="C427" s="67"/>
      <c r="D427" s="81"/>
      <c r="E427" s="175" t="s">
        <v>276</v>
      </c>
      <c r="F427" s="240">
        <f>F437+F428+F457+F476+F470</f>
        <v>106943.7</v>
      </c>
      <c r="G427" s="240">
        <f>G437+G428+G457+G476+G470</f>
        <v>347036.5</v>
      </c>
    </row>
    <row r="428" spans="1:7" ht="14.25">
      <c r="A428" s="180"/>
      <c r="B428" s="112" t="s">
        <v>384</v>
      </c>
      <c r="C428" s="93"/>
      <c r="D428" s="75"/>
      <c r="E428" s="3" t="s">
        <v>385</v>
      </c>
      <c r="F428" s="49">
        <f aca="true" t="shared" si="43" ref="F428:G435">F429</f>
        <v>12616.8</v>
      </c>
      <c r="G428" s="49">
        <f t="shared" si="43"/>
        <v>12616.8</v>
      </c>
    </row>
    <row r="429" spans="1:7" ht="14.25">
      <c r="A429" s="180"/>
      <c r="B429" s="115" t="s">
        <v>144</v>
      </c>
      <c r="C429" s="41"/>
      <c r="D429" s="82"/>
      <c r="E429" s="5" t="s">
        <v>392</v>
      </c>
      <c r="F429" s="53">
        <f>F433+F430</f>
        <v>12616.8</v>
      </c>
      <c r="G429" s="53">
        <f>G433+G430</f>
        <v>12616.8</v>
      </c>
    </row>
    <row r="430" spans="1:7" ht="51">
      <c r="A430" s="180"/>
      <c r="B430" s="115"/>
      <c r="C430" s="41" t="s">
        <v>393</v>
      </c>
      <c r="D430" s="75"/>
      <c r="E430" s="11" t="s">
        <v>394</v>
      </c>
      <c r="F430" s="52">
        <f>F431</f>
        <v>6735.5</v>
      </c>
      <c r="G430" s="52">
        <f>G431</f>
        <v>6735.5</v>
      </c>
    </row>
    <row r="431" spans="1:7" ht="51">
      <c r="A431" s="180"/>
      <c r="B431" s="115"/>
      <c r="C431" s="72" t="s">
        <v>317</v>
      </c>
      <c r="D431" s="116"/>
      <c r="E431" s="42" t="s">
        <v>318</v>
      </c>
      <c r="F431" s="54">
        <f>F432</f>
        <v>6735.5</v>
      </c>
      <c r="G431" s="54">
        <f>G432</f>
        <v>6735.5</v>
      </c>
    </row>
    <row r="432" spans="1:7" ht="25.5">
      <c r="A432" s="180"/>
      <c r="B432" s="115"/>
      <c r="C432" s="72"/>
      <c r="D432" s="74" t="s">
        <v>58</v>
      </c>
      <c r="E432" s="13" t="s">
        <v>49</v>
      </c>
      <c r="F432" s="54">
        <v>6735.5</v>
      </c>
      <c r="G432" s="54">
        <v>6735.5</v>
      </c>
    </row>
    <row r="433" spans="1:7" ht="38.25">
      <c r="A433" s="180"/>
      <c r="B433" s="117"/>
      <c r="C433" s="41" t="s">
        <v>395</v>
      </c>
      <c r="D433" s="75"/>
      <c r="E433" s="12" t="s">
        <v>396</v>
      </c>
      <c r="F433" s="49">
        <f t="shared" si="43"/>
        <v>5881.3</v>
      </c>
      <c r="G433" s="49">
        <f t="shared" si="43"/>
        <v>5881.3</v>
      </c>
    </row>
    <row r="434" spans="1:7" ht="25.5">
      <c r="A434" s="180"/>
      <c r="B434" s="117"/>
      <c r="C434" s="67" t="s">
        <v>168</v>
      </c>
      <c r="D434" s="81"/>
      <c r="E434" s="42" t="s">
        <v>425</v>
      </c>
      <c r="F434" s="54">
        <f t="shared" si="43"/>
        <v>5881.3</v>
      </c>
      <c r="G434" s="54">
        <f t="shared" si="43"/>
        <v>5881.3</v>
      </c>
    </row>
    <row r="435" spans="1:7" ht="25.5">
      <c r="A435" s="180"/>
      <c r="B435" s="117"/>
      <c r="C435" s="41"/>
      <c r="D435" s="74" t="s">
        <v>89</v>
      </c>
      <c r="E435" s="22" t="s">
        <v>90</v>
      </c>
      <c r="F435" s="54">
        <f t="shared" si="43"/>
        <v>5881.3</v>
      </c>
      <c r="G435" s="54">
        <f t="shared" si="43"/>
        <v>5881.3</v>
      </c>
    </row>
    <row r="436" spans="1:7" ht="25.5">
      <c r="A436" s="180"/>
      <c r="B436" s="117"/>
      <c r="C436" s="41"/>
      <c r="D436" s="74"/>
      <c r="E436" s="14" t="s">
        <v>425</v>
      </c>
      <c r="F436" s="54">
        <v>5881.3</v>
      </c>
      <c r="G436" s="54">
        <v>5881.3</v>
      </c>
    </row>
    <row r="437" spans="1:7" ht="12.75">
      <c r="A437" s="172"/>
      <c r="B437" s="23" t="s">
        <v>404</v>
      </c>
      <c r="C437" s="41"/>
      <c r="D437" s="24"/>
      <c r="E437" s="153" t="s">
        <v>405</v>
      </c>
      <c r="F437" s="52">
        <f>F438+F451</f>
        <v>56535.899999999994</v>
      </c>
      <c r="G437" s="52">
        <f>G438+G451</f>
        <v>104274.20000000001</v>
      </c>
    </row>
    <row r="438" spans="1:7" ht="13.5">
      <c r="A438" s="172"/>
      <c r="B438" s="25" t="s">
        <v>410</v>
      </c>
      <c r="C438" s="41"/>
      <c r="D438" s="24"/>
      <c r="E438" s="154" t="s">
        <v>411</v>
      </c>
      <c r="F438" s="53">
        <f>F439</f>
        <v>52328.899999999994</v>
      </c>
      <c r="G438" s="53">
        <f>G439</f>
        <v>66531.3</v>
      </c>
    </row>
    <row r="439" spans="1:7" ht="51">
      <c r="A439" s="172"/>
      <c r="B439" s="117"/>
      <c r="C439" s="41" t="s">
        <v>37</v>
      </c>
      <c r="D439" s="93"/>
      <c r="E439" s="159" t="s">
        <v>91</v>
      </c>
      <c r="F439" s="52">
        <f>F440+F448</f>
        <v>52328.899999999994</v>
      </c>
      <c r="G439" s="52">
        <f>G440+G448</f>
        <v>66531.3</v>
      </c>
    </row>
    <row r="440" spans="1:7" ht="25.5">
      <c r="A440" s="172"/>
      <c r="B440" s="117"/>
      <c r="C440" s="67" t="s">
        <v>92</v>
      </c>
      <c r="D440" s="81"/>
      <c r="E440" s="6" t="s">
        <v>120</v>
      </c>
      <c r="F440" s="51">
        <f>F441</f>
        <v>47638.899999999994</v>
      </c>
      <c r="G440" s="51">
        <f>G441</f>
        <v>61841.3</v>
      </c>
    </row>
    <row r="441" spans="1:7" ht="12.75">
      <c r="A441" s="172"/>
      <c r="B441" s="81"/>
      <c r="C441" s="67"/>
      <c r="D441" s="81" t="s">
        <v>121</v>
      </c>
      <c r="E441" s="6" t="s">
        <v>93</v>
      </c>
      <c r="F441" s="51">
        <f>SUM(F442:F447)</f>
        <v>47638.899999999994</v>
      </c>
      <c r="G441" s="51">
        <f>SUM(G442:G447)</f>
        <v>61841.3</v>
      </c>
    </row>
    <row r="442" spans="1:7" ht="38.25">
      <c r="A442" s="172"/>
      <c r="B442" s="81"/>
      <c r="C442" s="41"/>
      <c r="D442" s="23"/>
      <c r="E442" s="100" t="s">
        <v>370</v>
      </c>
      <c r="F442" s="54">
        <v>14377.5</v>
      </c>
      <c r="G442" s="54">
        <v>12057.3</v>
      </c>
    </row>
    <row r="443" spans="1:7" ht="32.25" customHeight="1">
      <c r="A443" s="172"/>
      <c r="B443" s="81"/>
      <c r="C443" s="41"/>
      <c r="D443" s="23"/>
      <c r="E443" s="100" t="s">
        <v>146</v>
      </c>
      <c r="F443" s="54">
        <v>24856</v>
      </c>
      <c r="G443" s="54">
        <v>6014</v>
      </c>
    </row>
    <row r="444" spans="1:7" ht="38.25">
      <c r="A444" s="172"/>
      <c r="B444" s="81"/>
      <c r="C444" s="41"/>
      <c r="D444" s="23"/>
      <c r="E444" s="146" t="s">
        <v>371</v>
      </c>
      <c r="F444" s="54"/>
      <c r="G444" s="54">
        <v>43770</v>
      </c>
    </row>
    <row r="445" spans="1:7" ht="51">
      <c r="A445" s="172"/>
      <c r="B445" s="81"/>
      <c r="C445" s="41"/>
      <c r="D445" s="23"/>
      <c r="E445" s="146" t="s">
        <v>372</v>
      </c>
      <c r="F445" s="54">
        <v>3507.6</v>
      </c>
      <c r="G445" s="54"/>
    </row>
    <row r="446" spans="1:7" ht="63.75">
      <c r="A446" s="172"/>
      <c r="B446" s="81"/>
      <c r="C446" s="41"/>
      <c r="D446" s="23"/>
      <c r="E446" s="146" t="s">
        <v>373</v>
      </c>
      <c r="F446" s="54">
        <v>2409.2</v>
      </c>
      <c r="G446" s="54"/>
    </row>
    <row r="447" spans="1:7" ht="51">
      <c r="A447" s="172"/>
      <c r="B447" s="81"/>
      <c r="C447" s="41"/>
      <c r="D447" s="23"/>
      <c r="E447" s="146" t="s">
        <v>374</v>
      </c>
      <c r="F447" s="54">
        <v>2488.6</v>
      </c>
      <c r="G447" s="54"/>
    </row>
    <row r="448" spans="1:7" ht="25.5">
      <c r="A448" s="172"/>
      <c r="B448" s="81"/>
      <c r="C448" s="72" t="s">
        <v>214</v>
      </c>
      <c r="D448" s="74"/>
      <c r="E448" s="6" t="s">
        <v>215</v>
      </c>
      <c r="F448" s="54">
        <f>F449</f>
        <v>4690</v>
      </c>
      <c r="G448" s="54">
        <f>G449</f>
        <v>4690</v>
      </c>
    </row>
    <row r="449" spans="1:7" ht="12.75">
      <c r="A449" s="172"/>
      <c r="B449" s="81"/>
      <c r="C449" s="72"/>
      <c r="D449" s="74" t="s">
        <v>121</v>
      </c>
      <c r="E449" s="14" t="s">
        <v>93</v>
      </c>
      <c r="F449" s="54">
        <f>F450</f>
        <v>4690</v>
      </c>
      <c r="G449" s="54">
        <f>G450</f>
        <v>4690</v>
      </c>
    </row>
    <row r="450" spans="1:7" ht="25.5">
      <c r="A450" s="172"/>
      <c r="B450" s="81"/>
      <c r="C450" s="67"/>
      <c r="D450" s="81"/>
      <c r="E450" s="44" t="s">
        <v>194</v>
      </c>
      <c r="F450" s="54">
        <v>4690</v>
      </c>
      <c r="G450" s="54">
        <v>4690</v>
      </c>
    </row>
    <row r="451" spans="1:7" ht="13.5">
      <c r="A451" s="172"/>
      <c r="B451" s="25" t="s">
        <v>181</v>
      </c>
      <c r="C451" s="41"/>
      <c r="D451" s="24"/>
      <c r="E451" s="154" t="s">
        <v>182</v>
      </c>
      <c r="F451" s="53">
        <f aca="true" t="shared" si="44" ref="F451:G453">F452</f>
        <v>4207</v>
      </c>
      <c r="G451" s="53">
        <f t="shared" si="44"/>
        <v>37742.9</v>
      </c>
    </row>
    <row r="452" spans="1:7" ht="51">
      <c r="A452" s="172"/>
      <c r="B452" s="81"/>
      <c r="C452" s="41" t="s">
        <v>37</v>
      </c>
      <c r="D452" s="93"/>
      <c r="E452" s="159" t="s">
        <v>91</v>
      </c>
      <c r="F452" s="52">
        <f t="shared" si="44"/>
        <v>4207</v>
      </c>
      <c r="G452" s="52">
        <f t="shared" si="44"/>
        <v>37742.9</v>
      </c>
    </row>
    <row r="453" spans="1:7" ht="25.5">
      <c r="A453" s="172"/>
      <c r="B453" s="81"/>
      <c r="C453" s="67" t="s">
        <v>92</v>
      </c>
      <c r="D453" s="81"/>
      <c r="E453" s="6" t="s">
        <v>120</v>
      </c>
      <c r="F453" s="51">
        <f t="shared" si="44"/>
        <v>4207</v>
      </c>
      <c r="G453" s="51">
        <f t="shared" si="44"/>
        <v>37742.9</v>
      </c>
    </row>
    <row r="454" spans="1:7" ht="12.75">
      <c r="A454" s="172"/>
      <c r="B454" s="81"/>
      <c r="C454" s="67"/>
      <c r="D454" s="81" t="s">
        <v>121</v>
      </c>
      <c r="E454" s="6" t="s">
        <v>93</v>
      </c>
      <c r="F454" s="51">
        <f>F455+F456</f>
        <v>4207</v>
      </c>
      <c r="G454" s="51">
        <f>G455+G456</f>
        <v>37742.9</v>
      </c>
    </row>
    <row r="455" spans="1:7" ht="38.25">
      <c r="A455" s="172"/>
      <c r="B455" s="81"/>
      <c r="C455" s="41"/>
      <c r="D455" s="23"/>
      <c r="E455" s="14" t="s">
        <v>147</v>
      </c>
      <c r="F455" s="54">
        <v>4207</v>
      </c>
      <c r="G455" s="54">
        <v>8339.1</v>
      </c>
    </row>
    <row r="456" spans="1:7" ht="25.5">
      <c r="A456" s="172"/>
      <c r="B456" s="81"/>
      <c r="C456" s="41"/>
      <c r="D456" s="23"/>
      <c r="E456" s="14" t="s">
        <v>148</v>
      </c>
      <c r="F456" s="54"/>
      <c r="G456" s="54">
        <v>29403.8</v>
      </c>
    </row>
    <row r="457" spans="1:7" ht="12.75">
      <c r="A457" s="172"/>
      <c r="B457" s="110" t="s">
        <v>419</v>
      </c>
      <c r="C457" s="192"/>
      <c r="D457" s="193"/>
      <c r="E457" s="8" t="s">
        <v>420</v>
      </c>
      <c r="F457" s="52">
        <f>F465+F458</f>
        <v>29791</v>
      </c>
      <c r="G457" s="52">
        <f>G465+G458</f>
        <v>30145.5</v>
      </c>
    </row>
    <row r="458" spans="1:7" ht="13.5">
      <c r="A458" s="172"/>
      <c r="B458" s="115" t="s">
        <v>421</v>
      </c>
      <c r="C458" s="41"/>
      <c r="D458" s="82"/>
      <c r="E458" s="5" t="s">
        <v>422</v>
      </c>
      <c r="F458" s="53">
        <f aca="true" t="shared" si="45" ref="F458:G460">F459</f>
        <v>15291</v>
      </c>
      <c r="G458" s="53">
        <f t="shared" si="45"/>
        <v>15645.5</v>
      </c>
    </row>
    <row r="459" spans="1:7" ht="51">
      <c r="A459" s="172"/>
      <c r="B459" s="110"/>
      <c r="C459" s="41" t="s">
        <v>37</v>
      </c>
      <c r="D459" s="93"/>
      <c r="E459" s="159" t="s">
        <v>91</v>
      </c>
      <c r="F459" s="52">
        <f t="shared" si="45"/>
        <v>15291</v>
      </c>
      <c r="G459" s="52">
        <f t="shared" si="45"/>
        <v>15645.5</v>
      </c>
    </row>
    <row r="460" spans="1:7" ht="25.5">
      <c r="A460" s="172"/>
      <c r="B460" s="110"/>
      <c r="C460" s="67" t="s">
        <v>92</v>
      </c>
      <c r="D460" s="81"/>
      <c r="E460" s="6" t="s">
        <v>120</v>
      </c>
      <c r="F460" s="54">
        <f t="shared" si="45"/>
        <v>15291</v>
      </c>
      <c r="G460" s="54">
        <f t="shared" si="45"/>
        <v>15645.5</v>
      </c>
    </row>
    <row r="461" spans="1:7" ht="12.75">
      <c r="A461" s="172"/>
      <c r="B461" s="110"/>
      <c r="C461" s="67"/>
      <c r="D461" s="81" t="s">
        <v>121</v>
      </c>
      <c r="E461" s="6" t="s">
        <v>93</v>
      </c>
      <c r="F461" s="54">
        <f>F462+F463+F464</f>
        <v>15291</v>
      </c>
      <c r="G461" s="54">
        <f>G462+G463+G464</f>
        <v>15645.5</v>
      </c>
    </row>
    <row r="462" spans="1:7" ht="25.5">
      <c r="A462" s="172"/>
      <c r="B462" s="110"/>
      <c r="C462" s="67"/>
      <c r="D462" s="81"/>
      <c r="E462" s="103" t="s">
        <v>376</v>
      </c>
      <c r="F462" s="54">
        <v>7645.5</v>
      </c>
      <c r="G462" s="54"/>
    </row>
    <row r="463" spans="1:7" ht="25.5">
      <c r="A463" s="172"/>
      <c r="B463" s="110"/>
      <c r="C463" s="41"/>
      <c r="D463" s="23"/>
      <c r="E463" s="103" t="s">
        <v>378</v>
      </c>
      <c r="F463" s="54"/>
      <c r="G463" s="54">
        <v>15645.5</v>
      </c>
    </row>
    <row r="464" spans="1:7" ht="25.5">
      <c r="A464" s="172"/>
      <c r="B464" s="110"/>
      <c r="C464" s="192"/>
      <c r="D464" s="193"/>
      <c r="E464" s="103" t="s">
        <v>375</v>
      </c>
      <c r="F464" s="54">
        <v>7645.5</v>
      </c>
      <c r="G464" s="54"/>
    </row>
    <row r="465" spans="1:7" ht="13.5">
      <c r="A465" s="172"/>
      <c r="B465" s="109" t="s">
        <v>426</v>
      </c>
      <c r="C465" s="200"/>
      <c r="D465" s="79"/>
      <c r="E465" s="149" t="s">
        <v>427</v>
      </c>
      <c r="F465" s="53">
        <f aca="true" t="shared" si="46" ref="F465:G468">F466</f>
        <v>14500</v>
      </c>
      <c r="G465" s="53">
        <f t="shared" si="46"/>
        <v>14500</v>
      </c>
    </row>
    <row r="466" spans="1:7" ht="51">
      <c r="A466" s="172"/>
      <c r="B466" s="81"/>
      <c r="C466" s="41" t="s">
        <v>37</v>
      </c>
      <c r="D466" s="93"/>
      <c r="E466" s="159" t="s">
        <v>91</v>
      </c>
      <c r="F466" s="52">
        <f t="shared" si="46"/>
        <v>14500</v>
      </c>
      <c r="G466" s="52">
        <f t="shared" si="46"/>
        <v>14500</v>
      </c>
    </row>
    <row r="467" spans="1:7" ht="25.5">
      <c r="A467" s="172"/>
      <c r="B467" s="81"/>
      <c r="C467" s="67" t="s">
        <v>92</v>
      </c>
      <c r="D467" s="81"/>
      <c r="E467" s="6" t="s">
        <v>120</v>
      </c>
      <c r="F467" s="54">
        <f t="shared" si="46"/>
        <v>14500</v>
      </c>
      <c r="G467" s="54">
        <f t="shared" si="46"/>
        <v>14500</v>
      </c>
    </row>
    <row r="468" spans="1:7" ht="12.75">
      <c r="A468" s="172"/>
      <c r="B468" s="81"/>
      <c r="C468" s="67"/>
      <c r="D468" s="81" t="s">
        <v>121</v>
      </c>
      <c r="E468" s="6" t="s">
        <v>93</v>
      </c>
      <c r="F468" s="54">
        <f t="shared" si="46"/>
        <v>14500</v>
      </c>
      <c r="G468" s="54">
        <f t="shared" si="46"/>
        <v>14500</v>
      </c>
    </row>
    <row r="469" spans="1:7" ht="38.25">
      <c r="A469" s="172"/>
      <c r="B469" s="81"/>
      <c r="C469" s="67"/>
      <c r="D469" s="81"/>
      <c r="E469" s="103" t="s">
        <v>377</v>
      </c>
      <c r="F469" s="54">
        <v>14500</v>
      </c>
      <c r="G469" s="54">
        <v>14500</v>
      </c>
    </row>
    <row r="470" spans="1:7" ht="12.75">
      <c r="A470" s="172"/>
      <c r="B470" s="93" t="s">
        <v>443</v>
      </c>
      <c r="C470" s="41"/>
      <c r="D470" s="81"/>
      <c r="E470" s="257" t="s">
        <v>157</v>
      </c>
      <c r="F470" s="52"/>
      <c r="G470" s="52">
        <f>G471</f>
        <v>100000</v>
      </c>
    </row>
    <row r="471" spans="1:7" ht="13.5">
      <c r="A471" s="172"/>
      <c r="B471" s="115" t="s">
        <v>444</v>
      </c>
      <c r="C471" s="41"/>
      <c r="D471" s="117"/>
      <c r="E471" s="183" t="s">
        <v>445</v>
      </c>
      <c r="F471" s="53"/>
      <c r="G471" s="53">
        <f>G472</f>
        <v>100000</v>
      </c>
    </row>
    <row r="472" spans="1:7" ht="51">
      <c r="A472" s="172"/>
      <c r="B472" s="115"/>
      <c r="C472" s="66" t="s">
        <v>37</v>
      </c>
      <c r="D472" s="81"/>
      <c r="E472" s="159" t="s">
        <v>91</v>
      </c>
      <c r="F472" s="52"/>
      <c r="G472" s="52">
        <f>G473</f>
        <v>100000</v>
      </c>
    </row>
    <row r="473" spans="1:7" ht="25.5">
      <c r="A473" s="172"/>
      <c r="B473" s="115"/>
      <c r="C473" s="67" t="s">
        <v>92</v>
      </c>
      <c r="D473" s="81"/>
      <c r="E473" s="6" t="s">
        <v>120</v>
      </c>
      <c r="F473" s="54"/>
      <c r="G473" s="54">
        <f>G474</f>
        <v>100000</v>
      </c>
    </row>
    <row r="474" spans="1:7" ht="12.75">
      <c r="A474" s="172"/>
      <c r="B474" s="81"/>
      <c r="C474" s="67"/>
      <c r="D474" s="81" t="s">
        <v>121</v>
      </c>
      <c r="E474" s="6" t="s">
        <v>93</v>
      </c>
      <c r="F474" s="54"/>
      <c r="G474" s="54">
        <f>G475</f>
        <v>100000</v>
      </c>
    </row>
    <row r="475" spans="1:7" ht="25.5">
      <c r="A475" s="172"/>
      <c r="B475" s="81"/>
      <c r="C475" s="41"/>
      <c r="D475" s="114"/>
      <c r="E475" s="245" t="s">
        <v>307</v>
      </c>
      <c r="F475" s="54"/>
      <c r="G475" s="54">
        <v>100000</v>
      </c>
    </row>
    <row r="476" spans="1:7" ht="12.75">
      <c r="A476" s="172"/>
      <c r="B476" s="93" t="s">
        <v>235</v>
      </c>
      <c r="C476" s="41"/>
      <c r="D476" s="93"/>
      <c r="E476" s="141" t="s">
        <v>130</v>
      </c>
      <c r="F476" s="52">
        <f aca="true" t="shared" si="47" ref="F476:G479">F477</f>
        <v>8000</v>
      </c>
      <c r="G476" s="52">
        <f t="shared" si="47"/>
        <v>100000</v>
      </c>
    </row>
    <row r="477" spans="1:7" ht="13.5">
      <c r="A477" s="172"/>
      <c r="B477" s="115" t="s">
        <v>301</v>
      </c>
      <c r="C477" s="65"/>
      <c r="D477" s="115"/>
      <c r="E477" s="35" t="s">
        <v>302</v>
      </c>
      <c r="F477" s="53">
        <f t="shared" si="47"/>
        <v>8000</v>
      </c>
      <c r="G477" s="53">
        <f t="shared" si="47"/>
        <v>100000</v>
      </c>
    </row>
    <row r="478" spans="1:7" ht="51">
      <c r="A478" s="172"/>
      <c r="B478" s="115"/>
      <c r="C478" s="66" t="s">
        <v>37</v>
      </c>
      <c r="D478" s="81"/>
      <c r="E478" s="32" t="s">
        <v>91</v>
      </c>
      <c r="F478" s="52">
        <f t="shared" si="47"/>
        <v>8000</v>
      </c>
      <c r="G478" s="52">
        <f t="shared" si="47"/>
        <v>100000</v>
      </c>
    </row>
    <row r="479" spans="1:7" ht="25.5">
      <c r="A479" s="172"/>
      <c r="B479" s="115"/>
      <c r="C479" s="72" t="s">
        <v>92</v>
      </c>
      <c r="D479" s="74"/>
      <c r="E479" s="14" t="s">
        <v>120</v>
      </c>
      <c r="F479" s="51">
        <f t="shared" si="47"/>
        <v>8000</v>
      </c>
      <c r="G479" s="51">
        <f t="shared" si="47"/>
        <v>100000</v>
      </c>
    </row>
    <row r="480" spans="1:7" ht="13.5">
      <c r="A480" s="172"/>
      <c r="B480" s="115"/>
      <c r="C480" s="72"/>
      <c r="D480" s="74" t="s">
        <v>121</v>
      </c>
      <c r="E480" s="14" t="s">
        <v>93</v>
      </c>
      <c r="F480" s="51">
        <f>F481+F482</f>
        <v>8000</v>
      </c>
      <c r="G480" s="51">
        <f>G481+G482</f>
        <v>100000</v>
      </c>
    </row>
    <row r="481" spans="1:7" ht="51">
      <c r="A481" s="172"/>
      <c r="B481" s="115"/>
      <c r="C481" s="41"/>
      <c r="D481" s="117"/>
      <c r="E481" s="245" t="s">
        <v>305</v>
      </c>
      <c r="F481" s="54">
        <v>8000</v>
      </c>
      <c r="G481" s="54"/>
    </row>
    <row r="482" spans="1:7" ht="25.5">
      <c r="A482" s="172"/>
      <c r="B482" s="115"/>
      <c r="C482" s="65"/>
      <c r="D482" s="115"/>
      <c r="E482" s="14" t="s">
        <v>308</v>
      </c>
      <c r="F482" s="54"/>
      <c r="G482" s="54">
        <v>100000</v>
      </c>
    </row>
    <row r="483" spans="1:7" ht="42.75">
      <c r="A483" s="180" t="s">
        <v>277</v>
      </c>
      <c r="B483" s="117"/>
      <c r="C483" s="67"/>
      <c r="D483" s="81"/>
      <c r="E483" s="175" t="s">
        <v>278</v>
      </c>
      <c r="F483" s="240">
        <f>F484</f>
        <v>232806</v>
      </c>
      <c r="G483" s="240">
        <f>G484</f>
        <v>196660</v>
      </c>
    </row>
    <row r="484" spans="1:7" ht="12.75">
      <c r="A484" s="172"/>
      <c r="B484" s="110" t="s">
        <v>404</v>
      </c>
      <c r="C484" s="66"/>
      <c r="D484" s="110"/>
      <c r="E484" s="32" t="s">
        <v>405</v>
      </c>
      <c r="F484" s="52">
        <f>F485+F502</f>
        <v>232806</v>
      </c>
      <c r="G484" s="52">
        <f>G485+G502</f>
        <v>196660</v>
      </c>
    </row>
    <row r="485" spans="1:7" ht="13.5">
      <c r="A485" s="172"/>
      <c r="B485" s="226" t="s">
        <v>181</v>
      </c>
      <c r="C485" s="227"/>
      <c r="D485" s="226"/>
      <c r="E485" s="47" t="s">
        <v>182</v>
      </c>
      <c r="F485" s="104">
        <f>F486+F497</f>
        <v>226562</v>
      </c>
      <c r="G485" s="104">
        <f>G486+G497</f>
        <v>190416</v>
      </c>
    </row>
    <row r="486" spans="1:7" ht="12.75">
      <c r="A486" s="172"/>
      <c r="B486" s="218"/>
      <c r="C486" s="199" t="s">
        <v>33</v>
      </c>
      <c r="D486" s="218"/>
      <c r="E486" s="46" t="s">
        <v>193</v>
      </c>
      <c r="F486" s="58">
        <f>F487+F489+F491+F493+F495</f>
        <v>190416</v>
      </c>
      <c r="G486" s="58">
        <f>G487+G489+G491+G493+G495</f>
        <v>190416</v>
      </c>
    </row>
    <row r="487" spans="1:7" ht="38.25">
      <c r="A487" s="172"/>
      <c r="B487" s="218"/>
      <c r="C487" s="229" t="s">
        <v>183</v>
      </c>
      <c r="D487" s="230"/>
      <c r="E487" s="228" t="s">
        <v>184</v>
      </c>
      <c r="F487" s="243">
        <f>F488</f>
        <v>17947</v>
      </c>
      <c r="G487" s="243">
        <f>G488</f>
        <v>17947</v>
      </c>
    </row>
    <row r="488" spans="1:7" ht="25.5">
      <c r="A488" s="172"/>
      <c r="B488" s="218"/>
      <c r="C488" s="229"/>
      <c r="D488" s="77" t="s">
        <v>58</v>
      </c>
      <c r="E488" s="68" t="s">
        <v>49</v>
      </c>
      <c r="F488" s="243">
        <v>17947</v>
      </c>
      <c r="G488" s="243">
        <v>17947</v>
      </c>
    </row>
    <row r="489" spans="1:7" ht="12.75">
      <c r="A489" s="172"/>
      <c r="B489" s="216"/>
      <c r="C489" s="229" t="s">
        <v>185</v>
      </c>
      <c r="D489" s="230"/>
      <c r="E489" s="228" t="s">
        <v>36</v>
      </c>
      <c r="F489" s="243">
        <f>F490</f>
        <v>10072.3</v>
      </c>
      <c r="G489" s="243">
        <f>G490</f>
        <v>10072.3</v>
      </c>
    </row>
    <row r="490" spans="1:7" ht="25.5">
      <c r="A490" s="172"/>
      <c r="B490" s="216"/>
      <c r="C490" s="229"/>
      <c r="D490" s="77" t="s">
        <v>58</v>
      </c>
      <c r="E490" s="68" t="s">
        <v>49</v>
      </c>
      <c r="F490" s="243">
        <v>10072.3</v>
      </c>
      <c r="G490" s="243">
        <v>10072.3</v>
      </c>
    </row>
    <row r="491" spans="1:7" ht="63.75">
      <c r="A491" s="172"/>
      <c r="B491" s="216"/>
      <c r="C491" s="229" t="s">
        <v>186</v>
      </c>
      <c r="D491" s="230"/>
      <c r="E491" s="231" t="s">
        <v>216</v>
      </c>
      <c r="F491" s="244">
        <f>F492</f>
        <v>149766.1</v>
      </c>
      <c r="G491" s="244">
        <f>G492</f>
        <v>149766.1</v>
      </c>
    </row>
    <row r="492" spans="1:7" ht="25.5">
      <c r="A492" s="172"/>
      <c r="B492" s="216"/>
      <c r="C492" s="229"/>
      <c r="D492" s="77" t="s">
        <v>58</v>
      </c>
      <c r="E492" s="68" t="s">
        <v>49</v>
      </c>
      <c r="F492" s="244">
        <v>149766.1</v>
      </c>
      <c r="G492" s="244">
        <v>149766.1</v>
      </c>
    </row>
    <row r="493" spans="1:7" ht="51">
      <c r="A493" s="172"/>
      <c r="B493" s="216"/>
      <c r="C493" s="229" t="s">
        <v>187</v>
      </c>
      <c r="D493" s="230"/>
      <c r="E493" s="232" t="s">
        <v>188</v>
      </c>
      <c r="F493" s="244">
        <f>F494</f>
        <v>6799.2</v>
      </c>
      <c r="G493" s="244">
        <f>G494</f>
        <v>6799.2</v>
      </c>
    </row>
    <row r="494" spans="1:7" ht="25.5">
      <c r="A494" s="172"/>
      <c r="B494" s="216"/>
      <c r="C494" s="229"/>
      <c r="D494" s="77" t="s">
        <v>58</v>
      </c>
      <c r="E494" s="103" t="s">
        <v>49</v>
      </c>
      <c r="F494" s="244">
        <v>6799.2</v>
      </c>
      <c r="G494" s="244">
        <v>6799.2</v>
      </c>
    </row>
    <row r="495" spans="1:7" ht="25.5">
      <c r="A495" s="172"/>
      <c r="B495" s="216"/>
      <c r="C495" s="97" t="s">
        <v>189</v>
      </c>
      <c r="D495" s="119"/>
      <c r="E495" s="95" t="s">
        <v>190</v>
      </c>
      <c r="F495" s="244">
        <f>F496</f>
        <v>5831.4</v>
      </c>
      <c r="G495" s="244">
        <f>G496</f>
        <v>5831.4</v>
      </c>
    </row>
    <row r="496" spans="1:7" ht="25.5">
      <c r="A496" s="172"/>
      <c r="B496" s="216"/>
      <c r="C496" s="229"/>
      <c r="D496" s="77" t="s">
        <v>58</v>
      </c>
      <c r="E496" s="103" t="s">
        <v>49</v>
      </c>
      <c r="F496" s="238">
        <v>5831.4</v>
      </c>
      <c r="G496" s="238">
        <v>5831.4</v>
      </c>
    </row>
    <row r="497" spans="1:7" ht="25.5">
      <c r="A497" s="172"/>
      <c r="B497" s="216"/>
      <c r="C497" s="41" t="s">
        <v>34</v>
      </c>
      <c r="D497" s="81"/>
      <c r="E497" s="32" t="s">
        <v>35</v>
      </c>
      <c r="F497" s="58">
        <f>F498+F500</f>
        <v>36146</v>
      </c>
      <c r="G497" s="58"/>
    </row>
    <row r="498" spans="1:7" ht="63.75">
      <c r="A498" s="172"/>
      <c r="B498" s="216"/>
      <c r="C498" s="72" t="s">
        <v>319</v>
      </c>
      <c r="D498" s="74"/>
      <c r="E498" s="14" t="s">
        <v>321</v>
      </c>
      <c r="F498" s="56">
        <f>F499</f>
        <v>5000</v>
      </c>
      <c r="G498" s="56"/>
    </row>
    <row r="499" spans="1:7" ht="12.75">
      <c r="A499" s="172"/>
      <c r="B499" s="216"/>
      <c r="C499" s="72"/>
      <c r="D499" s="74" t="s">
        <v>71</v>
      </c>
      <c r="E499" s="14" t="s">
        <v>59</v>
      </c>
      <c r="F499" s="56">
        <v>5000</v>
      </c>
      <c r="G499" s="56"/>
    </row>
    <row r="500" spans="1:7" ht="38.25">
      <c r="A500" s="172"/>
      <c r="B500" s="216"/>
      <c r="C500" s="72" t="s">
        <v>322</v>
      </c>
      <c r="D500" s="74"/>
      <c r="E500" s="14" t="s">
        <v>323</v>
      </c>
      <c r="F500" s="56">
        <f>F501</f>
        <v>31146</v>
      </c>
      <c r="G500" s="56"/>
    </row>
    <row r="501" spans="1:7" ht="12.75">
      <c r="A501" s="172"/>
      <c r="B501" s="216"/>
      <c r="C501" s="72"/>
      <c r="D501" s="74" t="s">
        <v>71</v>
      </c>
      <c r="E501" s="14" t="s">
        <v>59</v>
      </c>
      <c r="F501" s="56">
        <v>31146</v>
      </c>
      <c r="G501" s="56"/>
    </row>
    <row r="502" spans="1:7" ht="27">
      <c r="A502" s="172"/>
      <c r="B502" s="25" t="s">
        <v>191</v>
      </c>
      <c r="C502" s="41"/>
      <c r="D502" s="24"/>
      <c r="E502" s="154" t="s">
        <v>414</v>
      </c>
      <c r="F502" s="50">
        <f aca="true" t="shared" si="48" ref="F502:G505">F503</f>
        <v>6244</v>
      </c>
      <c r="G502" s="50">
        <f t="shared" si="48"/>
        <v>6244</v>
      </c>
    </row>
    <row r="503" spans="1:7" ht="38.25">
      <c r="A503" s="172"/>
      <c r="B503" s="25"/>
      <c r="C503" s="41" t="s">
        <v>395</v>
      </c>
      <c r="D503" s="75"/>
      <c r="E503" s="12" t="s">
        <v>396</v>
      </c>
      <c r="F503" s="52">
        <f t="shared" si="48"/>
        <v>6244</v>
      </c>
      <c r="G503" s="52">
        <f t="shared" si="48"/>
        <v>6244</v>
      </c>
    </row>
    <row r="504" spans="1:7" ht="25.5">
      <c r="A504" s="172"/>
      <c r="B504" s="25"/>
      <c r="C504" s="67" t="s">
        <v>168</v>
      </c>
      <c r="D504" s="81"/>
      <c r="E504" s="71" t="s">
        <v>425</v>
      </c>
      <c r="F504" s="51">
        <f t="shared" si="48"/>
        <v>6244</v>
      </c>
      <c r="G504" s="51">
        <f t="shared" si="48"/>
        <v>6244</v>
      </c>
    </row>
    <row r="505" spans="1:7" ht="25.5">
      <c r="A505" s="190"/>
      <c r="B505" s="25"/>
      <c r="C505" s="67"/>
      <c r="D505" s="81" t="s">
        <v>89</v>
      </c>
      <c r="E505" s="187" t="s">
        <v>90</v>
      </c>
      <c r="F505" s="51">
        <f t="shared" si="48"/>
        <v>6244</v>
      </c>
      <c r="G505" s="51">
        <f t="shared" si="48"/>
        <v>6244</v>
      </c>
    </row>
    <row r="506" spans="1:7" ht="13.5">
      <c r="A506" s="172"/>
      <c r="B506" s="25"/>
      <c r="C506" s="41"/>
      <c r="D506" s="24"/>
      <c r="E506" s="146" t="s">
        <v>244</v>
      </c>
      <c r="F506" s="54">
        <v>6244</v>
      </c>
      <c r="G506" s="54">
        <v>6244</v>
      </c>
    </row>
    <row r="507" spans="1:7" ht="42.75">
      <c r="A507" s="180" t="s">
        <v>279</v>
      </c>
      <c r="B507" s="115"/>
      <c r="C507" s="65"/>
      <c r="D507" s="115"/>
      <c r="E507" s="175" t="s">
        <v>280</v>
      </c>
      <c r="F507" s="241">
        <f>F508</f>
        <v>9918.7</v>
      </c>
      <c r="G507" s="241">
        <f>G508</f>
        <v>9918.7</v>
      </c>
    </row>
    <row r="508" spans="1:7" ht="14.25">
      <c r="A508" s="180"/>
      <c r="B508" s="110" t="s">
        <v>404</v>
      </c>
      <c r="C508" s="66"/>
      <c r="D508" s="110"/>
      <c r="E508" s="32" t="s">
        <v>405</v>
      </c>
      <c r="F508" s="52">
        <f>F509</f>
        <v>9918.7</v>
      </c>
      <c r="G508" s="52">
        <f>G509</f>
        <v>9918.7</v>
      </c>
    </row>
    <row r="509" spans="1:7" ht="27">
      <c r="A509" s="180"/>
      <c r="B509" s="25" t="s">
        <v>191</v>
      </c>
      <c r="C509" s="41"/>
      <c r="D509" s="24"/>
      <c r="E509" s="154" t="s">
        <v>414</v>
      </c>
      <c r="F509" s="53">
        <f aca="true" t="shared" si="49" ref="F509:G511">F510</f>
        <v>9918.7</v>
      </c>
      <c r="G509" s="53">
        <f t="shared" si="49"/>
        <v>9918.7</v>
      </c>
    </row>
    <row r="510" spans="1:7" ht="38.25">
      <c r="A510" s="180"/>
      <c r="B510" s="25"/>
      <c r="C510" s="41" t="s">
        <v>42</v>
      </c>
      <c r="D510" s="93"/>
      <c r="E510" s="128" t="s">
        <v>41</v>
      </c>
      <c r="F510" s="52">
        <f t="shared" si="49"/>
        <v>9918.7</v>
      </c>
      <c r="G510" s="52">
        <f t="shared" si="49"/>
        <v>9918.7</v>
      </c>
    </row>
    <row r="511" spans="1:7" ht="14.25">
      <c r="A511" s="180"/>
      <c r="B511" s="115"/>
      <c r="C511" s="67" t="s">
        <v>44</v>
      </c>
      <c r="D511" s="77"/>
      <c r="E511" s="189" t="s">
        <v>5</v>
      </c>
      <c r="F511" s="54">
        <f t="shared" si="49"/>
        <v>9918.7</v>
      </c>
      <c r="G511" s="54">
        <f t="shared" si="49"/>
        <v>9918.7</v>
      </c>
    </row>
    <row r="512" spans="1:7" ht="25.5">
      <c r="A512" s="180"/>
      <c r="B512" s="115"/>
      <c r="C512" s="67"/>
      <c r="D512" s="77" t="s">
        <v>58</v>
      </c>
      <c r="E512" s="68" t="s">
        <v>49</v>
      </c>
      <c r="F512" s="54">
        <v>9918.7</v>
      </c>
      <c r="G512" s="54">
        <v>9918.7</v>
      </c>
    </row>
    <row r="513" spans="1:7" ht="33.75" customHeight="1">
      <c r="A513" s="180" t="s">
        <v>475</v>
      </c>
      <c r="B513" s="117"/>
      <c r="C513" s="67"/>
      <c r="D513" s="81"/>
      <c r="E513" s="175" t="s">
        <v>476</v>
      </c>
      <c r="F513" s="240">
        <f aca="true" t="shared" si="50" ref="F513:G518">F514</f>
        <v>5369.6</v>
      </c>
      <c r="G513" s="240">
        <f t="shared" si="50"/>
        <v>5369.6</v>
      </c>
    </row>
    <row r="514" spans="1:7" ht="14.25">
      <c r="A514" s="180"/>
      <c r="B514" s="112" t="s">
        <v>384</v>
      </c>
      <c r="C514" s="93"/>
      <c r="D514" s="75"/>
      <c r="E514" s="3" t="s">
        <v>385</v>
      </c>
      <c r="F514" s="49">
        <f t="shared" si="50"/>
        <v>5369.6</v>
      </c>
      <c r="G514" s="49">
        <f t="shared" si="50"/>
        <v>5369.6</v>
      </c>
    </row>
    <row r="515" spans="1:7" ht="14.25">
      <c r="A515" s="180"/>
      <c r="B515" s="115" t="s">
        <v>144</v>
      </c>
      <c r="C515" s="41"/>
      <c r="D515" s="82"/>
      <c r="E515" s="5" t="s">
        <v>392</v>
      </c>
      <c r="F515" s="53">
        <f t="shared" si="50"/>
        <v>5369.6</v>
      </c>
      <c r="G515" s="53">
        <f t="shared" si="50"/>
        <v>5369.6</v>
      </c>
    </row>
    <row r="516" spans="1:7" ht="38.25">
      <c r="A516" s="180"/>
      <c r="B516" s="115"/>
      <c r="C516" s="41" t="s">
        <v>395</v>
      </c>
      <c r="D516" s="75"/>
      <c r="E516" s="12" t="s">
        <v>396</v>
      </c>
      <c r="F516" s="49">
        <f t="shared" si="50"/>
        <v>5369.6</v>
      </c>
      <c r="G516" s="49">
        <f t="shared" si="50"/>
        <v>5369.6</v>
      </c>
    </row>
    <row r="517" spans="1:7" ht="25.5">
      <c r="A517" s="180"/>
      <c r="B517" s="115"/>
      <c r="C517" s="67" t="s">
        <v>168</v>
      </c>
      <c r="D517" s="81"/>
      <c r="E517" s="42" t="s">
        <v>425</v>
      </c>
      <c r="F517" s="54">
        <f t="shared" si="50"/>
        <v>5369.6</v>
      </c>
      <c r="G517" s="54">
        <f t="shared" si="50"/>
        <v>5369.6</v>
      </c>
    </row>
    <row r="518" spans="1:7" ht="25.5">
      <c r="A518" s="180"/>
      <c r="B518" s="115"/>
      <c r="C518" s="41"/>
      <c r="D518" s="74" t="s">
        <v>89</v>
      </c>
      <c r="E518" s="22" t="s">
        <v>90</v>
      </c>
      <c r="F518" s="54">
        <f t="shared" si="50"/>
        <v>5369.6</v>
      </c>
      <c r="G518" s="54">
        <f t="shared" si="50"/>
        <v>5369.6</v>
      </c>
    </row>
    <row r="519" spans="1:7" ht="25.5">
      <c r="A519" s="180"/>
      <c r="B519" s="115"/>
      <c r="C519" s="41"/>
      <c r="D519" s="74"/>
      <c r="E519" s="14" t="s">
        <v>425</v>
      </c>
      <c r="F519" s="54">
        <v>5369.6</v>
      </c>
      <c r="G519" s="54">
        <v>5369.6</v>
      </c>
    </row>
    <row r="520" spans="1:7" ht="15.75">
      <c r="A520" s="172"/>
      <c r="B520" s="233"/>
      <c r="C520" s="234"/>
      <c r="D520" s="233"/>
      <c r="E520" s="235" t="s">
        <v>281</v>
      </c>
      <c r="F520" s="60">
        <f>F10+F65+F104+F189+F218+F249+F277+F287+F386+F404+F412+F427+F483+F507+F513</f>
        <v>2623965.1000000006</v>
      </c>
      <c r="G520" s="60">
        <f>G10+G65+G104+G189+G218+G249+G277+G287+G386+G404+G412+G427+G483+G507+G513</f>
        <v>2809216.1000000006</v>
      </c>
    </row>
    <row r="521" spans="1:5" ht="12.75">
      <c r="A521" s="124"/>
      <c r="B521" s="124"/>
      <c r="C521" s="236"/>
      <c r="D521" s="124"/>
      <c r="E521" s="30"/>
    </row>
    <row r="522" spans="1:5" ht="12.75">
      <c r="A522" s="124"/>
      <c r="B522" s="124"/>
      <c r="C522" s="236"/>
      <c r="D522" s="124"/>
      <c r="E522" s="30"/>
    </row>
    <row r="523" spans="1:5" ht="12.75">
      <c r="A523" s="124"/>
      <c r="B523" s="124"/>
      <c r="C523" s="236"/>
      <c r="D523" s="124"/>
      <c r="E523" s="30"/>
    </row>
    <row r="524" spans="1:5" ht="12.75">
      <c r="A524" s="124"/>
      <c r="B524" s="124"/>
      <c r="C524" s="236"/>
      <c r="D524" s="124"/>
      <c r="E524" s="30"/>
    </row>
    <row r="526" spans="6:7" ht="12.75">
      <c r="F526" s="249"/>
      <c r="G526" s="249"/>
    </row>
  </sheetData>
  <mergeCells count="2">
    <mergeCell ref="C7:F7"/>
    <mergeCell ref="A6:G6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87"/>
  <sheetViews>
    <sheetView workbookViewId="0" topLeftCell="A1">
      <selection activeCell="I7" sqref="I7"/>
    </sheetView>
  </sheetViews>
  <sheetFormatPr defaultColWidth="9.00390625" defaultRowHeight="12.75"/>
  <cols>
    <col min="1" max="1" width="5.625" style="0" customWidth="1"/>
    <col min="2" max="2" width="6.625" style="0" customWidth="1"/>
    <col min="3" max="3" width="10.75390625" style="0" customWidth="1"/>
    <col min="4" max="4" width="6.25390625" style="0" customWidth="1"/>
    <col min="5" max="5" width="38.125" style="0" customWidth="1"/>
    <col min="6" max="6" width="14.25390625" style="0" customWidth="1"/>
  </cols>
  <sheetData>
    <row r="1" spans="1:6" ht="12.75">
      <c r="A1" s="62"/>
      <c r="B1" s="62"/>
      <c r="C1" s="62"/>
      <c r="D1" s="62"/>
      <c r="E1" s="30"/>
      <c r="F1" s="163" t="s">
        <v>516</v>
      </c>
    </row>
    <row r="2" spans="1:6" ht="12.75">
      <c r="A2" s="62"/>
      <c r="B2" s="62"/>
      <c r="C2" s="62"/>
      <c r="D2" s="62"/>
      <c r="E2" s="30"/>
      <c r="F2" s="163" t="s">
        <v>240</v>
      </c>
    </row>
    <row r="3" spans="1:6" ht="12.75">
      <c r="A3" s="62"/>
      <c r="B3" s="62"/>
      <c r="C3" s="62"/>
      <c r="D3" s="62"/>
      <c r="E3" s="30"/>
      <c r="F3" s="163" t="s">
        <v>541</v>
      </c>
    </row>
    <row r="4" spans="1:6" ht="12.75">
      <c r="A4" s="62"/>
      <c r="B4" s="62"/>
      <c r="C4" s="62"/>
      <c r="D4" s="62"/>
      <c r="E4" s="30"/>
      <c r="F4" s="163"/>
    </row>
    <row r="5" spans="1:6" ht="12.75">
      <c r="A5" s="62"/>
      <c r="B5" s="62"/>
      <c r="C5" s="62"/>
      <c r="D5" s="62"/>
      <c r="E5" s="30"/>
      <c r="F5" s="254"/>
    </row>
    <row r="6" spans="1:6" ht="18.75">
      <c r="A6" s="305" t="s">
        <v>309</v>
      </c>
      <c r="B6" s="305"/>
      <c r="C6" s="305"/>
      <c r="D6" s="305"/>
      <c r="E6" s="305"/>
      <c r="F6" s="305"/>
    </row>
    <row r="7" spans="1:5" ht="18.75">
      <c r="A7" s="62"/>
      <c r="B7" s="164"/>
      <c r="C7" s="303" t="s">
        <v>138</v>
      </c>
      <c r="D7" s="303"/>
      <c r="E7" s="303"/>
    </row>
    <row r="8" spans="1:5" ht="18.75">
      <c r="A8" s="62"/>
      <c r="B8" s="164"/>
      <c r="C8" s="164"/>
      <c r="D8" s="255"/>
      <c r="E8" s="256"/>
    </row>
    <row r="9" spans="1:6" ht="74.25" customHeight="1">
      <c r="A9" s="251" t="s">
        <v>241</v>
      </c>
      <c r="B9" s="251" t="s">
        <v>380</v>
      </c>
      <c r="C9" s="251" t="s">
        <v>381</v>
      </c>
      <c r="D9" s="251" t="s">
        <v>382</v>
      </c>
      <c r="E9" s="161" t="s">
        <v>383</v>
      </c>
      <c r="F9" s="162" t="s">
        <v>311</v>
      </c>
    </row>
    <row r="10" spans="1:6" ht="28.5">
      <c r="A10" s="165" t="s">
        <v>242</v>
      </c>
      <c r="B10" s="166"/>
      <c r="C10" s="166"/>
      <c r="D10" s="166"/>
      <c r="E10" s="167" t="s">
        <v>243</v>
      </c>
      <c r="F10" s="267">
        <f>F11</f>
        <v>433720.5</v>
      </c>
    </row>
    <row r="11" spans="1:6" ht="13.5">
      <c r="A11" s="169"/>
      <c r="B11" s="93" t="s">
        <v>456</v>
      </c>
      <c r="C11" s="93"/>
      <c r="D11" s="115"/>
      <c r="E11" s="257" t="s">
        <v>295</v>
      </c>
      <c r="F11" s="268">
        <f>F12+F24+F35+F43+F48</f>
        <v>433720.5</v>
      </c>
    </row>
    <row r="12" spans="1:6" ht="13.5">
      <c r="A12" s="169"/>
      <c r="B12" s="115" t="s">
        <v>457</v>
      </c>
      <c r="C12" s="93"/>
      <c r="D12" s="115"/>
      <c r="E12" s="27" t="s">
        <v>115</v>
      </c>
      <c r="F12" s="269">
        <f>F13+F20</f>
        <v>159722.2</v>
      </c>
    </row>
    <row r="13" spans="1:6" ht="25.5">
      <c r="A13" s="169"/>
      <c r="B13" s="115"/>
      <c r="C13" s="41" t="s">
        <v>458</v>
      </c>
      <c r="D13" s="115"/>
      <c r="E13" s="159" t="s">
        <v>461</v>
      </c>
      <c r="F13" s="270">
        <f>F17+F14</f>
        <v>156898.5</v>
      </c>
    </row>
    <row r="14" spans="1:6" ht="25.5">
      <c r="A14" s="169"/>
      <c r="B14" s="115"/>
      <c r="C14" s="67" t="s">
        <v>504</v>
      </c>
      <c r="D14" s="81"/>
      <c r="E14" s="271" t="s">
        <v>425</v>
      </c>
      <c r="F14" s="272">
        <f>F15</f>
        <v>108895.2</v>
      </c>
    </row>
    <row r="15" spans="1:6" ht="25.5">
      <c r="A15" s="169"/>
      <c r="B15" s="115"/>
      <c r="C15" s="67"/>
      <c r="D15" s="81" t="s">
        <v>89</v>
      </c>
      <c r="E15" s="271" t="s">
        <v>90</v>
      </c>
      <c r="F15" s="272">
        <f>F16</f>
        <v>108895.2</v>
      </c>
    </row>
    <row r="16" spans="1:6" ht="13.5">
      <c r="A16" s="169"/>
      <c r="B16" s="115"/>
      <c r="C16" s="67"/>
      <c r="D16" s="81"/>
      <c r="E16" s="271" t="s">
        <v>244</v>
      </c>
      <c r="F16" s="272">
        <v>108895.2</v>
      </c>
    </row>
    <row r="17" spans="1:6" ht="25.5">
      <c r="A17" s="169"/>
      <c r="B17" s="117"/>
      <c r="C17" s="67" t="s">
        <v>347</v>
      </c>
      <c r="D17" s="81"/>
      <c r="E17" s="151" t="s">
        <v>348</v>
      </c>
      <c r="F17" s="272">
        <f>F18</f>
        <v>48003.3</v>
      </c>
    </row>
    <row r="18" spans="1:6" ht="25.5">
      <c r="A18" s="169"/>
      <c r="B18" s="117"/>
      <c r="C18" s="67"/>
      <c r="D18" s="81" t="s">
        <v>89</v>
      </c>
      <c r="E18" s="151" t="s">
        <v>90</v>
      </c>
      <c r="F18" s="272">
        <f>F19</f>
        <v>48003.3</v>
      </c>
    </row>
    <row r="19" spans="1:6" ht="13.5">
      <c r="A19" s="169"/>
      <c r="B19" s="115"/>
      <c r="C19" s="41"/>
      <c r="D19" s="115"/>
      <c r="E19" s="10" t="s">
        <v>436</v>
      </c>
      <c r="F19" s="273">
        <v>48003.3</v>
      </c>
    </row>
    <row r="20" spans="1:6" ht="13.5">
      <c r="A20" s="169"/>
      <c r="B20" s="115"/>
      <c r="C20" s="41" t="s">
        <v>135</v>
      </c>
      <c r="D20" s="115"/>
      <c r="E20" s="160" t="s">
        <v>136</v>
      </c>
      <c r="F20" s="268">
        <f>F21</f>
        <v>2823.7</v>
      </c>
    </row>
    <row r="21" spans="1:6" ht="25.5">
      <c r="A21" s="169"/>
      <c r="B21" s="81"/>
      <c r="C21" s="67" t="s">
        <v>501</v>
      </c>
      <c r="D21" s="115"/>
      <c r="E21" s="271" t="s">
        <v>425</v>
      </c>
      <c r="F21" s="272">
        <f>F22</f>
        <v>2823.7</v>
      </c>
    </row>
    <row r="22" spans="1:6" ht="25.5">
      <c r="A22" s="169"/>
      <c r="B22" s="81"/>
      <c r="C22" s="67"/>
      <c r="D22" s="81" t="s">
        <v>89</v>
      </c>
      <c r="E22" s="151" t="s">
        <v>90</v>
      </c>
      <c r="F22" s="272">
        <f>F23</f>
        <v>2823.7</v>
      </c>
    </row>
    <row r="23" spans="1:6" ht="13.5">
      <c r="A23" s="169"/>
      <c r="B23" s="115"/>
      <c r="C23" s="41"/>
      <c r="D23" s="115"/>
      <c r="E23" s="274" t="s">
        <v>244</v>
      </c>
      <c r="F23" s="273">
        <v>2823.7</v>
      </c>
    </row>
    <row r="24" spans="1:6" ht="13.5">
      <c r="A24" s="169"/>
      <c r="B24" s="115" t="s">
        <v>467</v>
      </c>
      <c r="C24" s="41"/>
      <c r="D24" s="115"/>
      <c r="E24" s="27" t="s">
        <v>197</v>
      </c>
      <c r="F24" s="269">
        <f>F25+F32</f>
        <v>16401.6</v>
      </c>
    </row>
    <row r="25" spans="1:6" ht="25.5">
      <c r="A25" s="169"/>
      <c r="B25" s="115"/>
      <c r="C25" s="41" t="s">
        <v>463</v>
      </c>
      <c r="D25" s="115"/>
      <c r="E25" s="159" t="s">
        <v>464</v>
      </c>
      <c r="F25" s="270">
        <f>F29+F26</f>
        <v>16336.6</v>
      </c>
    </row>
    <row r="26" spans="1:6" ht="25.5">
      <c r="A26" s="169"/>
      <c r="B26" s="115"/>
      <c r="C26" s="67" t="s">
        <v>505</v>
      </c>
      <c r="D26" s="81"/>
      <c r="E26" s="271" t="s">
        <v>425</v>
      </c>
      <c r="F26" s="272">
        <f>F27</f>
        <v>9992.5</v>
      </c>
    </row>
    <row r="27" spans="1:6" ht="29.25" customHeight="1">
      <c r="A27" s="169"/>
      <c r="B27" s="115"/>
      <c r="C27" s="67"/>
      <c r="D27" s="81" t="s">
        <v>89</v>
      </c>
      <c r="E27" s="271" t="s">
        <v>90</v>
      </c>
      <c r="F27" s="272">
        <f>F28</f>
        <v>9992.5</v>
      </c>
    </row>
    <row r="28" spans="1:6" ht="13.5">
      <c r="A28" s="169"/>
      <c r="B28" s="115"/>
      <c r="C28" s="67"/>
      <c r="D28" s="81"/>
      <c r="E28" s="271" t="s">
        <v>244</v>
      </c>
      <c r="F28" s="272">
        <v>9992.5</v>
      </c>
    </row>
    <row r="29" spans="1:6" ht="25.5">
      <c r="A29" s="169"/>
      <c r="B29" s="117"/>
      <c r="C29" s="67" t="s">
        <v>349</v>
      </c>
      <c r="D29" s="81"/>
      <c r="E29" s="151" t="s">
        <v>348</v>
      </c>
      <c r="F29" s="272">
        <f>F30</f>
        <v>6344.1</v>
      </c>
    </row>
    <row r="30" spans="1:6" ht="25.5">
      <c r="A30" s="169"/>
      <c r="B30" s="117"/>
      <c r="C30" s="67"/>
      <c r="D30" s="81" t="s">
        <v>89</v>
      </c>
      <c r="E30" s="151" t="s">
        <v>90</v>
      </c>
      <c r="F30" s="272">
        <f>F31</f>
        <v>6344.1</v>
      </c>
    </row>
    <row r="31" spans="1:6" ht="13.5">
      <c r="A31" s="169"/>
      <c r="B31" s="115"/>
      <c r="C31" s="41"/>
      <c r="D31" s="115"/>
      <c r="E31" s="10" t="s">
        <v>436</v>
      </c>
      <c r="F31" s="273">
        <v>6344.1</v>
      </c>
    </row>
    <row r="32" spans="1:6" ht="25.5">
      <c r="A32" s="169"/>
      <c r="B32" s="115"/>
      <c r="C32" s="41" t="s">
        <v>19</v>
      </c>
      <c r="D32" s="81"/>
      <c r="E32" s="132" t="s">
        <v>175</v>
      </c>
      <c r="F32" s="270">
        <f>F33</f>
        <v>65</v>
      </c>
    </row>
    <row r="33" spans="1:6" ht="63.75">
      <c r="A33" s="169"/>
      <c r="B33" s="115"/>
      <c r="C33" s="67" t="s">
        <v>176</v>
      </c>
      <c r="D33" s="117"/>
      <c r="E33" s="6" t="s">
        <v>177</v>
      </c>
      <c r="F33" s="273">
        <f>F34</f>
        <v>65</v>
      </c>
    </row>
    <row r="34" spans="1:6" ht="25.5">
      <c r="A34" s="169"/>
      <c r="B34" s="115"/>
      <c r="C34" s="67"/>
      <c r="D34" s="81" t="s">
        <v>89</v>
      </c>
      <c r="E34" s="151" t="s">
        <v>90</v>
      </c>
      <c r="F34" s="273">
        <v>65</v>
      </c>
    </row>
    <row r="35" spans="1:6" ht="13.5">
      <c r="A35" s="169"/>
      <c r="B35" s="115" t="s">
        <v>470</v>
      </c>
      <c r="C35" s="41"/>
      <c r="D35" s="115"/>
      <c r="E35" s="27" t="s">
        <v>122</v>
      </c>
      <c r="F35" s="269">
        <f>F36+F40</f>
        <v>86677</v>
      </c>
    </row>
    <row r="36" spans="1:6" ht="13.5">
      <c r="A36" s="169"/>
      <c r="B36" s="115"/>
      <c r="C36" s="41" t="s">
        <v>465</v>
      </c>
      <c r="D36" s="115"/>
      <c r="E36" s="158" t="s">
        <v>466</v>
      </c>
      <c r="F36" s="268">
        <f>F37</f>
        <v>73094.9</v>
      </c>
    </row>
    <row r="37" spans="1:6" ht="25.5">
      <c r="A37" s="169"/>
      <c r="B37" s="117"/>
      <c r="C37" s="67" t="s">
        <v>350</v>
      </c>
      <c r="D37" s="117"/>
      <c r="E37" s="151" t="s">
        <v>310</v>
      </c>
      <c r="F37" s="272">
        <f>F38</f>
        <v>73094.9</v>
      </c>
    </row>
    <row r="38" spans="1:6" ht="25.5">
      <c r="A38" s="169"/>
      <c r="B38" s="117"/>
      <c r="C38" s="67"/>
      <c r="D38" s="81" t="s">
        <v>89</v>
      </c>
      <c r="E38" s="151" t="s">
        <v>90</v>
      </c>
      <c r="F38" s="272">
        <f>F39</f>
        <v>73094.9</v>
      </c>
    </row>
    <row r="39" spans="1:6" ht="13.5">
      <c r="A39" s="169"/>
      <c r="B39" s="115"/>
      <c r="C39" s="41"/>
      <c r="D39" s="110"/>
      <c r="E39" s="10" t="s">
        <v>436</v>
      </c>
      <c r="F39" s="272">
        <v>73094.9</v>
      </c>
    </row>
    <row r="40" spans="1:6" ht="27">
      <c r="A40" s="169"/>
      <c r="B40" s="115"/>
      <c r="C40" s="41" t="s">
        <v>19</v>
      </c>
      <c r="D40" s="115"/>
      <c r="E40" s="20" t="s">
        <v>175</v>
      </c>
      <c r="F40" s="268">
        <f>F41</f>
        <v>13582.1</v>
      </c>
    </row>
    <row r="41" spans="1:6" ht="63.75">
      <c r="A41" s="169"/>
      <c r="B41" s="117"/>
      <c r="C41" s="67" t="s">
        <v>176</v>
      </c>
      <c r="D41" s="117"/>
      <c r="E41" s="6" t="s">
        <v>177</v>
      </c>
      <c r="F41" s="272">
        <f>F42</f>
        <v>13582.1</v>
      </c>
    </row>
    <row r="42" spans="1:6" ht="30" customHeight="1">
      <c r="A42" s="169"/>
      <c r="B42" s="117"/>
      <c r="C42" s="67"/>
      <c r="D42" s="81" t="s">
        <v>89</v>
      </c>
      <c r="E42" s="151" t="s">
        <v>90</v>
      </c>
      <c r="F42" s="272">
        <v>13582.1</v>
      </c>
    </row>
    <row r="43" spans="1:6" ht="40.5">
      <c r="A43" s="169"/>
      <c r="B43" s="115" t="s">
        <v>123</v>
      </c>
      <c r="C43" s="41"/>
      <c r="D43" s="115"/>
      <c r="E43" s="27" t="s">
        <v>124</v>
      </c>
      <c r="F43" s="269">
        <f>F44</f>
        <v>14161.3</v>
      </c>
    </row>
    <row r="44" spans="1:6" ht="13.5">
      <c r="A44" s="169"/>
      <c r="B44" s="115"/>
      <c r="C44" s="41" t="s">
        <v>50</v>
      </c>
      <c r="D44" s="115"/>
      <c r="E44" s="160" t="s">
        <v>27</v>
      </c>
      <c r="F44" s="268">
        <f>F45</f>
        <v>14161.3</v>
      </c>
    </row>
    <row r="45" spans="1:6" ht="38.25">
      <c r="A45" s="169"/>
      <c r="B45" s="81"/>
      <c r="C45" s="67" t="s">
        <v>51</v>
      </c>
      <c r="D45" s="81"/>
      <c r="E45" s="133" t="s">
        <v>523</v>
      </c>
      <c r="F45" s="272">
        <f>F46</f>
        <v>14161.3</v>
      </c>
    </row>
    <row r="46" spans="1:6" ht="38.25">
      <c r="A46" s="169"/>
      <c r="B46" s="81"/>
      <c r="C46" s="67" t="s">
        <v>117</v>
      </c>
      <c r="D46" s="81"/>
      <c r="E46" s="14" t="s">
        <v>528</v>
      </c>
      <c r="F46" s="272">
        <f>F47</f>
        <v>14161.3</v>
      </c>
    </row>
    <row r="47" spans="1:6" ht="25.5">
      <c r="A47" s="169"/>
      <c r="B47" s="81"/>
      <c r="C47" s="67"/>
      <c r="D47" s="74" t="s">
        <v>89</v>
      </c>
      <c r="E47" s="14" t="s">
        <v>90</v>
      </c>
      <c r="F47" s="272">
        <v>14161.3</v>
      </c>
    </row>
    <row r="48" spans="1:6" ht="27">
      <c r="A48" s="169"/>
      <c r="B48" s="109" t="s">
        <v>296</v>
      </c>
      <c r="C48" s="41"/>
      <c r="D48" s="93"/>
      <c r="E48" s="20" t="s">
        <v>297</v>
      </c>
      <c r="F48" s="275">
        <f>F49+F52+F56+F63+F60</f>
        <v>156758.4</v>
      </c>
    </row>
    <row r="49" spans="1:6" ht="38.25">
      <c r="A49" s="169"/>
      <c r="B49" s="93"/>
      <c r="C49" s="41" t="s">
        <v>42</v>
      </c>
      <c r="D49" s="115"/>
      <c r="E49" s="128" t="s">
        <v>41</v>
      </c>
      <c r="F49" s="270">
        <f>F50</f>
        <v>9955.8</v>
      </c>
    </row>
    <row r="50" spans="1:6" ht="12.75">
      <c r="A50" s="169"/>
      <c r="B50" s="81"/>
      <c r="C50" s="67" t="s">
        <v>44</v>
      </c>
      <c r="D50" s="81"/>
      <c r="E50" s="6" t="s">
        <v>5</v>
      </c>
      <c r="F50" s="272">
        <f>F51</f>
        <v>9955.8</v>
      </c>
    </row>
    <row r="51" spans="1:6" ht="25.5">
      <c r="A51" s="169"/>
      <c r="B51" s="81"/>
      <c r="C51" s="67"/>
      <c r="D51" s="81" t="s">
        <v>58</v>
      </c>
      <c r="E51" s="6" t="s">
        <v>49</v>
      </c>
      <c r="F51" s="272">
        <v>9955.8</v>
      </c>
    </row>
    <row r="52" spans="1:6" ht="76.5">
      <c r="A52" s="169"/>
      <c r="B52" s="93"/>
      <c r="C52" s="41" t="s">
        <v>441</v>
      </c>
      <c r="D52" s="81"/>
      <c r="E52" s="150" t="s">
        <v>108</v>
      </c>
      <c r="F52" s="270">
        <f>F53</f>
        <v>3196.3</v>
      </c>
    </row>
    <row r="53" spans="1:6" ht="25.5">
      <c r="A53" s="169"/>
      <c r="B53" s="93"/>
      <c r="C53" s="67" t="s">
        <v>109</v>
      </c>
      <c r="D53" s="81"/>
      <c r="E53" s="151" t="s">
        <v>425</v>
      </c>
      <c r="F53" s="272">
        <f>F54</f>
        <v>3196.3</v>
      </c>
    </row>
    <row r="54" spans="1:6" ht="25.5">
      <c r="A54" s="169"/>
      <c r="B54" s="93"/>
      <c r="C54" s="41"/>
      <c r="D54" s="81" t="s">
        <v>89</v>
      </c>
      <c r="E54" s="151" t="s">
        <v>314</v>
      </c>
      <c r="F54" s="272">
        <f>F55</f>
        <v>3196.3</v>
      </c>
    </row>
    <row r="55" spans="1:6" ht="12.75">
      <c r="A55" s="169"/>
      <c r="B55" s="93"/>
      <c r="C55" s="41"/>
      <c r="D55" s="81"/>
      <c r="E55" s="10" t="s">
        <v>244</v>
      </c>
      <c r="F55" s="272">
        <v>3196.3</v>
      </c>
    </row>
    <row r="56" spans="1:6" ht="25.5">
      <c r="A56" s="169"/>
      <c r="B56" s="93"/>
      <c r="C56" s="41" t="s">
        <v>38</v>
      </c>
      <c r="D56" s="93"/>
      <c r="E56" s="159" t="s">
        <v>132</v>
      </c>
      <c r="F56" s="270">
        <f>F57</f>
        <v>185.9</v>
      </c>
    </row>
    <row r="57" spans="1:6" ht="12.75">
      <c r="A57" s="169"/>
      <c r="B57" s="93"/>
      <c r="C57" s="67" t="s">
        <v>133</v>
      </c>
      <c r="D57" s="117"/>
      <c r="E57" s="171" t="s">
        <v>134</v>
      </c>
      <c r="F57" s="272">
        <f>F58</f>
        <v>185.9</v>
      </c>
    </row>
    <row r="58" spans="1:6" ht="25.5">
      <c r="A58" s="169"/>
      <c r="B58" s="93"/>
      <c r="C58" s="67"/>
      <c r="D58" s="81" t="s">
        <v>89</v>
      </c>
      <c r="E58" s="151" t="s">
        <v>314</v>
      </c>
      <c r="F58" s="272">
        <f>F59</f>
        <v>185.9</v>
      </c>
    </row>
    <row r="59" spans="1:6" ht="12.75">
      <c r="A59" s="169"/>
      <c r="B59" s="81"/>
      <c r="C59" s="41"/>
      <c r="D59" s="110"/>
      <c r="E59" s="10" t="s">
        <v>244</v>
      </c>
      <c r="F59" s="273">
        <v>185.9</v>
      </c>
    </row>
    <row r="60" spans="1:6" ht="12.75">
      <c r="A60" s="169"/>
      <c r="B60" s="81"/>
      <c r="C60" s="41" t="s">
        <v>50</v>
      </c>
      <c r="D60" s="81"/>
      <c r="E60" s="132" t="s">
        <v>27</v>
      </c>
      <c r="F60" s="270">
        <f>F61</f>
        <v>133065.4</v>
      </c>
    </row>
    <row r="61" spans="1:6" ht="76.5">
      <c r="A61" s="169"/>
      <c r="B61" s="81"/>
      <c r="C61" s="72" t="s">
        <v>236</v>
      </c>
      <c r="D61" s="74"/>
      <c r="E61" s="14" t="s">
        <v>511</v>
      </c>
      <c r="F61" s="273">
        <f>F62</f>
        <v>133065.4</v>
      </c>
    </row>
    <row r="62" spans="1:6" ht="12.75">
      <c r="A62" s="169"/>
      <c r="B62" s="81"/>
      <c r="C62" s="41"/>
      <c r="D62" s="265" t="s">
        <v>509</v>
      </c>
      <c r="E62" s="14" t="s">
        <v>510</v>
      </c>
      <c r="F62" s="273">
        <v>133065.4</v>
      </c>
    </row>
    <row r="63" spans="1:6" ht="25.5">
      <c r="A63" s="169"/>
      <c r="B63" s="111"/>
      <c r="C63" s="41" t="s">
        <v>34</v>
      </c>
      <c r="D63" s="110"/>
      <c r="E63" s="160" t="s">
        <v>35</v>
      </c>
      <c r="F63" s="270">
        <f>F64+F66+F70+F68</f>
        <v>10355</v>
      </c>
    </row>
    <row r="64" spans="1:6" ht="76.5">
      <c r="A64" s="169"/>
      <c r="B64" s="81"/>
      <c r="C64" s="67" t="s">
        <v>118</v>
      </c>
      <c r="D64" s="81"/>
      <c r="E64" s="6" t="s">
        <v>218</v>
      </c>
      <c r="F64" s="272">
        <f>F65</f>
        <v>5185</v>
      </c>
    </row>
    <row r="65" spans="1:6" ht="12.75">
      <c r="A65" s="169"/>
      <c r="B65" s="81"/>
      <c r="C65" s="67"/>
      <c r="D65" s="81" t="s">
        <v>71</v>
      </c>
      <c r="E65" s="6" t="s">
        <v>59</v>
      </c>
      <c r="F65" s="272">
        <v>5185</v>
      </c>
    </row>
    <row r="66" spans="1:6" ht="51">
      <c r="A66" s="169"/>
      <c r="B66" s="81"/>
      <c r="C66" s="67" t="s">
        <v>119</v>
      </c>
      <c r="D66" s="81"/>
      <c r="E66" s="6" t="s">
        <v>198</v>
      </c>
      <c r="F66" s="272">
        <f>F67</f>
        <v>891</v>
      </c>
    </row>
    <row r="67" spans="1:6" ht="12.75">
      <c r="A67" s="169"/>
      <c r="B67" s="81"/>
      <c r="C67" s="67"/>
      <c r="D67" s="81" t="s">
        <v>71</v>
      </c>
      <c r="E67" s="6" t="s">
        <v>59</v>
      </c>
      <c r="F67" s="272">
        <v>891</v>
      </c>
    </row>
    <row r="68" spans="1:6" ht="51">
      <c r="A68" s="169"/>
      <c r="B68" s="81"/>
      <c r="C68" s="67" t="s">
        <v>298</v>
      </c>
      <c r="D68" s="81"/>
      <c r="E68" s="6" t="s">
        <v>154</v>
      </c>
      <c r="F68" s="272">
        <f>F69</f>
        <v>1002</v>
      </c>
    </row>
    <row r="69" spans="1:6" ht="12.75">
      <c r="A69" s="169"/>
      <c r="B69" s="81"/>
      <c r="C69" s="67"/>
      <c r="D69" s="81" t="s">
        <v>71</v>
      </c>
      <c r="E69" s="6" t="s">
        <v>59</v>
      </c>
      <c r="F69" s="272">
        <v>1002</v>
      </c>
    </row>
    <row r="70" spans="1:6" ht="38.25">
      <c r="A70" s="172"/>
      <c r="B70" s="172"/>
      <c r="C70" s="67" t="s">
        <v>219</v>
      </c>
      <c r="D70" s="81"/>
      <c r="E70" s="40" t="s">
        <v>220</v>
      </c>
      <c r="F70" s="272">
        <f>F71</f>
        <v>3277</v>
      </c>
    </row>
    <row r="71" spans="1:6" ht="12.75">
      <c r="A71" s="172"/>
      <c r="B71" s="172"/>
      <c r="C71" s="173"/>
      <c r="D71" s="81" t="s">
        <v>71</v>
      </c>
      <c r="E71" s="6" t="s">
        <v>59</v>
      </c>
      <c r="F71" s="272">
        <v>3277</v>
      </c>
    </row>
    <row r="72" spans="1:6" ht="28.5">
      <c r="A72" s="174" t="s">
        <v>245</v>
      </c>
      <c r="B72" s="115"/>
      <c r="C72" s="65"/>
      <c r="D72" s="115"/>
      <c r="E72" s="175" t="s">
        <v>482</v>
      </c>
      <c r="F72" s="276">
        <f>F73+F79</f>
        <v>79725.70000000001</v>
      </c>
    </row>
    <row r="73" spans="1:6" ht="13.5">
      <c r="A73" s="172"/>
      <c r="B73" s="176" t="s">
        <v>419</v>
      </c>
      <c r="C73" s="177"/>
      <c r="D73" s="113"/>
      <c r="E73" s="178" t="s">
        <v>420</v>
      </c>
      <c r="F73" s="270">
        <f>F74</f>
        <v>22210.1</v>
      </c>
    </row>
    <row r="74" spans="1:6" ht="13.5">
      <c r="A74" s="172"/>
      <c r="B74" s="113" t="s">
        <v>426</v>
      </c>
      <c r="C74" s="177"/>
      <c r="D74" s="113"/>
      <c r="E74" s="179" t="s">
        <v>427</v>
      </c>
      <c r="F74" s="275">
        <f>F75</f>
        <v>22210.1</v>
      </c>
    </row>
    <row r="75" spans="1:6" ht="25.5">
      <c r="A75" s="172"/>
      <c r="B75" s="114"/>
      <c r="C75" s="41" t="s">
        <v>430</v>
      </c>
      <c r="D75" s="93"/>
      <c r="E75" s="158" t="s">
        <v>431</v>
      </c>
      <c r="F75" s="270">
        <f>F76</f>
        <v>22210.1</v>
      </c>
    </row>
    <row r="76" spans="1:6" ht="25.5">
      <c r="A76" s="172"/>
      <c r="B76" s="114"/>
      <c r="C76" s="67" t="s">
        <v>335</v>
      </c>
      <c r="D76" s="81"/>
      <c r="E76" s="151" t="s">
        <v>336</v>
      </c>
      <c r="F76" s="272">
        <f>F77</f>
        <v>22210.1</v>
      </c>
    </row>
    <row r="77" spans="1:6" ht="25.5">
      <c r="A77" s="180"/>
      <c r="B77" s="181"/>
      <c r="C77" s="67"/>
      <c r="D77" s="81" t="s">
        <v>89</v>
      </c>
      <c r="E77" s="40" t="s">
        <v>90</v>
      </c>
      <c r="F77" s="272">
        <f>F78</f>
        <v>22210.1</v>
      </c>
    </row>
    <row r="78" spans="1:6" ht="14.25">
      <c r="A78" s="180"/>
      <c r="B78" s="181"/>
      <c r="C78" s="182"/>
      <c r="D78" s="181"/>
      <c r="E78" s="10" t="s">
        <v>436</v>
      </c>
      <c r="F78" s="273">
        <v>22210.1</v>
      </c>
    </row>
    <row r="79" spans="1:6" ht="12.75">
      <c r="A79" s="172"/>
      <c r="B79" s="93" t="s">
        <v>443</v>
      </c>
      <c r="C79" s="41"/>
      <c r="D79" s="81"/>
      <c r="E79" s="257" t="s">
        <v>291</v>
      </c>
      <c r="F79" s="268">
        <f>F80+F107</f>
        <v>57515.600000000006</v>
      </c>
    </row>
    <row r="80" spans="1:6" ht="13.5">
      <c r="A80" s="172"/>
      <c r="B80" s="115" t="s">
        <v>444</v>
      </c>
      <c r="C80" s="41"/>
      <c r="D80" s="117"/>
      <c r="E80" s="183" t="s">
        <v>445</v>
      </c>
      <c r="F80" s="269">
        <f>F81+F88+F92+F96+F100</f>
        <v>53677.00000000001</v>
      </c>
    </row>
    <row r="81" spans="1:6" ht="38.25">
      <c r="A81" s="172"/>
      <c r="B81" s="115"/>
      <c r="C81" s="41" t="s">
        <v>446</v>
      </c>
      <c r="D81" s="117"/>
      <c r="E81" s="184" t="s">
        <v>447</v>
      </c>
      <c r="F81" s="270">
        <f>F85+F82</f>
        <v>8423.9</v>
      </c>
    </row>
    <row r="82" spans="1:6" ht="25.5">
      <c r="A82" s="172"/>
      <c r="B82" s="115"/>
      <c r="C82" s="72" t="s">
        <v>251</v>
      </c>
      <c r="D82" s="74"/>
      <c r="E82" s="73" t="s">
        <v>425</v>
      </c>
      <c r="F82" s="273">
        <f>F83</f>
        <v>1104.1</v>
      </c>
    </row>
    <row r="83" spans="1:6" ht="25.5">
      <c r="A83" s="172"/>
      <c r="B83" s="115"/>
      <c r="C83" s="72"/>
      <c r="D83" s="74" t="s">
        <v>89</v>
      </c>
      <c r="E83" s="73" t="s">
        <v>90</v>
      </c>
      <c r="F83" s="273">
        <v>1104.1</v>
      </c>
    </row>
    <row r="84" spans="1:6" ht="25.5">
      <c r="A84" s="172"/>
      <c r="B84" s="115"/>
      <c r="C84" s="72"/>
      <c r="D84" s="74"/>
      <c r="E84" s="245" t="s">
        <v>315</v>
      </c>
      <c r="F84" s="273">
        <v>1104.1</v>
      </c>
    </row>
    <row r="85" spans="1:6" ht="25.5">
      <c r="A85" s="172"/>
      <c r="B85" s="115"/>
      <c r="C85" s="67" t="s">
        <v>341</v>
      </c>
      <c r="D85" s="81"/>
      <c r="E85" s="151" t="s">
        <v>345</v>
      </c>
      <c r="F85" s="272">
        <f>F86</f>
        <v>7319.8</v>
      </c>
    </row>
    <row r="86" spans="1:6" ht="25.5">
      <c r="A86" s="172"/>
      <c r="B86" s="115"/>
      <c r="C86" s="67"/>
      <c r="D86" s="81" t="s">
        <v>89</v>
      </c>
      <c r="E86" s="151" t="s">
        <v>90</v>
      </c>
      <c r="F86" s="272">
        <f>F87</f>
        <v>7319.8</v>
      </c>
    </row>
    <row r="87" spans="1:6" ht="13.5">
      <c r="A87" s="172"/>
      <c r="B87" s="115"/>
      <c r="C87" s="41"/>
      <c r="D87" s="117"/>
      <c r="E87" s="10" t="s">
        <v>436</v>
      </c>
      <c r="F87" s="273">
        <v>7319.8</v>
      </c>
    </row>
    <row r="88" spans="1:6" ht="13.5">
      <c r="A88" s="172"/>
      <c r="B88" s="115"/>
      <c r="C88" s="41" t="s">
        <v>448</v>
      </c>
      <c r="D88" s="117"/>
      <c r="E88" s="185" t="s">
        <v>449</v>
      </c>
      <c r="F88" s="270">
        <f>F89</f>
        <v>12286.5</v>
      </c>
    </row>
    <row r="89" spans="1:6" ht="25.5">
      <c r="A89" s="172"/>
      <c r="B89" s="115"/>
      <c r="C89" s="67" t="s">
        <v>342</v>
      </c>
      <c r="D89" s="81"/>
      <c r="E89" s="151" t="s">
        <v>208</v>
      </c>
      <c r="F89" s="272">
        <f>F90</f>
        <v>12286.5</v>
      </c>
    </row>
    <row r="90" spans="1:6" ht="25.5">
      <c r="A90" s="172"/>
      <c r="B90" s="115"/>
      <c r="C90" s="67"/>
      <c r="D90" s="81" t="s">
        <v>89</v>
      </c>
      <c r="E90" s="151" t="s">
        <v>90</v>
      </c>
      <c r="F90" s="272">
        <f>F91</f>
        <v>12286.5</v>
      </c>
    </row>
    <row r="91" spans="1:6" ht="13.5">
      <c r="A91" s="172"/>
      <c r="B91" s="115"/>
      <c r="C91" s="41"/>
      <c r="D91" s="117"/>
      <c r="E91" s="10" t="s">
        <v>436</v>
      </c>
      <c r="F91" s="273">
        <v>12286.5</v>
      </c>
    </row>
    <row r="92" spans="1:6" ht="12.75">
      <c r="A92" s="172"/>
      <c r="B92" s="93"/>
      <c r="C92" s="41" t="s">
        <v>450</v>
      </c>
      <c r="D92" s="93"/>
      <c r="E92" s="140" t="s">
        <v>451</v>
      </c>
      <c r="F92" s="268">
        <f>F93</f>
        <v>17420.2</v>
      </c>
    </row>
    <row r="93" spans="1:6" ht="25.5">
      <c r="A93" s="172"/>
      <c r="B93" s="93"/>
      <c r="C93" s="67" t="s">
        <v>343</v>
      </c>
      <c r="D93" s="81"/>
      <c r="E93" s="151" t="s">
        <v>344</v>
      </c>
      <c r="F93" s="272">
        <f>F94</f>
        <v>17420.2</v>
      </c>
    </row>
    <row r="94" spans="1:6" ht="25.5">
      <c r="A94" s="172"/>
      <c r="B94" s="93"/>
      <c r="C94" s="67"/>
      <c r="D94" s="81" t="s">
        <v>89</v>
      </c>
      <c r="E94" s="151" t="s">
        <v>90</v>
      </c>
      <c r="F94" s="272">
        <f>F95</f>
        <v>17420.2</v>
      </c>
    </row>
    <row r="95" spans="1:6" ht="12.75">
      <c r="A95" s="172"/>
      <c r="B95" s="93"/>
      <c r="C95" s="41"/>
      <c r="D95" s="81"/>
      <c r="E95" s="10" t="s">
        <v>436</v>
      </c>
      <c r="F95" s="272">
        <v>17420.2</v>
      </c>
    </row>
    <row r="96" spans="1:6" ht="25.5">
      <c r="A96" s="172"/>
      <c r="B96" s="93"/>
      <c r="C96" s="41" t="s">
        <v>452</v>
      </c>
      <c r="D96" s="81"/>
      <c r="E96" s="159" t="s">
        <v>453</v>
      </c>
      <c r="F96" s="270">
        <f>F97</f>
        <v>9876.5</v>
      </c>
    </row>
    <row r="97" spans="1:6" ht="25.5">
      <c r="A97" s="172"/>
      <c r="B97" s="93"/>
      <c r="C97" s="67" t="s">
        <v>346</v>
      </c>
      <c r="D97" s="81"/>
      <c r="E97" s="151" t="s">
        <v>345</v>
      </c>
      <c r="F97" s="272">
        <f>F98</f>
        <v>9876.5</v>
      </c>
    </row>
    <row r="98" spans="1:6" ht="25.5">
      <c r="A98" s="172"/>
      <c r="B98" s="93"/>
      <c r="C98" s="67"/>
      <c r="D98" s="81" t="s">
        <v>89</v>
      </c>
      <c r="E98" s="151" t="s">
        <v>90</v>
      </c>
      <c r="F98" s="272">
        <f>F99</f>
        <v>9876.5</v>
      </c>
    </row>
    <row r="99" spans="1:6" ht="12.75">
      <c r="A99" s="172"/>
      <c r="B99" s="93"/>
      <c r="C99" s="41"/>
      <c r="D99" s="81"/>
      <c r="E99" s="10" t="s">
        <v>436</v>
      </c>
      <c r="F99" s="272">
        <v>9876.5</v>
      </c>
    </row>
    <row r="100" spans="1:6" ht="38.25">
      <c r="A100" s="172"/>
      <c r="B100" s="93"/>
      <c r="C100" s="41" t="s">
        <v>454</v>
      </c>
      <c r="D100" s="81"/>
      <c r="E100" s="159" t="s">
        <v>455</v>
      </c>
      <c r="F100" s="270">
        <f>F104+F101</f>
        <v>5669.900000000001</v>
      </c>
    </row>
    <row r="101" spans="1:6" ht="25.5">
      <c r="A101" s="172"/>
      <c r="B101" s="93"/>
      <c r="C101" s="67" t="s">
        <v>363</v>
      </c>
      <c r="D101" s="81"/>
      <c r="E101" s="10" t="s">
        <v>364</v>
      </c>
      <c r="F101" s="273">
        <f>F102</f>
        <v>408.1</v>
      </c>
    </row>
    <row r="102" spans="1:6" ht="25.5">
      <c r="A102" s="172"/>
      <c r="B102" s="93"/>
      <c r="C102" s="67" t="s">
        <v>365</v>
      </c>
      <c r="D102" s="81"/>
      <c r="E102" s="10" t="s">
        <v>537</v>
      </c>
      <c r="F102" s="273">
        <f>F103</f>
        <v>408.1</v>
      </c>
    </row>
    <row r="103" spans="1:6" ht="25.5">
      <c r="A103" s="172"/>
      <c r="B103" s="93"/>
      <c r="C103" s="41"/>
      <c r="D103" s="81" t="s">
        <v>89</v>
      </c>
      <c r="E103" s="151" t="s">
        <v>90</v>
      </c>
      <c r="F103" s="273">
        <v>408.1</v>
      </c>
    </row>
    <row r="104" spans="1:6" ht="38.25">
      <c r="A104" s="172"/>
      <c r="B104" s="81"/>
      <c r="C104" s="67" t="s">
        <v>114</v>
      </c>
      <c r="D104" s="81"/>
      <c r="E104" s="6" t="s">
        <v>288</v>
      </c>
      <c r="F104" s="272">
        <f>F105</f>
        <v>5261.8</v>
      </c>
    </row>
    <row r="105" spans="1:6" ht="12.75">
      <c r="A105" s="172"/>
      <c r="B105" s="81"/>
      <c r="C105" s="67"/>
      <c r="D105" s="81" t="s">
        <v>71</v>
      </c>
      <c r="E105" s="6" t="s">
        <v>59</v>
      </c>
      <c r="F105" s="272">
        <f>F106</f>
        <v>5261.8</v>
      </c>
    </row>
    <row r="106" spans="1:6" ht="12.75">
      <c r="A106" s="172"/>
      <c r="B106" s="81"/>
      <c r="C106" s="67"/>
      <c r="D106" s="81"/>
      <c r="E106" s="186" t="s">
        <v>515</v>
      </c>
      <c r="F106" s="273">
        <v>5261.8</v>
      </c>
    </row>
    <row r="107" spans="1:6" ht="27">
      <c r="A107" s="172"/>
      <c r="B107" s="109" t="s">
        <v>293</v>
      </c>
      <c r="C107" s="41"/>
      <c r="D107" s="81"/>
      <c r="E107" s="20" t="s">
        <v>155</v>
      </c>
      <c r="F107" s="275">
        <f>F108+F111</f>
        <v>3838.6000000000004</v>
      </c>
    </row>
    <row r="108" spans="1:6" ht="38.25">
      <c r="A108" s="172"/>
      <c r="B108" s="93"/>
      <c r="C108" s="41" t="s">
        <v>113</v>
      </c>
      <c r="D108" s="115"/>
      <c r="E108" s="128" t="s">
        <v>41</v>
      </c>
      <c r="F108" s="270">
        <f>F109</f>
        <v>3496.3</v>
      </c>
    </row>
    <row r="109" spans="1:6" ht="12.75">
      <c r="A109" s="172"/>
      <c r="B109" s="93"/>
      <c r="C109" s="67" t="s">
        <v>44</v>
      </c>
      <c r="D109" s="81"/>
      <c r="E109" s="6" t="s">
        <v>5</v>
      </c>
      <c r="F109" s="272">
        <f>F110</f>
        <v>3496.3</v>
      </c>
    </row>
    <row r="110" spans="1:6" ht="25.5">
      <c r="A110" s="172"/>
      <c r="B110" s="93"/>
      <c r="C110" s="67"/>
      <c r="D110" s="81" t="s">
        <v>58</v>
      </c>
      <c r="E110" s="6" t="s">
        <v>49</v>
      </c>
      <c r="F110" s="272">
        <v>3496.3</v>
      </c>
    </row>
    <row r="111" spans="1:6" ht="76.5">
      <c r="A111" s="172"/>
      <c r="B111" s="93"/>
      <c r="C111" s="41" t="s">
        <v>441</v>
      </c>
      <c r="D111" s="93"/>
      <c r="E111" s="15" t="s">
        <v>108</v>
      </c>
      <c r="F111" s="52">
        <f>F112</f>
        <v>342.3</v>
      </c>
    </row>
    <row r="112" spans="1:6" ht="25.5">
      <c r="A112" s="172"/>
      <c r="B112" s="93"/>
      <c r="C112" s="72" t="s">
        <v>109</v>
      </c>
      <c r="D112" s="74"/>
      <c r="E112" s="73" t="s">
        <v>425</v>
      </c>
      <c r="F112" s="51">
        <f>F113</f>
        <v>342.3</v>
      </c>
    </row>
    <row r="113" spans="1:6" ht="25.5">
      <c r="A113" s="172"/>
      <c r="B113" s="93"/>
      <c r="C113" s="72"/>
      <c r="D113" s="74" t="s">
        <v>89</v>
      </c>
      <c r="E113" s="14" t="s">
        <v>90</v>
      </c>
      <c r="F113" s="51">
        <v>342.3</v>
      </c>
    </row>
    <row r="114" spans="1:6" ht="28.5">
      <c r="A114" s="180" t="s">
        <v>246</v>
      </c>
      <c r="B114" s="115"/>
      <c r="C114" s="65"/>
      <c r="D114" s="115"/>
      <c r="E114" s="175" t="s">
        <v>247</v>
      </c>
      <c r="F114" s="276">
        <f>F115+F177</f>
        <v>1263998.0999999999</v>
      </c>
    </row>
    <row r="115" spans="1:6" ht="12.75">
      <c r="A115" s="172"/>
      <c r="B115" s="93" t="s">
        <v>419</v>
      </c>
      <c r="C115" s="41"/>
      <c r="D115" s="88"/>
      <c r="E115" s="150" t="s">
        <v>420</v>
      </c>
      <c r="F115" s="268">
        <f>F116+F127+F146+F155</f>
        <v>1165046.0999999999</v>
      </c>
    </row>
    <row r="116" spans="1:6" ht="13.5">
      <c r="A116" s="172"/>
      <c r="B116" s="115" t="s">
        <v>421</v>
      </c>
      <c r="C116" s="41"/>
      <c r="D116" s="82"/>
      <c r="E116" s="5" t="s">
        <v>422</v>
      </c>
      <c r="F116" s="275">
        <f>F117+F123</f>
        <v>492983.1</v>
      </c>
    </row>
    <row r="117" spans="1:6" ht="12.75">
      <c r="A117" s="172"/>
      <c r="B117" s="93"/>
      <c r="C117" s="41" t="s">
        <v>423</v>
      </c>
      <c r="D117" s="88"/>
      <c r="E117" s="156" t="s">
        <v>424</v>
      </c>
      <c r="F117" s="268">
        <f>F118</f>
        <v>489087.6</v>
      </c>
    </row>
    <row r="118" spans="1:6" ht="25.5">
      <c r="A118" s="172"/>
      <c r="B118" s="114"/>
      <c r="C118" s="67" t="s">
        <v>332</v>
      </c>
      <c r="D118" s="81"/>
      <c r="E118" s="151" t="s">
        <v>333</v>
      </c>
      <c r="F118" s="272">
        <f>F119+F121</f>
        <v>489087.6</v>
      </c>
    </row>
    <row r="119" spans="1:6" ht="25.5">
      <c r="A119" s="172"/>
      <c r="B119" s="114"/>
      <c r="C119" s="67"/>
      <c r="D119" s="81" t="s">
        <v>89</v>
      </c>
      <c r="E119" s="40" t="s">
        <v>90</v>
      </c>
      <c r="F119" s="273">
        <f>F120</f>
        <v>482832</v>
      </c>
    </row>
    <row r="120" spans="1:6" ht="12.75">
      <c r="A120" s="172"/>
      <c r="B120" s="114"/>
      <c r="C120" s="41"/>
      <c r="D120" s="114"/>
      <c r="E120" s="10" t="s">
        <v>436</v>
      </c>
      <c r="F120" s="273">
        <v>482832</v>
      </c>
    </row>
    <row r="121" spans="1:6" ht="12.75">
      <c r="A121" s="172"/>
      <c r="B121" s="114"/>
      <c r="C121" s="41"/>
      <c r="D121" s="114" t="s">
        <v>160</v>
      </c>
      <c r="E121" s="10" t="s">
        <v>161</v>
      </c>
      <c r="F121" s="273">
        <f>F122</f>
        <v>6255.6</v>
      </c>
    </row>
    <row r="122" spans="1:6" ht="12.75">
      <c r="A122" s="172"/>
      <c r="B122" s="114"/>
      <c r="C122" s="41"/>
      <c r="D122" s="114"/>
      <c r="E122" s="10" t="s">
        <v>436</v>
      </c>
      <c r="F122" s="272">
        <v>6255.6</v>
      </c>
    </row>
    <row r="123" spans="1:6" ht="12.75">
      <c r="A123" s="172"/>
      <c r="B123" s="114"/>
      <c r="C123" s="41" t="s">
        <v>50</v>
      </c>
      <c r="D123" s="81"/>
      <c r="E123" s="130" t="s">
        <v>27</v>
      </c>
      <c r="F123" s="270">
        <f>F124</f>
        <v>3895.5</v>
      </c>
    </row>
    <row r="124" spans="1:6" ht="38.25">
      <c r="A124" s="188"/>
      <c r="B124" s="114"/>
      <c r="C124" s="67" t="s">
        <v>51</v>
      </c>
      <c r="D124" s="114"/>
      <c r="E124" s="133" t="s">
        <v>523</v>
      </c>
      <c r="F124" s="272">
        <f>F125</f>
        <v>3895.5</v>
      </c>
    </row>
    <row r="125" spans="1:6" ht="51">
      <c r="A125" s="172"/>
      <c r="B125" s="114"/>
      <c r="C125" s="67" t="s">
        <v>97</v>
      </c>
      <c r="D125" s="114"/>
      <c r="E125" s="170" t="s">
        <v>539</v>
      </c>
      <c r="F125" s="272">
        <f>F126</f>
        <v>3895.5</v>
      </c>
    </row>
    <row r="126" spans="1:6" ht="25.5">
      <c r="A126" s="172"/>
      <c r="B126" s="114"/>
      <c r="C126" s="41"/>
      <c r="D126" s="81" t="s">
        <v>89</v>
      </c>
      <c r="E126" s="40" t="s">
        <v>90</v>
      </c>
      <c r="F126" s="272">
        <v>3895.5</v>
      </c>
    </row>
    <row r="127" spans="1:6" ht="13.5">
      <c r="A127" s="172"/>
      <c r="B127" s="181" t="s">
        <v>426</v>
      </c>
      <c r="C127" s="41"/>
      <c r="D127" s="181"/>
      <c r="E127" s="157" t="s">
        <v>427</v>
      </c>
      <c r="F127" s="269">
        <f>F130+F134+F138+F128</f>
        <v>566432.8</v>
      </c>
    </row>
    <row r="128" spans="1:6" ht="25.5">
      <c r="A128" s="172"/>
      <c r="B128" s="181"/>
      <c r="C128" s="41" t="s">
        <v>169</v>
      </c>
      <c r="D128" s="115"/>
      <c r="E128" s="8" t="s">
        <v>519</v>
      </c>
      <c r="F128" s="270">
        <f>F129</f>
        <v>5090</v>
      </c>
    </row>
    <row r="129" spans="1:6" ht="13.5">
      <c r="A129" s="172"/>
      <c r="B129" s="181"/>
      <c r="C129" s="41"/>
      <c r="D129" s="74" t="s">
        <v>71</v>
      </c>
      <c r="E129" s="73" t="s">
        <v>59</v>
      </c>
      <c r="F129" s="273">
        <v>5090</v>
      </c>
    </row>
    <row r="130" spans="1:6" ht="25.5">
      <c r="A130" s="172"/>
      <c r="B130" s="112"/>
      <c r="C130" s="41" t="s">
        <v>428</v>
      </c>
      <c r="D130" s="75"/>
      <c r="E130" s="156" t="s">
        <v>429</v>
      </c>
      <c r="F130" s="268">
        <f>F131</f>
        <v>123461.7</v>
      </c>
    </row>
    <row r="131" spans="1:6" ht="38.25">
      <c r="A131" s="172"/>
      <c r="B131" s="112"/>
      <c r="C131" s="67" t="s">
        <v>334</v>
      </c>
      <c r="D131" s="81"/>
      <c r="E131" s="151" t="s">
        <v>209</v>
      </c>
      <c r="F131" s="272">
        <f>F132</f>
        <v>123461.7</v>
      </c>
    </row>
    <row r="132" spans="1:6" ht="25.5">
      <c r="A132" s="172"/>
      <c r="B132" s="112"/>
      <c r="C132" s="67"/>
      <c r="D132" s="81" t="s">
        <v>89</v>
      </c>
      <c r="E132" s="40" t="s">
        <v>90</v>
      </c>
      <c r="F132" s="273">
        <f>F133</f>
        <v>123461.7</v>
      </c>
    </row>
    <row r="133" spans="1:6" ht="12.75">
      <c r="A133" s="172"/>
      <c r="B133" s="112"/>
      <c r="C133" s="41"/>
      <c r="D133" s="114"/>
      <c r="E133" s="10" t="s">
        <v>436</v>
      </c>
      <c r="F133" s="273">
        <v>123461.7</v>
      </c>
    </row>
    <row r="134" spans="1:6" ht="25.5">
      <c r="A134" s="172"/>
      <c r="B134" s="81"/>
      <c r="C134" s="41" t="s">
        <v>430</v>
      </c>
      <c r="D134" s="93"/>
      <c r="E134" s="158" t="s">
        <v>431</v>
      </c>
      <c r="F134" s="268">
        <f>F135</f>
        <v>97713</v>
      </c>
    </row>
    <row r="135" spans="1:6" ht="25.5">
      <c r="A135" s="172"/>
      <c r="B135" s="81"/>
      <c r="C135" s="67" t="s">
        <v>335</v>
      </c>
      <c r="D135" s="81"/>
      <c r="E135" s="151" t="s">
        <v>336</v>
      </c>
      <c r="F135" s="272">
        <f>F136</f>
        <v>97713</v>
      </c>
    </row>
    <row r="136" spans="1:6" ht="25.5">
      <c r="A136" s="172"/>
      <c r="B136" s="81"/>
      <c r="C136" s="67"/>
      <c r="D136" s="81" t="s">
        <v>89</v>
      </c>
      <c r="E136" s="40" t="s">
        <v>90</v>
      </c>
      <c r="F136" s="273">
        <f>F137</f>
        <v>97713</v>
      </c>
    </row>
    <row r="137" spans="1:6" ht="12.75">
      <c r="A137" s="172"/>
      <c r="B137" s="81"/>
      <c r="C137" s="41"/>
      <c r="D137" s="114"/>
      <c r="E137" s="10" t="s">
        <v>436</v>
      </c>
      <c r="F137" s="273">
        <v>97713</v>
      </c>
    </row>
    <row r="138" spans="1:6" ht="12.75">
      <c r="A138" s="172"/>
      <c r="B138" s="81"/>
      <c r="C138" s="41" t="s">
        <v>50</v>
      </c>
      <c r="D138" s="81"/>
      <c r="E138" s="130" t="s">
        <v>27</v>
      </c>
      <c r="F138" s="270">
        <f>F139</f>
        <v>340168.10000000003</v>
      </c>
    </row>
    <row r="139" spans="1:6" ht="38.25">
      <c r="A139" s="172"/>
      <c r="B139" s="81"/>
      <c r="C139" s="67" t="s">
        <v>51</v>
      </c>
      <c r="D139" s="114"/>
      <c r="E139" s="133" t="s">
        <v>523</v>
      </c>
      <c r="F139" s="272">
        <f>F140+F142+F144</f>
        <v>340168.10000000003</v>
      </c>
    </row>
    <row r="140" spans="1:6" ht="89.25">
      <c r="A140" s="172"/>
      <c r="B140" s="81"/>
      <c r="C140" s="67" t="s">
        <v>98</v>
      </c>
      <c r="D140" s="114"/>
      <c r="E140" s="170" t="s">
        <v>529</v>
      </c>
      <c r="F140" s="272">
        <f>F141</f>
        <v>255020.6</v>
      </c>
    </row>
    <row r="141" spans="1:6" ht="25.5">
      <c r="A141" s="172"/>
      <c r="B141" s="81"/>
      <c r="C141" s="67"/>
      <c r="D141" s="74" t="s">
        <v>89</v>
      </c>
      <c r="E141" s="14" t="s">
        <v>90</v>
      </c>
      <c r="F141" s="272">
        <v>255020.6</v>
      </c>
    </row>
    <row r="142" spans="1:6" ht="183.75" customHeight="1">
      <c r="A142" s="172"/>
      <c r="B142" s="81"/>
      <c r="C142" s="67" t="s">
        <v>112</v>
      </c>
      <c r="D142" s="114"/>
      <c r="E142" s="14" t="s">
        <v>530</v>
      </c>
      <c r="F142" s="272">
        <f>F143</f>
        <v>79169.8</v>
      </c>
    </row>
    <row r="143" spans="1:6" ht="25.5">
      <c r="A143" s="172"/>
      <c r="B143" s="81"/>
      <c r="C143" s="67"/>
      <c r="D143" s="74" t="s">
        <v>89</v>
      </c>
      <c r="E143" s="14" t="s">
        <v>90</v>
      </c>
      <c r="F143" s="272">
        <v>79169.8</v>
      </c>
    </row>
    <row r="144" spans="1:6" ht="38.25">
      <c r="A144" s="172"/>
      <c r="B144" s="81"/>
      <c r="C144" s="67" t="s">
        <v>221</v>
      </c>
      <c r="D144" s="114"/>
      <c r="E144" s="14" t="s">
        <v>535</v>
      </c>
      <c r="F144" s="272">
        <f>F145</f>
        <v>5977.7</v>
      </c>
    </row>
    <row r="145" spans="1:6" ht="25.5">
      <c r="A145" s="172"/>
      <c r="B145" s="81"/>
      <c r="C145" s="67"/>
      <c r="D145" s="74" t="s">
        <v>89</v>
      </c>
      <c r="E145" s="14" t="s">
        <v>90</v>
      </c>
      <c r="F145" s="272">
        <v>5977.7</v>
      </c>
    </row>
    <row r="146" spans="1:6" ht="27">
      <c r="A146" s="172"/>
      <c r="B146" s="115" t="s">
        <v>432</v>
      </c>
      <c r="C146" s="41"/>
      <c r="D146" s="115"/>
      <c r="E146" s="142" t="s">
        <v>433</v>
      </c>
      <c r="F146" s="269">
        <f>F147+F152</f>
        <v>46572.8</v>
      </c>
    </row>
    <row r="147" spans="1:6" ht="12.75">
      <c r="A147" s="172"/>
      <c r="B147" s="81"/>
      <c r="C147" s="41" t="s">
        <v>50</v>
      </c>
      <c r="D147" s="81"/>
      <c r="E147" s="132" t="s">
        <v>27</v>
      </c>
      <c r="F147" s="270">
        <f>F148</f>
        <v>18072.8</v>
      </c>
    </row>
    <row r="148" spans="1:6" ht="38.25">
      <c r="A148" s="172"/>
      <c r="B148" s="81"/>
      <c r="C148" s="72" t="s">
        <v>51</v>
      </c>
      <c r="D148" s="74"/>
      <c r="E148" s="133" t="s">
        <v>523</v>
      </c>
      <c r="F148" s="273">
        <f>F149</f>
        <v>18072.8</v>
      </c>
    </row>
    <row r="149" spans="1:6" ht="12.75">
      <c r="A149" s="172"/>
      <c r="B149" s="81"/>
      <c r="C149" s="72" t="s">
        <v>202</v>
      </c>
      <c r="D149" s="81"/>
      <c r="E149" s="14" t="s">
        <v>536</v>
      </c>
      <c r="F149" s="273">
        <f>F150+F151</f>
        <v>18072.8</v>
      </c>
    </row>
    <row r="150" spans="1:6" ht="38.25">
      <c r="A150" s="172"/>
      <c r="B150" s="81"/>
      <c r="C150" s="41"/>
      <c r="D150" s="81" t="s">
        <v>179</v>
      </c>
      <c r="E150" s="95" t="s">
        <v>180</v>
      </c>
      <c r="F150" s="273">
        <v>15251.1</v>
      </c>
    </row>
    <row r="151" spans="1:6" ht="25.5">
      <c r="A151" s="172"/>
      <c r="B151" s="81"/>
      <c r="C151" s="72"/>
      <c r="D151" s="107" t="s">
        <v>58</v>
      </c>
      <c r="E151" s="73" t="s">
        <v>49</v>
      </c>
      <c r="F151" s="273">
        <v>2821.7</v>
      </c>
    </row>
    <row r="152" spans="1:6" ht="25.5">
      <c r="A152" s="172"/>
      <c r="B152" s="81"/>
      <c r="C152" s="41" t="s">
        <v>34</v>
      </c>
      <c r="D152" s="81"/>
      <c r="E152" s="32" t="s">
        <v>35</v>
      </c>
      <c r="F152" s="270">
        <f>F153</f>
        <v>28500</v>
      </c>
    </row>
    <row r="153" spans="1:6" ht="25.5">
      <c r="A153" s="172"/>
      <c r="B153" s="81"/>
      <c r="C153" s="72" t="s">
        <v>320</v>
      </c>
      <c r="D153" s="74"/>
      <c r="E153" s="14" t="s">
        <v>159</v>
      </c>
      <c r="F153" s="273">
        <f>F154</f>
        <v>28500</v>
      </c>
    </row>
    <row r="154" spans="1:6" ht="12.75">
      <c r="A154" s="172"/>
      <c r="B154" s="81"/>
      <c r="C154" s="72"/>
      <c r="D154" s="74" t="s">
        <v>71</v>
      </c>
      <c r="E154" s="14" t="s">
        <v>59</v>
      </c>
      <c r="F154" s="273">
        <v>28500</v>
      </c>
    </row>
    <row r="155" spans="1:6" ht="13.5">
      <c r="A155" s="172"/>
      <c r="B155" s="115" t="s">
        <v>437</v>
      </c>
      <c r="C155" s="41"/>
      <c r="D155" s="115"/>
      <c r="E155" s="134" t="s">
        <v>438</v>
      </c>
      <c r="F155" s="269">
        <f>F156+F159+F163+F170+F174</f>
        <v>59057.4</v>
      </c>
    </row>
    <row r="156" spans="1:6" ht="38.25">
      <c r="A156" s="172"/>
      <c r="B156" s="115"/>
      <c r="C156" s="41" t="s">
        <v>113</v>
      </c>
      <c r="D156" s="93"/>
      <c r="E156" s="128" t="s">
        <v>41</v>
      </c>
      <c r="F156" s="270">
        <f>F157</f>
        <v>10487.2</v>
      </c>
    </row>
    <row r="157" spans="1:6" ht="13.5">
      <c r="A157" s="172"/>
      <c r="B157" s="115"/>
      <c r="C157" s="67" t="s">
        <v>44</v>
      </c>
      <c r="D157" s="77"/>
      <c r="E157" s="189" t="s">
        <v>5</v>
      </c>
      <c r="F157" s="272">
        <f>F158</f>
        <v>10487.2</v>
      </c>
    </row>
    <row r="158" spans="1:6" ht="25.5">
      <c r="A158" s="172"/>
      <c r="B158" s="115"/>
      <c r="C158" s="67"/>
      <c r="D158" s="77" t="s">
        <v>58</v>
      </c>
      <c r="E158" s="68" t="s">
        <v>49</v>
      </c>
      <c r="F158" s="272">
        <v>10487.2</v>
      </c>
    </row>
    <row r="159" spans="1:6" ht="27" customHeight="1">
      <c r="A159" s="172"/>
      <c r="B159" s="115"/>
      <c r="C159" s="41" t="s">
        <v>439</v>
      </c>
      <c r="D159" s="115"/>
      <c r="E159" s="128" t="s">
        <v>440</v>
      </c>
      <c r="F159" s="270">
        <f>F160</f>
        <v>2990.7</v>
      </c>
    </row>
    <row r="160" spans="1:6" ht="13.5">
      <c r="A160" s="172"/>
      <c r="B160" s="115"/>
      <c r="C160" s="67" t="s">
        <v>339</v>
      </c>
      <c r="D160" s="81"/>
      <c r="E160" s="151" t="s">
        <v>513</v>
      </c>
      <c r="F160" s="272">
        <f>F161</f>
        <v>2990.7</v>
      </c>
    </row>
    <row r="161" spans="1:6" ht="25.5">
      <c r="A161" s="172"/>
      <c r="B161" s="115"/>
      <c r="C161" s="67"/>
      <c r="D161" s="81" t="s">
        <v>89</v>
      </c>
      <c r="E161" s="40" t="s">
        <v>90</v>
      </c>
      <c r="F161" s="272">
        <f>F162</f>
        <v>2990.7</v>
      </c>
    </row>
    <row r="162" spans="1:6" ht="13.5">
      <c r="A162" s="172"/>
      <c r="B162" s="115"/>
      <c r="C162" s="41"/>
      <c r="D162" s="115"/>
      <c r="E162" s="10" t="s">
        <v>436</v>
      </c>
      <c r="F162" s="273">
        <v>2990.7</v>
      </c>
    </row>
    <row r="163" spans="1:6" ht="76.5">
      <c r="A163" s="172"/>
      <c r="B163" s="93"/>
      <c r="C163" s="41" t="s">
        <v>441</v>
      </c>
      <c r="D163" s="93"/>
      <c r="E163" s="150" t="s">
        <v>108</v>
      </c>
      <c r="F163" s="268">
        <f>F164+F167</f>
        <v>41679.5</v>
      </c>
    </row>
    <row r="164" spans="1:6" ht="25.5">
      <c r="A164" s="172"/>
      <c r="B164" s="93"/>
      <c r="C164" s="67" t="s">
        <v>109</v>
      </c>
      <c r="D164" s="81"/>
      <c r="E164" s="151" t="s">
        <v>425</v>
      </c>
      <c r="F164" s="272">
        <f>F165</f>
        <v>37243.3</v>
      </c>
    </row>
    <row r="165" spans="1:6" ht="25.5">
      <c r="A165" s="172"/>
      <c r="B165" s="93"/>
      <c r="C165" s="67"/>
      <c r="D165" s="81" t="s">
        <v>89</v>
      </c>
      <c r="E165" s="40" t="s">
        <v>90</v>
      </c>
      <c r="F165" s="272">
        <f>F166</f>
        <v>37243.3</v>
      </c>
    </row>
    <row r="166" spans="1:6" ht="12.75">
      <c r="A166" s="172"/>
      <c r="B166" s="93"/>
      <c r="C166" s="41"/>
      <c r="D166" s="93"/>
      <c r="E166" s="155" t="s">
        <v>244</v>
      </c>
      <c r="F166" s="273">
        <v>37243.3</v>
      </c>
    </row>
    <row r="167" spans="1:6" ht="25.5">
      <c r="A167" s="172"/>
      <c r="B167" s="93"/>
      <c r="C167" s="67" t="s">
        <v>506</v>
      </c>
      <c r="D167" s="81"/>
      <c r="E167" s="151" t="s">
        <v>340</v>
      </c>
      <c r="F167" s="272">
        <f>F168</f>
        <v>4436.2</v>
      </c>
    </row>
    <row r="168" spans="1:6" ht="28.5" customHeight="1">
      <c r="A168" s="172"/>
      <c r="B168" s="93"/>
      <c r="C168" s="67"/>
      <c r="D168" s="81" t="s">
        <v>89</v>
      </c>
      <c r="E168" s="40" t="s">
        <v>90</v>
      </c>
      <c r="F168" s="272">
        <f>F169</f>
        <v>4436.2</v>
      </c>
    </row>
    <row r="169" spans="1:6" ht="16.5" customHeight="1">
      <c r="A169" s="172"/>
      <c r="B169" s="93"/>
      <c r="C169" s="41"/>
      <c r="D169" s="93"/>
      <c r="E169" s="10" t="s">
        <v>436</v>
      </c>
      <c r="F169" s="273">
        <v>4436.2</v>
      </c>
    </row>
    <row r="170" spans="1:6" ht="16.5" customHeight="1">
      <c r="A170" s="172"/>
      <c r="B170" s="93"/>
      <c r="C170" s="41" t="s">
        <v>50</v>
      </c>
      <c r="D170" s="81"/>
      <c r="E170" s="130" t="s">
        <v>27</v>
      </c>
      <c r="F170" s="270">
        <f>F171</f>
        <v>885</v>
      </c>
    </row>
    <row r="171" spans="1:6" ht="38.25">
      <c r="A171" s="172"/>
      <c r="B171" s="93"/>
      <c r="C171" s="67" t="s">
        <v>51</v>
      </c>
      <c r="D171" s="81"/>
      <c r="E171" s="133" t="s">
        <v>523</v>
      </c>
      <c r="F171" s="272">
        <f>F172</f>
        <v>885</v>
      </c>
    </row>
    <row r="172" spans="1:6" ht="89.25">
      <c r="A172" s="172"/>
      <c r="B172" s="93"/>
      <c r="C172" s="67" t="s">
        <v>111</v>
      </c>
      <c r="D172" s="81"/>
      <c r="E172" s="143" t="s">
        <v>534</v>
      </c>
      <c r="F172" s="272">
        <f>F173</f>
        <v>885</v>
      </c>
    </row>
    <row r="173" spans="1:6" ht="25.5">
      <c r="A173" s="172"/>
      <c r="B173" s="93"/>
      <c r="C173" s="41"/>
      <c r="D173" s="81" t="s">
        <v>89</v>
      </c>
      <c r="E173" s="40" t="s">
        <v>90</v>
      </c>
      <c r="F173" s="272">
        <v>885</v>
      </c>
    </row>
    <row r="174" spans="1:6" ht="25.5">
      <c r="A174" s="172"/>
      <c r="B174" s="93"/>
      <c r="C174" s="41" t="s">
        <v>34</v>
      </c>
      <c r="D174" s="81"/>
      <c r="E174" s="32" t="s">
        <v>35</v>
      </c>
      <c r="F174" s="270">
        <f>F175</f>
        <v>3015</v>
      </c>
    </row>
    <row r="175" spans="1:6" ht="63.75">
      <c r="A175" s="172"/>
      <c r="B175" s="93"/>
      <c r="C175" s="67" t="s">
        <v>110</v>
      </c>
      <c r="D175" s="81"/>
      <c r="E175" s="40" t="s">
        <v>153</v>
      </c>
      <c r="F175" s="272">
        <f>F176</f>
        <v>3015</v>
      </c>
    </row>
    <row r="176" spans="1:6" ht="12.75">
      <c r="A176" s="172"/>
      <c r="B176" s="93"/>
      <c r="C176" s="67"/>
      <c r="D176" s="81" t="s">
        <v>71</v>
      </c>
      <c r="E176" s="40" t="s">
        <v>59</v>
      </c>
      <c r="F176" s="272">
        <v>3015</v>
      </c>
    </row>
    <row r="177" spans="1:6" ht="12.75">
      <c r="A177" s="172"/>
      <c r="B177" s="93" t="s">
        <v>0</v>
      </c>
      <c r="C177" s="41"/>
      <c r="D177" s="93"/>
      <c r="E177" s="141" t="s">
        <v>1</v>
      </c>
      <c r="F177" s="268">
        <f>F178</f>
        <v>98952</v>
      </c>
    </row>
    <row r="178" spans="1:6" ht="13.5">
      <c r="A178" s="190"/>
      <c r="B178" s="115" t="s">
        <v>17</v>
      </c>
      <c r="C178" s="65"/>
      <c r="D178" s="115"/>
      <c r="E178" s="191" t="s">
        <v>255</v>
      </c>
      <c r="F178" s="269">
        <f>F193+F179</f>
        <v>98952</v>
      </c>
    </row>
    <row r="179" spans="1:6" ht="13.5">
      <c r="A179" s="190"/>
      <c r="B179" s="115"/>
      <c r="C179" s="41" t="s">
        <v>442</v>
      </c>
      <c r="D179" s="81"/>
      <c r="E179" s="28" t="s">
        <v>99</v>
      </c>
      <c r="F179" s="270">
        <f>F189+F180+F186</f>
        <v>76471.7</v>
      </c>
    </row>
    <row r="180" spans="1:6" ht="38.25">
      <c r="A180" s="190"/>
      <c r="B180" s="115"/>
      <c r="C180" s="277" t="s">
        <v>100</v>
      </c>
      <c r="D180" s="278"/>
      <c r="E180" s="279" t="s">
        <v>103</v>
      </c>
      <c r="F180" s="272">
        <f>F181+F184</f>
        <v>6728.6</v>
      </c>
    </row>
    <row r="181" spans="1:6" ht="38.25">
      <c r="A181" s="190"/>
      <c r="B181" s="115"/>
      <c r="C181" s="277" t="s">
        <v>104</v>
      </c>
      <c r="D181" s="278"/>
      <c r="E181" s="280" t="s">
        <v>105</v>
      </c>
      <c r="F181" s="272">
        <f>F182+F183</f>
        <v>2751.3</v>
      </c>
    </row>
    <row r="182" spans="1:6" ht="25.5">
      <c r="A182" s="190"/>
      <c r="B182" s="115"/>
      <c r="C182" s="277"/>
      <c r="D182" s="281" t="s">
        <v>89</v>
      </c>
      <c r="E182" s="282" t="s">
        <v>90</v>
      </c>
      <c r="F182" s="272">
        <v>2083.1</v>
      </c>
    </row>
    <row r="183" spans="1:6" ht="13.5">
      <c r="A183" s="190"/>
      <c r="B183" s="115"/>
      <c r="C183" s="277"/>
      <c r="D183" s="283" t="s">
        <v>10</v>
      </c>
      <c r="E183" s="284" t="s">
        <v>84</v>
      </c>
      <c r="F183" s="272">
        <v>668.2</v>
      </c>
    </row>
    <row r="184" spans="1:6" ht="25.5">
      <c r="A184" s="190"/>
      <c r="B184" s="115"/>
      <c r="C184" s="277" t="s">
        <v>106</v>
      </c>
      <c r="D184" s="278"/>
      <c r="E184" s="280" t="s">
        <v>107</v>
      </c>
      <c r="F184" s="272">
        <f>F185</f>
        <v>3977.3</v>
      </c>
    </row>
    <row r="185" spans="1:6" ht="25.5">
      <c r="A185" s="190"/>
      <c r="B185" s="115"/>
      <c r="C185" s="277"/>
      <c r="D185" s="281" t="s">
        <v>89</v>
      </c>
      <c r="E185" s="282" t="s">
        <v>90</v>
      </c>
      <c r="F185" s="272">
        <v>3977.3</v>
      </c>
    </row>
    <row r="186" spans="1:6" ht="89.25">
      <c r="A186" s="190"/>
      <c r="B186" s="115"/>
      <c r="C186" s="277" t="s">
        <v>498</v>
      </c>
      <c r="D186" s="278"/>
      <c r="E186" s="282" t="s">
        <v>353</v>
      </c>
      <c r="F186" s="272">
        <f>F187</f>
        <v>2745.4</v>
      </c>
    </row>
    <row r="187" spans="1:6" ht="38.25">
      <c r="A187" s="190"/>
      <c r="B187" s="115"/>
      <c r="C187" s="277" t="s">
        <v>499</v>
      </c>
      <c r="D187" s="278"/>
      <c r="E187" s="282" t="s">
        <v>500</v>
      </c>
      <c r="F187" s="272">
        <f>F188</f>
        <v>2745.4</v>
      </c>
    </row>
    <row r="188" spans="1:6" ht="13.5">
      <c r="A188" s="190"/>
      <c r="B188" s="115"/>
      <c r="C188" s="277"/>
      <c r="D188" s="281" t="s">
        <v>10</v>
      </c>
      <c r="E188" s="147" t="s">
        <v>84</v>
      </c>
      <c r="F188" s="272">
        <v>2745.4</v>
      </c>
    </row>
    <row r="189" spans="1:6" ht="13.5">
      <c r="A189" s="190"/>
      <c r="B189" s="115"/>
      <c r="C189" s="72" t="s">
        <v>325</v>
      </c>
      <c r="D189" s="74"/>
      <c r="E189" s="147" t="s">
        <v>326</v>
      </c>
      <c r="F189" s="273">
        <f>F190</f>
        <v>66997.7</v>
      </c>
    </row>
    <row r="190" spans="1:6" ht="51">
      <c r="A190" s="190"/>
      <c r="B190" s="115"/>
      <c r="C190" s="72" t="s">
        <v>327</v>
      </c>
      <c r="D190" s="74"/>
      <c r="E190" s="147" t="s">
        <v>328</v>
      </c>
      <c r="F190" s="273">
        <f>F191</f>
        <v>66997.7</v>
      </c>
    </row>
    <row r="191" spans="1:6" ht="13.5">
      <c r="A191" s="190"/>
      <c r="B191" s="115"/>
      <c r="C191" s="72"/>
      <c r="D191" s="74" t="s">
        <v>10</v>
      </c>
      <c r="E191" s="147" t="s">
        <v>84</v>
      </c>
      <c r="F191" s="273">
        <f>F192</f>
        <v>66997.7</v>
      </c>
    </row>
    <row r="192" spans="1:6" ht="38.25">
      <c r="A192" s="190"/>
      <c r="B192" s="115"/>
      <c r="C192" s="72"/>
      <c r="D192" s="74"/>
      <c r="E192" s="147" t="s">
        <v>329</v>
      </c>
      <c r="F192" s="273">
        <v>66997.7</v>
      </c>
    </row>
    <row r="193" spans="1:6" ht="13.5">
      <c r="A193" s="190"/>
      <c r="B193" s="115"/>
      <c r="C193" s="41" t="s">
        <v>50</v>
      </c>
      <c r="D193" s="81"/>
      <c r="E193" s="132" t="s">
        <v>27</v>
      </c>
      <c r="F193" s="270">
        <f>F194</f>
        <v>22480.3</v>
      </c>
    </row>
    <row r="194" spans="1:6" ht="38.25">
      <c r="A194" s="190"/>
      <c r="B194" s="115"/>
      <c r="C194" s="72" t="s">
        <v>51</v>
      </c>
      <c r="D194" s="74"/>
      <c r="E194" s="133" t="s">
        <v>523</v>
      </c>
      <c r="F194" s="272">
        <f>F197+F195</f>
        <v>22480.3</v>
      </c>
    </row>
    <row r="195" spans="1:6" ht="89.25">
      <c r="A195" s="190"/>
      <c r="B195" s="115"/>
      <c r="C195" s="72" t="s">
        <v>111</v>
      </c>
      <c r="D195" s="74"/>
      <c r="E195" s="143" t="s">
        <v>534</v>
      </c>
      <c r="F195" s="272">
        <f>F196</f>
        <v>21411.6</v>
      </c>
    </row>
    <row r="196" spans="1:6" ht="13.5">
      <c r="A196" s="190"/>
      <c r="B196" s="115"/>
      <c r="C196" s="72"/>
      <c r="D196" s="74" t="s">
        <v>10</v>
      </c>
      <c r="E196" s="147" t="s">
        <v>84</v>
      </c>
      <c r="F196" s="272">
        <v>21411.6</v>
      </c>
    </row>
    <row r="197" spans="1:6" ht="38.25">
      <c r="A197" s="190"/>
      <c r="B197" s="115"/>
      <c r="C197" s="72" t="s">
        <v>221</v>
      </c>
      <c r="D197" s="74"/>
      <c r="E197" s="14" t="s">
        <v>535</v>
      </c>
      <c r="F197" s="272">
        <f>F198</f>
        <v>1068.7</v>
      </c>
    </row>
    <row r="198" spans="1:6" ht="13.5">
      <c r="A198" s="190"/>
      <c r="B198" s="115"/>
      <c r="C198" s="72"/>
      <c r="D198" s="74" t="s">
        <v>10</v>
      </c>
      <c r="E198" s="147" t="s">
        <v>84</v>
      </c>
      <c r="F198" s="272">
        <v>1068.7</v>
      </c>
    </row>
    <row r="199" spans="1:6" ht="28.5">
      <c r="A199" s="180" t="s">
        <v>256</v>
      </c>
      <c r="B199" s="115"/>
      <c r="C199" s="65"/>
      <c r="D199" s="115"/>
      <c r="E199" s="175" t="s">
        <v>257</v>
      </c>
      <c r="F199" s="276">
        <f>F200+F219</f>
        <v>145915.4</v>
      </c>
    </row>
    <row r="200" spans="1:6" ht="12.75">
      <c r="A200" s="172"/>
      <c r="B200" s="110" t="s">
        <v>384</v>
      </c>
      <c r="C200" s="192"/>
      <c r="D200" s="193"/>
      <c r="E200" s="8" t="s">
        <v>385</v>
      </c>
      <c r="F200" s="270">
        <f>F201+F209+F213</f>
        <v>114674.2</v>
      </c>
    </row>
    <row r="201" spans="1:6" ht="54">
      <c r="A201" s="172"/>
      <c r="B201" s="115" t="s">
        <v>389</v>
      </c>
      <c r="C201" s="41"/>
      <c r="D201" s="79"/>
      <c r="E201" s="5" t="s">
        <v>55</v>
      </c>
      <c r="F201" s="275">
        <f>F202+F205</f>
        <v>20346</v>
      </c>
    </row>
    <row r="202" spans="1:6" ht="48.75" customHeight="1">
      <c r="A202" s="172"/>
      <c r="B202" s="115"/>
      <c r="C202" s="41" t="s">
        <v>42</v>
      </c>
      <c r="D202" s="93"/>
      <c r="E202" s="128" t="s">
        <v>41</v>
      </c>
      <c r="F202" s="270">
        <f>F203</f>
        <v>19862.2</v>
      </c>
    </row>
    <row r="203" spans="1:6" ht="12.75">
      <c r="A203" s="172"/>
      <c r="B203" s="93"/>
      <c r="C203" s="67" t="s">
        <v>44</v>
      </c>
      <c r="D203" s="77"/>
      <c r="E203" s="189" t="s">
        <v>5</v>
      </c>
      <c r="F203" s="272">
        <f>F204</f>
        <v>19862.2</v>
      </c>
    </row>
    <row r="204" spans="1:6" ht="25.5">
      <c r="A204" s="172"/>
      <c r="B204" s="93"/>
      <c r="C204" s="67"/>
      <c r="D204" s="77" t="s">
        <v>58</v>
      </c>
      <c r="E204" s="68" t="s">
        <v>49</v>
      </c>
      <c r="F204" s="272">
        <v>19862.2</v>
      </c>
    </row>
    <row r="205" spans="1:6" ht="12.75">
      <c r="A205" s="172"/>
      <c r="B205" s="93"/>
      <c r="C205" s="41" t="s">
        <v>50</v>
      </c>
      <c r="D205" s="81"/>
      <c r="E205" s="130" t="s">
        <v>27</v>
      </c>
      <c r="F205" s="270">
        <f>F206</f>
        <v>483.8</v>
      </c>
    </row>
    <row r="206" spans="1:6" ht="38.25">
      <c r="A206" s="172"/>
      <c r="B206" s="93"/>
      <c r="C206" s="67" t="s">
        <v>51</v>
      </c>
      <c r="D206" s="81"/>
      <c r="E206" s="133" t="s">
        <v>523</v>
      </c>
      <c r="F206" s="272">
        <f>F207</f>
        <v>483.8</v>
      </c>
    </row>
    <row r="207" spans="1:6" ht="25.5">
      <c r="A207" s="172"/>
      <c r="B207" s="93"/>
      <c r="C207" s="67" t="s">
        <v>56</v>
      </c>
      <c r="D207" s="81"/>
      <c r="E207" s="71" t="s">
        <v>527</v>
      </c>
      <c r="F207" s="272">
        <f>F208</f>
        <v>483.8</v>
      </c>
    </row>
    <row r="208" spans="1:6" ht="25.5">
      <c r="A208" s="172"/>
      <c r="B208" s="93"/>
      <c r="C208" s="67"/>
      <c r="D208" s="77" t="s">
        <v>58</v>
      </c>
      <c r="E208" s="68" t="s">
        <v>49</v>
      </c>
      <c r="F208" s="272">
        <v>483.8</v>
      </c>
    </row>
    <row r="209" spans="1:6" ht="13.5">
      <c r="A209" s="172"/>
      <c r="B209" s="115" t="s">
        <v>125</v>
      </c>
      <c r="C209" s="41"/>
      <c r="D209" s="82"/>
      <c r="E209" s="5" t="s">
        <v>390</v>
      </c>
      <c r="F209" s="275">
        <f>F210</f>
        <v>64277</v>
      </c>
    </row>
    <row r="210" spans="1:6" ht="13.5">
      <c r="A210" s="172"/>
      <c r="B210" s="115"/>
      <c r="C210" s="41" t="s">
        <v>391</v>
      </c>
      <c r="D210" s="82"/>
      <c r="E210" s="7" t="s">
        <v>390</v>
      </c>
      <c r="F210" s="270">
        <f>F211</f>
        <v>64277</v>
      </c>
    </row>
    <row r="211" spans="1:6" ht="25.5">
      <c r="A211" s="172"/>
      <c r="B211" s="115"/>
      <c r="C211" s="67" t="s">
        <v>60</v>
      </c>
      <c r="D211" s="94"/>
      <c r="E211" s="151" t="s">
        <v>61</v>
      </c>
      <c r="F211" s="272">
        <f>F212</f>
        <v>64277</v>
      </c>
    </row>
    <row r="212" spans="1:6" ht="13.5">
      <c r="A212" s="172"/>
      <c r="B212" s="115"/>
      <c r="C212" s="67"/>
      <c r="D212" s="81" t="s">
        <v>71</v>
      </c>
      <c r="E212" s="40" t="s">
        <v>59</v>
      </c>
      <c r="F212" s="272">
        <v>64277</v>
      </c>
    </row>
    <row r="213" spans="1:6" ht="13.5">
      <c r="A213" s="172"/>
      <c r="B213" s="115" t="s">
        <v>144</v>
      </c>
      <c r="C213" s="41"/>
      <c r="D213" s="82"/>
      <c r="E213" s="5" t="s">
        <v>392</v>
      </c>
      <c r="F213" s="275">
        <f>F214</f>
        <v>30051.199999999997</v>
      </c>
    </row>
    <row r="214" spans="1:6" ht="38.25">
      <c r="A214" s="172"/>
      <c r="B214" s="115"/>
      <c r="C214" s="41" t="s">
        <v>395</v>
      </c>
      <c r="D214" s="75"/>
      <c r="E214" s="12" t="s">
        <v>396</v>
      </c>
      <c r="F214" s="270">
        <f>F215+F217</f>
        <v>30051.199999999997</v>
      </c>
    </row>
    <row r="215" spans="1:6" ht="76.5">
      <c r="A215" s="172"/>
      <c r="B215" s="115"/>
      <c r="C215" s="72" t="s">
        <v>368</v>
      </c>
      <c r="D215" s="74"/>
      <c r="E215" s="14" t="s">
        <v>495</v>
      </c>
      <c r="F215" s="273">
        <f>F216</f>
        <v>6976.4</v>
      </c>
    </row>
    <row r="216" spans="1:6" ht="25.5">
      <c r="A216" s="172"/>
      <c r="B216" s="115"/>
      <c r="C216" s="72"/>
      <c r="D216" s="74" t="s">
        <v>58</v>
      </c>
      <c r="E216" s="13" t="s">
        <v>49</v>
      </c>
      <c r="F216" s="273">
        <v>6976.4</v>
      </c>
    </row>
    <row r="217" spans="1:6" ht="25.5">
      <c r="A217" s="172"/>
      <c r="B217" s="115"/>
      <c r="C217" s="72" t="s">
        <v>369</v>
      </c>
      <c r="D217" s="74"/>
      <c r="E217" s="14" t="s">
        <v>496</v>
      </c>
      <c r="F217" s="273">
        <f>F218</f>
        <v>23074.8</v>
      </c>
    </row>
    <row r="218" spans="1:6" ht="25.5">
      <c r="A218" s="172"/>
      <c r="B218" s="115"/>
      <c r="C218" s="72"/>
      <c r="D218" s="74" t="s">
        <v>89</v>
      </c>
      <c r="E218" s="14" t="s">
        <v>90</v>
      </c>
      <c r="F218" s="273">
        <v>23074.8</v>
      </c>
    </row>
    <row r="219" spans="1:6" ht="25.5">
      <c r="A219" s="172"/>
      <c r="B219" s="93" t="s">
        <v>140</v>
      </c>
      <c r="C219" s="41"/>
      <c r="D219" s="93"/>
      <c r="E219" s="262" t="s">
        <v>462</v>
      </c>
      <c r="F219" s="270">
        <f>F220</f>
        <v>31241.2</v>
      </c>
    </row>
    <row r="220" spans="1:6" ht="40.5">
      <c r="A220" s="172"/>
      <c r="B220" s="115" t="s">
        <v>142</v>
      </c>
      <c r="C220" s="41"/>
      <c r="D220" s="82"/>
      <c r="E220" s="5" t="s">
        <v>143</v>
      </c>
      <c r="F220" s="275">
        <f>F221</f>
        <v>31241.2</v>
      </c>
    </row>
    <row r="221" spans="1:6" ht="25.5">
      <c r="A221" s="172"/>
      <c r="B221" s="115"/>
      <c r="C221" s="41" t="s">
        <v>126</v>
      </c>
      <c r="D221" s="82"/>
      <c r="E221" s="7" t="s">
        <v>127</v>
      </c>
      <c r="F221" s="270">
        <f>F222</f>
        <v>31241.2</v>
      </c>
    </row>
    <row r="222" spans="1:6" ht="25.5">
      <c r="A222" s="172"/>
      <c r="B222" s="115"/>
      <c r="C222" s="72" t="s">
        <v>128</v>
      </c>
      <c r="D222" s="83"/>
      <c r="E222" s="9" t="s">
        <v>129</v>
      </c>
      <c r="F222" s="273">
        <f>F223</f>
        <v>31241.2</v>
      </c>
    </row>
    <row r="223" spans="1:6" ht="13.5">
      <c r="A223" s="172"/>
      <c r="B223" s="115"/>
      <c r="C223" s="72"/>
      <c r="D223" s="74" t="s">
        <v>205</v>
      </c>
      <c r="E223" s="10" t="s">
        <v>206</v>
      </c>
      <c r="F223" s="272">
        <v>31241.2</v>
      </c>
    </row>
    <row r="224" spans="1:6" ht="42.75">
      <c r="A224" s="180" t="s">
        <v>258</v>
      </c>
      <c r="B224" s="115"/>
      <c r="C224" s="65"/>
      <c r="D224" s="115"/>
      <c r="E224" s="175" t="s">
        <v>259</v>
      </c>
      <c r="F224" s="276">
        <f>F225+F245+F254+F239</f>
        <v>207419.90000000002</v>
      </c>
    </row>
    <row r="225" spans="1:6" ht="12.75">
      <c r="A225" s="172"/>
      <c r="B225" s="110" t="s">
        <v>384</v>
      </c>
      <c r="C225" s="192"/>
      <c r="D225" s="193"/>
      <c r="E225" s="8" t="s">
        <v>385</v>
      </c>
      <c r="F225" s="270">
        <f>F226</f>
        <v>23909.4</v>
      </c>
    </row>
    <row r="226" spans="1:6" ht="13.5">
      <c r="A226" s="172"/>
      <c r="B226" s="115" t="s">
        <v>144</v>
      </c>
      <c r="C226" s="41"/>
      <c r="D226" s="82"/>
      <c r="E226" s="5" t="s">
        <v>392</v>
      </c>
      <c r="F226" s="275">
        <f>F227+F230+F235</f>
        <v>23909.4</v>
      </c>
    </row>
    <row r="227" spans="1:6" ht="38.25">
      <c r="A227" s="172"/>
      <c r="B227" s="115"/>
      <c r="C227" s="41" t="s">
        <v>113</v>
      </c>
      <c r="D227" s="84"/>
      <c r="E227" s="128" t="s">
        <v>41</v>
      </c>
      <c r="F227" s="270">
        <f>F228</f>
        <v>10322.9</v>
      </c>
    </row>
    <row r="228" spans="1:6" ht="13.5">
      <c r="A228" s="172"/>
      <c r="B228" s="115"/>
      <c r="C228" s="67" t="s">
        <v>44</v>
      </c>
      <c r="D228" s="194"/>
      <c r="E228" s="68" t="s">
        <v>5</v>
      </c>
      <c r="F228" s="272">
        <f>F229</f>
        <v>10322.9</v>
      </c>
    </row>
    <row r="229" spans="1:6" ht="47.25" customHeight="1">
      <c r="A229" s="172"/>
      <c r="B229" s="115"/>
      <c r="C229" s="67"/>
      <c r="D229" s="77" t="s">
        <v>58</v>
      </c>
      <c r="E229" s="68" t="s">
        <v>49</v>
      </c>
      <c r="F229" s="272">
        <v>10322.9</v>
      </c>
    </row>
    <row r="230" spans="1:6" ht="51">
      <c r="A230" s="172"/>
      <c r="B230" s="117"/>
      <c r="C230" s="41" t="s">
        <v>393</v>
      </c>
      <c r="D230" s="75"/>
      <c r="E230" s="11" t="s">
        <v>394</v>
      </c>
      <c r="F230" s="270">
        <f>F233+F231</f>
        <v>13578</v>
      </c>
    </row>
    <row r="231" spans="1:6" ht="38.25">
      <c r="A231" s="172"/>
      <c r="B231" s="117"/>
      <c r="C231" s="72" t="s">
        <v>317</v>
      </c>
      <c r="D231" s="116"/>
      <c r="E231" s="42" t="s">
        <v>318</v>
      </c>
      <c r="F231" s="273">
        <f>F232</f>
        <v>11031.7</v>
      </c>
    </row>
    <row r="232" spans="1:6" ht="25.5">
      <c r="A232" s="172"/>
      <c r="B232" s="117"/>
      <c r="C232" s="72"/>
      <c r="D232" s="74" t="s">
        <v>58</v>
      </c>
      <c r="E232" s="13" t="s">
        <v>49</v>
      </c>
      <c r="F232" s="273">
        <v>11031.7</v>
      </c>
    </row>
    <row r="233" spans="1:6" ht="38.25">
      <c r="A233" s="172"/>
      <c r="B233" s="117"/>
      <c r="C233" s="67" t="s">
        <v>62</v>
      </c>
      <c r="D233" s="114"/>
      <c r="E233" s="71" t="s">
        <v>493</v>
      </c>
      <c r="F233" s="272">
        <f>F234</f>
        <v>2546.3</v>
      </c>
    </row>
    <row r="234" spans="1:6" ht="25.5">
      <c r="A234" s="172"/>
      <c r="B234" s="117"/>
      <c r="C234" s="67"/>
      <c r="D234" s="81" t="s">
        <v>58</v>
      </c>
      <c r="E234" s="68" t="s">
        <v>49</v>
      </c>
      <c r="F234" s="272">
        <v>2546.3</v>
      </c>
    </row>
    <row r="235" spans="1:6" ht="12.75">
      <c r="A235" s="172"/>
      <c r="B235" s="117"/>
      <c r="C235" s="41" t="s">
        <v>50</v>
      </c>
      <c r="D235" s="81"/>
      <c r="E235" s="130" t="s">
        <v>27</v>
      </c>
      <c r="F235" s="270">
        <f>F236</f>
        <v>8.5</v>
      </c>
    </row>
    <row r="236" spans="1:6" ht="38.25">
      <c r="A236" s="172"/>
      <c r="B236" s="117"/>
      <c r="C236" s="67" t="s">
        <v>51</v>
      </c>
      <c r="D236" s="81"/>
      <c r="E236" s="133" t="s">
        <v>523</v>
      </c>
      <c r="F236" s="272">
        <f>F237</f>
        <v>8.5</v>
      </c>
    </row>
    <row r="237" spans="1:6" ht="63.75">
      <c r="A237" s="172"/>
      <c r="B237" s="117"/>
      <c r="C237" s="67" t="s">
        <v>222</v>
      </c>
      <c r="D237" s="81"/>
      <c r="E237" s="71" t="s">
        <v>533</v>
      </c>
      <c r="F237" s="272">
        <f>F238</f>
        <v>8.5</v>
      </c>
    </row>
    <row r="238" spans="1:6" ht="25.5">
      <c r="A238" s="172"/>
      <c r="B238" s="117"/>
      <c r="C238" s="67"/>
      <c r="D238" s="81" t="s">
        <v>58</v>
      </c>
      <c r="E238" s="68" t="s">
        <v>49</v>
      </c>
      <c r="F238" s="272">
        <v>8.5</v>
      </c>
    </row>
    <row r="239" spans="1:6" ht="12.75">
      <c r="A239" s="172"/>
      <c r="B239" s="23" t="s">
        <v>402</v>
      </c>
      <c r="C239" s="41"/>
      <c r="D239" s="24"/>
      <c r="E239" s="153" t="s">
        <v>403</v>
      </c>
      <c r="F239" s="270">
        <f>F240</f>
        <v>18750</v>
      </c>
    </row>
    <row r="240" spans="1:6" ht="13.5">
      <c r="A240" s="172"/>
      <c r="B240" s="25" t="s">
        <v>11</v>
      </c>
      <c r="C240" s="41"/>
      <c r="D240" s="24"/>
      <c r="E240" s="154" t="s">
        <v>13</v>
      </c>
      <c r="F240" s="285">
        <f>F241</f>
        <v>18750</v>
      </c>
    </row>
    <row r="241" spans="1:6" ht="13.5">
      <c r="A241" s="172"/>
      <c r="B241" s="25"/>
      <c r="C241" s="41" t="s">
        <v>12</v>
      </c>
      <c r="D241" s="118"/>
      <c r="E241" s="43" t="s">
        <v>14</v>
      </c>
      <c r="F241" s="286">
        <f>F242</f>
        <v>18750</v>
      </c>
    </row>
    <row r="242" spans="1:6" ht="25.5">
      <c r="A242" s="172"/>
      <c r="B242" s="25"/>
      <c r="C242" s="67" t="s">
        <v>178</v>
      </c>
      <c r="D242" s="120"/>
      <c r="E242" s="95" t="s">
        <v>15</v>
      </c>
      <c r="F242" s="287">
        <f>F243</f>
        <v>18750</v>
      </c>
    </row>
    <row r="243" spans="1:6" ht="25.5">
      <c r="A243" s="172"/>
      <c r="B243" s="25"/>
      <c r="C243" s="41"/>
      <c r="D243" s="120" t="s">
        <v>58</v>
      </c>
      <c r="E243" s="103" t="s">
        <v>49</v>
      </c>
      <c r="F243" s="287">
        <f>F244</f>
        <v>18750</v>
      </c>
    </row>
    <row r="244" spans="1:6" ht="25.5">
      <c r="A244" s="172"/>
      <c r="B244" s="25"/>
      <c r="C244" s="41"/>
      <c r="D244" s="24"/>
      <c r="E244" s="259" t="s">
        <v>472</v>
      </c>
      <c r="F244" s="287">
        <v>18750</v>
      </c>
    </row>
    <row r="245" spans="1:6" ht="12.75">
      <c r="A245" s="172"/>
      <c r="B245" s="23" t="s">
        <v>404</v>
      </c>
      <c r="C245" s="41"/>
      <c r="D245" s="24"/>
      <c r="E245" s="153" t="s">
        <v>405</v>
      </c>
      <c r="F245" s="270">
        <f>F250+F246</f>
        <v>17798.3</v>
      </c>
    </row>
    <row r="246" spans="1:6" ht="13.5">
      <c r="A246" s="172"/>
      <c r="B246" s="25" t="s">
        <v>406</v>
      </c>
      <c r="C246" s="41"/>
      <c r="D246" s="24"/>
      <c r="E246" s="154" t="s">
        <v>407</v>
      </c>
      <c r="F246" s="285">
        <f>F247</f>
        <v>15105</v>
      </c>
    </row>
    <row r="247" spans="1:6" ht="25.5">
      <c r="A247" s="172"/>
      <c r="B247" s="23"/>
      <c r="C247" s="41" t="s">
        <v>19</v>
      </c>
      <c r="D247" s="23"/>
      <c r="E247" s="153" t="s">
        <v>175</v>
      </c>
      <c r="F247" s="286">
        <f>F249</f>
        <v>15105</v>
      </c>
    </row>
    <row r="248" spans="1:6" ht="63.75">
      <c r="A248" s="172"/>
      <c r="B248" s="23"/>
      <c r="C248" s="72" t="s">
        <v>502</v>
      </c>
      <c r="D248" s="119"/>
      <c r="E248" s="44" t="s">
        <v>522</v>
      </c>
      <c r="F248" s="287">
        <f>F249</f>
        <v>15105</v>
      </c>
    </row>
    <row r="249" spans="1:6" ht="12.75">
      <c r="A249" s="172"/>
      <c r="B249" s="23"/>
      <c r="C249" s="41"/>
      <c r="D249" s="74" t="s">
        <v>121</v>
      </c>
      <c r="E249" s="14" t="s">
        <v>93</v>
      </c>
      <c r="F249" s="287">
        <v>15105</v>
      </c>
    </row>
    <row r="250" spans="1:6" ht="13.5">
      <c r="A250" s="172"/>
      <c r="B250" s="25" t="s">
        <v>410</v>
      </c>
      <c r="C250" s="41"/>
      <c r="D250" s="24"/>
      <c r="E250" s="154" t="s">
        <v>411</v>
      </c>
      <c r="F250" s="285">
        <f>F251</f>
        <v>2693.3</v>
      </c>
    </row>
    <row r="251" spans="1:6" ht="12.75">
      <c r="A251" s="172"/>
      <c r="B251" s="117"/>
      <c r="C251" s="41" t="s">
        <v>412</v>
      </c>
      <c r="D251" s="23"/>
      <c r="E251" s="153" t="s">
        <v>413</v>
      </c>
      <c r="F251" s="286">
        <f>F252</f>
        <v>2693.3</v>
      </c>
    </row>
    <row r="252" spans="1:6" ht="38.25">
      <c r="A252" s="172"/>
      <c r="B252" s="117"/>
      <c r="C252" s="41"/>
      <c r="D252" s="99" t="s">
        <v>179</v>
      </c>
      <c r="E252" s="146" t="s">
        <v>260</v>
      </c>
      <c r="F252" s="287">
        <f>F253</f>
        <v>2693.3</v>
      </c>
    </row>
    <row r="253" spans="1:6" ht="25.5">
      <c r="A253" s="172"/>
      <c r="B253" s="117"/>
      <c r="C253" s="41"/>
      <c r="D253" s="23"/>
      <c r="E253" s="146" t="s">
        <v>217</v>
      </c>
      <c r="F253" s="287">
        <v>2693.3</v>
      </c>
    </row>
    <row r="254" spans="1:6" ht="12.75">
      <c r="A254" s="172"/>
      <c r="B254" s="93" t="s">
        <v>0</v>
      </c>
      <c r="C254" s="41"/>
      <c r="D254" s="93"/>
      <c r="E254" s="141" t="s">
        <v>1</v>
      </c>
      <c r="F254" s="270">
        <f>F255</f>
        <v>146962.2</v>
      </c>
    </row>
    <row r="255" spans="1:6" ht="13.5">
      <c r="A255" s="172"/>
      <c r="B255" s="115" t="s">
        <v>17</v>
      </c>
      <c r="C255" s="65"/>
      <c r="D255" s="115"/>
      <c r="E255" s="191" t="s">
        <v>18</v>
      </c>
      <c r="F255" s="269">
        <f>F256+F259</f>
        <v>146962.2</v>
      </c>
    </row>
    <row r="256" spans="1:6" ht="13.5">
      <c r="A256" s="172"/>
      <c r="B256" s="115"/>
      <c r="C256" s="41" t="s">
        <v>442</v>
      </c>
      <c r="D256" s="110"/>
      <c r="E256" s="131" t="s">
        <v>99</v>
      </c>
      <c r="F256" s="270">
        <f>F257</f>
        <v>3067.2</v>
      </c>
    </row>
    <row r="257" spans="1:6" ht="76.5">
      <c r="A257" s="172"/>
      <c r="B257" s="115"/>
      <c r="C257" s="72" t="s">
        <v>331</v>
      </c>
      <c r="D257" s="111"/>
      <c r="E257" s="10" t="s">
        <v>330</v>
      </c>
      <c r="F257" s="273">
        <f>F258</f>
        <v>3067.2</v>
      </c>
    </row>
    <row r="258" spans="1:6" ht="13.5">
      <c r="A258" s="172"/>
      <c r="B258" s="115"/>
      <c r="C258" s="72"/>
      <c r="D258" s="74" t="s">
        <v>10</v>
      </c>
      <c r="E258" s="14" t="s">
        <v>84</v>
      </c>
      <c r="F258" s="273">
        <v>3067.2</v>
      </c>
    </row>
    <row r="259" spans="1:6" ht="25.5">
      <c r="A259" s="172"/>
      <c r="B259" s="115"/>
      <c r="C259" s="41" t="s">
        <v>507</v>
      </c>
      <c r="D259" s="110"/>
      <c r="E259" s="131" t="s">
        <v>175</v>
      </c>
      <c r="F259" s="270">
        <f>F260</f>
        <v>143895</v>
      </c>
    </row>
    <row r="260" spans="1:6" ht="63.75">
      <c r="A260" s="172"/>
      <c r="B260" s="115"/>
      <c r="C260" s="72" t="s">
        <v>502</v>
      </c>
      <c r="D260" s="111"/>
      <c r="E260" s="44" t="s">
        <v>522</v>
      </c>
      <c r="F260" s="273">
        <f>F261</f>
        <v>143895</v>
      </c>
    </row>
    <row r="261" spans="1:6" ht="13.5">
      <c r="A261" s="172"/>
      <c r="B261" s="115"/>
      <c r="C261" s="72"/>
      <c r="D261" s="74" t="s">
        <v>121</v>
      </c>
      <c r="E261" s="10" t="s">
        <v>93</v>
      </c>
      <c r="F261" s="273">
        <v>143895</v>
      </c>
    </row>
    <row r="262" spans="1:6" ht="42.75">
      <c r="A262" s="180" t="s">
        <v>261</v>
      </c>
      <c r="B262" s="115"/>
      <c r="C262" s="65"/>
      <c r="D262" s="115"/>
      <c r="E262" s="175" t="s">
        <v>483</v>
      </c>
      <c r="F262" s="276">
        <f>F263+F274</f>
        <v>90832.70000000001</v>
      </c>
    </row>
    <row r="263" spans="1:6" ht="12.75">
      <c r="A263" s="172"/>
      <c r="B263" s="110" t="s">
        <v>419</v>
      </c>
      <c r="C263" s="192"/>
      <c r="D263" s="193"/>
      <c r="E263" s="8" t="s">
        <v>420</v>
      </c>
      <c r="F263" s="270">
        <f>F264+F269</f>
        <v>77848.70000000001</v>
      </c>
    </row>
    <row r="264" spans="1:6" ht="13.5">
      <c r="A264" s="172"/>
      <c r="B264" s="109" t="s">
        <v>426</v>
      </c>
      <c r="C264" s="200"/>
      <c r="D264" s="79"/>
      <c r="E264" s="149" t="s">
        <v>427</v>
      </c>
      <c r="F264" s="275">
        <f>F265</f>
        <v>74969.6</v>
      </c>
    </row>
    <row r="265" spans="1:6" ht="25.5">
      <c r="A265" s="172"/>
      <c r="B265" s="81"/>
      <c r="C265" s="66" t="s">
        <v>430</v>
      </c>
      <c r="D265" s="110"/>
      <c r="E265" s="201" t="s">
        <v>431</v>
      </c>
      <c r="F265" s="270">
        <f>F266</f>
        <v>74969.6</v>
      </c>
    </row>
    <row r="266" spans="1:6" ht="25.5">
      <c r="A266" s="172"/>
      <c r="B266" s="81"/>
      <c r="C266" s="67" t="s">
        <v>335</v>
      </c>
      <c r="D266" s="81"/>
      <c r="E266" s="151" t="s">
        <v>336</v>
      </c>
      <c r="F266" s="272">
        <f>F267</f>
        <v>74969.6</v>
      </c>
    </row>
    <row r="267" spans="1:6" ht="25.5">
      <c r="A267" s="172"/>
      <c r="B267" s="81"/>
      <c r="C267" s="67"/>
      <c r="D267" s="81" t="s">
        <v>89</v>
      </c>
      <c r="E267" s="40" t="s">
        <v>90</v>
      </c>
      <c r="F267" s="272">
        <f>F268</f>
        <v>74969.6</v>
      </c>
    </row>
    <row r="268" spans="1:6" ht="12.75">
      <c r="A268" s="172"/>
      <c r="B268" s="117"/>
      <c r="C268" s="67"/>
      <c r="D268" s="81"/>
      <c r="E268" s="10" t="s">
        <v>436</v>
      </c>
      <c r="F268" s="272">
        <v>74969.6</v>
      </c>
    </row>
    <row r="269" spans="1:6" ht="27">
      <c r="A269" s="172"/>
      <c r="B269" s="109" t="s">
        <v>432</v>
      </c>
      <c r="C269" s="200"/>
      <c r="D269" s="79"/>
      <c r="E269" s="149" t="s">
        <v>433</v>
      </c>
      <c r="F269" s="275">
        <f>F270</f>
        <v>2879.1</v>
      </c>
    </row>
    <row r="270" spans="1:6" ht="25.5">
      <c r="A270" s="172"/>
      <c r="B270" s="109"/>
      <c r="C270" s="41" t="s">
        <v>434</v>
      </c>
      <c r="D270" s="93"/>
      <c r="E270" s="150" t="s">
        <v>435</v>
      </c>
      <c r="F270" s="268">
        <f>F271</f>
        <v>2879.1</v>
      </c>
    </row>
    <row r="271" spans="1:6" ht="25.5">
      <c r="A271" s="172"/>
      <c r="B271" s="109"/>
      <c r="C271" s="67" t="s">
        <v>337</v>
      </c>
      <c r="D271" s="81"/>
      <c r="E271" s="151" t="s">
        <v>338</v>
      </c>
      <c r="F271" s="272">
        <f>F272</f>
        <v>2879.1</v>
      </c>
    </row>
    <row r="272" spans="1:6" ht="25.5">
      <c r="A272" s="172"/>
      <c r="B272" s="109"/>
      <c r="C272" s="67"/>
      <c r="D272" s="81" t="s">
        <v>89</v>
      </c>
      <c r="E272" s="40" t="s">
        <v>90</v>
      </c>
      <c r="F272" s="272">
        <f>F273</f>
        <v>2879.1</v>
      </c>
    </row>
    <row r="273" spans="1:6" ht="13.5">
      <c r="A273" s="172"/>
      <c r="B273" s="109"/>
      <c r="C273" s="41"/>
      <c r="D273" s="81"/>
      <c r="E273" s="10" t="s">
        <v>436</v>
      </c>
      <c r="F273" s="272">
        <v>2879.1</v>
      </c>
    </row>
    <row r="274" spans="1:6" ht="12.75">
      <c r="A274" s="172"/>
      <c r="B274" s="110" t="s">
        <v>235</v>
      </c>
      <c r="C274" s="66"/>
      <c r="D274" s="110"/>
      <c r="E274" s="201" t="s">
        <v>130</v>
      </c>
      <c r="F274" s="270">
        <f>F275+F289</f>
        <v>12984</v>
      </c>
    </row>
    <row r="275" spans="1:6" ht="13.5">
      <c r="A275" s="203"/>
      <c r="B275" s="115" t="s">
        <v>301</v>
      </c>
      <c r="C275" s="65"/>
      <c r="D275" s="115"/>
      <c r="E275" s="204" t="s">
        <v>156</v>
      </c>
      <c r="F275" s="275">
        <f>F276+F283</f>
        <v>8462.7</v>
      </c>
    </row>
    <row r="276" spans="1:6" ht="12.75">
      <c r="A276" s="169"/>
      <c r="B276" s="93"/>
      <c r="C276" s="41" t="s">
        <v>39</v>
      </c>
      <c r="D276" s="93"/>
      <c r="E276" s="205" t="s">
        <v>131</v>
      </c>
      <c r="F276" s="270">
        <f>F280+F277</f>
        <v>6198.2</v>
      </c>
    </row>
    <row r="277" spans="1:6" ht="51">
      <c r="A277" s="169"/>
      <c r="B277" s="93"/>
      <c r="C277" s="72" t="s">
        <v>521</v>
      </c>
      <c r="D277" s="81"/>
      <c r="E277" s="14" t="s">
        <v>352</v>
      </c>
      <c r="F277" s="273">
        <f>F278</f>
        <v>210</v>
      </c>
    </row>
    <row r="278" spans="1:6" ht="25.5">
      <c r="A278" s="169"/>
      <c r="B278" s="93"/>
      <c r="C278" s="67"/>
      <c r="D278" s="74" t="s">
        <v>89</v>
      </c>
      <c r="E278" s="73" t="s">
        <v>90</v>
      </c>
      <c r="F278" s="273">
        <f>F279</f>
        <v>210</v>
      </c>
    </row>
    <row r="279" spans="1:6" ht="12.75">
      <c r="A279" s="169"/>
      <c r="B279" s="93"/>
      <c r="C279" s="67"/>
      <c r="D279" s="81"/>
      <c r="E279" s="10" t="s">
        <v>244</v>
      </c>
      <c r="F279" s="273">
        <v>210</v>
      </c>
    </row>
    <row r="280" spans="1:6" ht="51">
      <c r="A280" s="169"/>
      <c r="B280" s="81"/>
      <c r="C280" s="72" t="s">
        <v>351</v>
      </c>
      <c r="D280" s="81"/>
      <c r="E280" s="14" t="s">
        <v>352</v>
      </c>
      <c r="F280" s="273">
        <f>F281</f>
        <v>5988.2</v>
      </c>
    </row>
    <row r="281" spans="1:6" ht="25.5">
      <c r="A281" s="169"/>
      <c r="B281" s="81"/>
      <c r="C281" s="67"/>
      <c r="D281" s="74" t="s">
        <v>89</v>
      </c>
      <c r="E281" s="73" t="s">
        <v>90</v>
      </c>
      <c r="F281" s="273">
        <f>F282</f>
        <v>5988.2</v>
      </c>
    </row>
    <row r="282" spans="1:6" ht="12.75">
      <c r="A282" s="169"/>
      <c r="B282" s="81"/>
      <c r="C282" s="67"/>
      <c r="D282" s="81"/>
      <c r="E282" s="10" t="s">
        <v>436</v>
      </c>
      <c r="F282" s="273">
        <v>5988.2</v>
      </c>
    </row>
    <row r="283" spans="1:6" ht="25.5">
      <c r="A283" s="169"/>
      <c r="B283" s="93"/>
      <c r="C283" s="41" t="s">
        <v>468</v>
      </c>
      <c r="D283" s="93"/>
      <c r="E283" s="205" t="s">
        <v>469</v>
      </c>
      <c r="F283" s="270">
        <f>F286+F284</f>
        <v>2264.5</v>
      </c>
    </row>
    <row r="284" spans="1:6" ht="12.75">
      <c r="A284" s="169"/>
      <c r="B284" s="93"/>
      <c r="C284" s="72" t="s">
        <v>289</v>
      </c>
      <c r="D284" s="74"/>
      <c r="E284" s="144" t="s">
        <v>290</v>
      </c>
      <c r="F284" s="273">
        <f>F285</f>
        <v>165</v>
      </c>
    </row>
    <row r="285" spans="1:6" ht="12.75">
      <c r="A285" s="169"/>
      <c r="B285" s="93"/>
      <c r="C285" s="72"/>
      <c r="D285" s="74" t="s">
        <v>10</v>
      </c>
      <c r="E285" s="144" t="s">
        <v>84</v>
      </c>
      <c r="F285" s="273">
        <v>165</v>
      </c>
    </row>
    <row r="286" spans="1:6" ht="25.5">
      <c r="A286" s="169"/>
      <c r="B286" s="93"/>
      <c r="C286" s="72" t="s">
        <v>102</v>
      </c>
      <c r="D286" s="74"/>
      <c r="E286" s="14" t="s">
        <v>471</v>
      </c>
      <c r="F286" s="272">
        <f>F287</f>
        <v>2099.5</v>
      </c>
    </row>
    <row r="287" spans="1:6" ht="25.5">
      <c r="A287" s="169"/>
      <c r="B287" s="115"/>
      <c r="C287" s="67"/>
      <c r="D287" s="81" t="s">
        <v>89</v>
      </c>
      <c r="E287" s="151" t="s">
        <v>90</v>
      </c>
      <c r="F287" s="272">
        <f>F288</f>
        <v>2099.5</v>
      </c>
    </row>
    <row r="288" spans="1:6" ht="12.75">
      <c r="A288" s="169"/>
      <c r="B288" s="81"/>
      <c r="C288" s="67"/>
      <c r="D288" s="81"/>
      <c r="E288" s="202" t="s">
        <v>474</v>
      </c>
      <c r="F288" s="273">
        <v>2099.5</v>
      </c>
    </row>
    <row r="289" spans="1:6" ht="27">
      <c r="A289" s="169"/>
      <c r="B289" s="109" t="s">
        <v>303</v>
      </c>
      <c r="C289" s="41"/>
      <c r="D289" s="93"/>
      <c r="E289" s="20" t="s">
        <v>304</v>
      </c>
      <c r="F289" s="275">
        <f>F290</f>
        <v>4521.3</v>
      </c>
    </row>
    <row r="290" spans="1:6" ht="38.25">
      <c r="A290" s="169"/>
      <c r="B290" s="93"/>
      <c r="C290" s="41" t="s">
        <v>42</v>
      </c>
      <c r="D290" s="115"/>
      <c r="E290" s="128" t="s">
        <v>41</v>
      </c>
      <c r="F290" s="270">
        <f>F291</f>
        <v>4521.3</v>
      </c>
    </row>
    <row r="291" spans="1:6" ht="12.75">
      <c r="A291" s="169"/>
      <c r="B291" s="93"/>
      <c r="C291" s="67" t="s">
        <v>44</v>
      </c>
      <c r="D291" s="81"/>
      <c r="E291" s="6" t="s">
        <v>5</v>
      </c>
      <c r="F291" s="272">
        <f>F292</f>
        <v>4521.3</v>
      </c>
    </row>
    <row r="292" spans="1:6" ht="25.5">
      <c r="A292" s="203"/>
      <c r="B292" s="93"/>
      <c r="C292" s="67"/>
      <c r="D292" s="81" t="s">
        <v>58</v>
      </c>
      <c r="E292" s="6" t="s">
        <v>49</v>
      </c>
      <c r="F292" s="272">
        <v>4521.3</v>
      </c>
    </row>
    <row r="293" spans="1:6" ht="42.75">
      <c r="A293" s="180" t="s">
        <v>262</v>
      </c>
      <c r="B293" s="115"/>
      <c r="C293" s="206"/>
      <c r="D293" s="115"/>
      <c r="E293" s="175" t="s">
        <v>263</v>
      </c>
      <c r="F293" s="276">
        <f>F294</f>
        <v>15288.3</v>
      </c>
    </row>
    <row r="294" spans="1:6" ht="25.5">
      <c r="A294" s="172"/>
      <c r="B294" s="93" t="s">
        <v>397</v>
      </c>
      <c r="C294" s="41"/>
      <c r="D294" s="88"/>
      <c r="E294" s="15" t="s">
        <v>398</v>
      </c>
      <c r="F294" s="270">
        <f>F295</f>
        <v>15288.3</v>
      </c>
    </row>
    <row r="295" spans="1:6" ht="54">
      <c r="A295" s="172"/>
      <c r="B295" s="109" t="s">
        <v>401</v>
      </c>
      <c r="C295" s="63"/>
      <c r="D295" s="109"/>
      <c r="E295" s="20" t="s">
        <v>88</v>
      </c>
      <c r="F295" s="275">
        <f>F296</f>
        <v>15288.3</v>
      </c>
    </row>
    <row r="296" spans="1:6" ht="25.5">
      <c r="A296" s="172"/>
      <c r="B296" s="109"/>
      <c r="C296" s="66" t="s">
        <v>6</v>
      </c>
      <c r="D296" s="110"/>
      <c r="E296" s="21" t="s">
        <v>7</v>
      </c>
      <c r="F296" s="270">
        <f>F297+F300</f>
        <v>15288.3</v>
      </c>
    </row>
    <row r="297" spans="1:6" ht="13.5">
      <c r="A297" s="172"/>
      <c r="B297" s="109"/>
      <c r="C297" s="67" t="s">
        <v>76</v>
      </c>
      <c r="D297" s="81"/>
      <c r="E297" s="187" t="s">
        <v>9</v>
      </c>
      <c r="F297" s="272">
        <f>F298</f>
        <v>12888.4</v>
      </c>
    </row>
    <row r="298" spans="1:6" ht="38.25">
      <c r="A298" s="172"/>
      <c r="B298" s="109"/>
      <c r="C298" s="67"/>
      <c r="D298" s="81" t="s">
        <v>164</v>
      </c>
      <c r="E298" s="207" t="s">
        <v>313</v>
      </c>
      <c r="F298" s="272">
        <f>F299</f>
        <v>12888.4</v>
      </c>
    </row>
    <row r="299" spans="1:6" ht="13.5">
      <c r="A299" s="172"/>
      <c r="B299" s="109"/>
      <c r="C299" s="41"/>
      <c r="D299" s="110"/>
      <c r="E299" s="202" t="s">
        <v>244</v>
      </c>
      <c r="F299" s="273">
        <v>12888.4</v>
      </c>
    </row>
    <row r="300" spans="1:6" ht="38.25">
      <c r="A300" s="172"/>
      <c r="B300" s="109"/>
      <c r="C300" s="67" t="s">
        <v>77</v>
      </c>
      <c r="D300" s="81"/>
      <c r="E300" s="207" t="s">
        <v>167</v>
      </c>
      <c r="F300" s="272">
        <f>F301</f>
        <v>2399.9</v>
      </c>
    </row>
    <row r="301" spans="1:6" ht="38.25">
      <c r="A301" s="172"/>
      <c r="B301" s="109"/>
      <c r="C301" s="67"/>
      <c r="D301" s="81" t="s">
        <v>164</v>
      </c>
      <c r="E301" s="207" t="s">
        <v>167</v>
      </c>
      <c r="F301" s="272">
        <f>F302</f>
        <v>2399.9</v>
      </c>
    </row>
    <row r="302" spans="1:6" ht="13.5">
      <c r="A302" s="172"/>
      <c r="B302" s="109"/>
      <c r="C302" s="41"/>
      <c r="D302" s="110"/>
      <c r="E302" s="202" t="s">
        <v>244</v>
      </c>
      <c r="F302" s="273">
        <v>2399.9</v>
      </c>
    </row>
    <row r="303" spans="1:6" ht="42.75">
      <c r="A303" s="180" t="s">
        <v>264</v>
      </c>
      <c r="B303" s="208"/>
      <c r="C303" s="209"/>
      <c r="D303" s="208"/>
      <c r="E303" s="175" t="s">
        <v>265</v>
      </c>
      <c r="F303" s="276">
        <f>F304</f>
        <v>149200.3</v>
      </c>
    </row>
    <row r="304" spans="1:6" ht="25.5">
      <c r="A304" s="172"/>
      <c r="B304" s="93" t="s">
        <v>397</v>
      </c>
      <c r="C304" s="41"/>
      <c r="D304" s="88"/>
      <c r="E304" s="15" t="s">
        <v>398</v>
      </c>
      <c r="F304" s="270">
        <f>F305+F332</f>
        <v>149200.3</v>
      </c>
    </row>
    <row r="305" spans="1:6" ht="13.5">
      <c r="A305" s="172"/>
      <c r="B305" s="115" t="s">
        <v>399</v>
      </c>
      <c r="C305" s="41"/>
      <c r="D305" s="89"/>
      <c r="E305" s="16" t="s">
        <v>400</v>
      </c>
      <c r="F305" s="269">
        <f>F306+F328</f>
        <v>147500.3</v>
      </c>
    </row>
    <row r="306" spans="1:6" ht="21.75" customHeight="1">
      <c r="A306" s="172"/>
      <c r="B306" s="115"/>
      <c r="C306" s="41" t="s">
        <v>6</v>
      </c>
      <c r="D306" s="90"/>
      <c r="E306" s="148" t="s">
        <v>7</v>
      </c>
      <c r="F306" s="270">
        <f>F307+F309+F316+F319+F322+F325</f>
        <v>146855</v>
      </c>
    </row>
    <row r="307" spans="1:6" ht="89.25">
      <c r="A307" s="172"/>
      <c r="B307" s="115"/>
      <c r="C307" s="67" t="s">
        <v>86</v>
      </c>
      <c r="D307" s="210"/>
      <c r="E307" s="103" t="s">
        <v>85</v>
      </c>
      <c r="F307" s="272">
        <f>F308</f>
        <v>13769</v>
      </c>
    </row>
    <row r="308" spans="1:6" ht="38.25">
      <c r="A308" s="172"/>
      <c r="B308" s="115"/>
      <c r="C308" s="67"/>
      <c r="D308" s="81" t="s">
        <v>164</v>
      </c>
      <c r="E308" s="207" t="s">
        <v>167</v>
      </c>
      <c r="F308" s="272">
        <v>13769</v>
      </c>
    </row>
    <row r="309" spans="1:6" ht="13.5">
      <c r="A309" s="172"/>
      <c r="B309" s="115"/>
      <c r="C309" s="67" t="s">
        <v>174</v>
      </c>
      <c r="D309" s="210"/>
      <c r="E309" s="207" t="s">
        <v>8</v>
      </c>
      <c r="F309" s="272">
        <f>F310+F313</f>
        <v>772.8</v>
      </c>
    </row>
    <row r="310" spans="1:6" ht="25.5">
      <c r="A310" s="172"/>
      <c r="B310" s="115"/>
      <c r="C310" s="67" t="s">
        <v>69</v>
      </c>
      <c r="D310" s="210"/>
      <c r="E310" s="207" t="s">
        <v>70</v>
      </c>
      <c r="F310" s="272">
        <f>F311</f>
        <v>360</v>
      </c>
    </row>
    <row r="311" spans="1:6" ht="38.25">
      <c r="A311" s="172"/>
      <c r="B311" s="115"/>
      <c r="C311" s="67"/>
      <c r="D311" s="81" t="s">
        <v>164</v>
      </c>
      <c r="E311" s="207" t="s">
        <v>167</v>
      </c>
      <c r="F311" s="272">
        <f>F312</f>
        <v>360</v>
      </c>
    </row>
    <row r="312" spans="1:6" ht="25.5">
      <c r="A312" s="172"/>
      <c r="B312" s="115"/>
      <c r="C312" s="41"/>
      <c r="D312" s="90"/>
      <c r="E312" s="31" t="s">
        <v>312</v>
      </c>
      <c r="F312" s="273">
        <v>360</v>
      </c>
    </row>
    <row r="313" spans="1:6" ht="25.5">
      <c r="A313" s="172"/>
      <c r="B313" s="115"/>
      <c r="C313" s="67" t="s">
        <v>72</v>
      </c>
      <c r="D313" s="210"/>
      <c r="E313" s="211" t="s">
        <v>73</v>
      </c>
      <c r="F313" s="272">
        <f>F314</f>
        <v>412.8</v>
      </c>
    </row>
    <row r="314" spans="1:6" ht="38.25">
      <c r="A314" s="172"/>
      <c r="B314" s="115"/>
      <c r="C314" s="67"/>
      <c r="D314" s="81" t="s">
        <v>164</v>
      </c>
      <c r="E314" s="207" t="s">
        <v>167</v>
      </c>
      <c r="F314" s="272">
        <f>F315</f>
        <v>412.8</v>
      </c>
    </row>
    <row r="315" spans="1:6" ht="25.5">
      <c r="A315" s="172"/>
      <c r="B315" s="115"/>
      <c r="C315" s="41"/>
      <c r="D315" s="90"/>
      <c r="E315" s="31" t="s">
        <v>312</v>
      </c>
      <c r="F315" s="273">
        <v>412.8</v>
      </c>
    </row>
    <row r="316" spans="1:6" ht="13.5">
      <c r="A316" s="172"/>
      <c r="B316" s="115"/>
      <c r="C316" s="67" t="s">
        <v>74</v>
      </c>
      <c r="D316" s="210"/>
      <c r="E316" s="211" t="s">
        <v>75</v>
      </c>
      <c r="F316" s="272">
        <f>F317</f>
        <v>101134.4</v>
      </c>
    </row>
    <row r="317" spans="1:6" ht="38.25">
      <c r="A317" s="172"/>
      <c r="B317" s="115"/>
      <c r="C317" s="67"/>
      <c r="D317" s="81" t="s">
        <v>164</v>
      </c>
      <c r="E317" s="207" t="s">
        <v>167</v>
      </c>
      <c r="F317" s="272">
        <f>F318</f>
        <v>101134.4</v>
      </c>
    </row>
    <row r="318" spans="1:6" ht="25.5">
      <c r="A318" s="172"/>
      <c r="B318" s="115"/>
      <c r="C318" s="41"/>
      <c r="D318" s="90"/>
      <c r="E318" s="31" t="s">
        <v>312</v>
      </c>
      <c r="F318" s="273">
        <v>101134.4</v>
      </c>
    </row>
    <row r="319" spans="1:6" ht="13.5">
      <c r="A319" s="172"/>
      <c r="B319" s="115"/>
      <c r="C319" s="67" t="s">
        <v>76</v>
      </c>
      <c r="D319" s="210"/>
      <c r="E319" s="211" t="s">
        <v>9</v>
      </c>
      <c r="F319" s="272">
        <f>F320</f>
        <v>4051.6</v>
      </c>
    </row>
    <row r="320" spans="1:6" ht="38.25">
      <c r="A320" s="172"/>
      <c r="B320" s="115"/>
      <c r="C320" s="67"/>
      <c r="D320" s="81" t="s">
        <v>164</v>
      </c>
      <c r="E320" s="207" t="s">
        <v>167</v>
      </c>
      <c r="F320" s="272">
        <f>F321</f>
        <v>4051.6</v>
      </c>
    </row>
    <row r="321" spans="1:6" ht="25.5">
      <c r="A321" s="172"/>
      <c r="B321" s="115"/>
      <c r="C321" s="41"/>
      <c r="D321" s="90"/>
      <c r="E321" s="31" t="s">
        <v>312</v>
      </c>
      <c r="F321" s="273">
        <v>4051.6</v>
      </c>
    </row>
    <row r="322" spans="1:6" ht="38.25">
      <c r="A322" s="172"/>
      <c r="B322" s="115"/>
      <c r="C322" s="67" t="s">
        <v>77</v>
      </c>
      <c r="D322" s="210"/>
      <c r="E322" s="211" t="s">
        <v>78</v>
      </c>
      <c r="F322" s="272">
        <f>F323</f>
        <v>21658.7</v>
      </c>
    </row>
    <row r="323" spans="1:6" ht="38.25">
      <c r="A323" s="172"/>
      <c r="B323" s="115"/>
      <c r="C323" s="67"/>
      <c r="D323" s="81" t="s">
        <v>164</v>
      </c>
      <c r="E323" s="207" t="s">
        <v>167</v>
      </c>
      <c r="F323" s="272">
        <f>F324</f>
        <v>21658.7</v>
      </c>
    </row>
    <row r="324" spans="1:6" ht="25.5">
      <c r="A324" s="172"/>
      <c r="B324" s="115"/>
      <c r="C324" s="41"/>
      <c r="D324" s="89"/>
      <c r="E324" s="31" t="s">
        <v>312</v>
      </c>
      <c r="F324" s="273">
        <v>21658.7</v>
      </c>
    </row>
    <row r="325" spans="1:6" ht="38.25">
      <c r="A325" s="172"/>
      <c r="B325" s="115"/>
      <c r="C325" s="67" t="s">
        <v>79</v>
      </c>
      <c r="D325" s="210"/>
      <c r="E325" s="211" t="s">
        <v>16</v>
      </c>
      <c r="F325" s="272">
        <f>F326</f>
        <v>5468.5</v>
      </c>
    </row>
    <row r="326" spans="1:6" ht="13.5">
      <c r="A326" s="172"/>
      <c r="B326" s="115"/>
      <c r="C326" s="67"/>
      <c r="D326" s="81" t="s">
        <v>10</v>
      </c>
      <c r="E326" s="207" t="s">
        <v>84</v>
      </c>
      <c r="F326" s="272">
        <f>F327</f>
        <v>5468.5</v>
      </c>
    </row>
    <row r="327" spans="1:6" ht="25.5">
      <c r="A327" s="172"/>
      <c r="B327" s="115"/>
      <c r="C327" s="41"/>
      <c r="D327" s="89"/>
      <c r="E327" s="18" t="s">
        <v>312</v>
      </c>
      <c r="F327" s="273">
        <v>5468.5</v>
      </c>
    </row>
    <row r="328" spans="1:6" ht="51">
      <c r="A328" s="172"/>
      <c r="B328" s="115"/>
      <c r="C328" s="41" t="s">
        <v>80</v>
      </c>
      <c r="D328" s="89"/>
      <c r="E328" s="17" t="s">
        <v>81</v>
      </c>
      <c r="F328" s="270">
        <f>F329</f>
        <v>645.3</v>
      </c>
    </row>
    <row r="329" spans="1:6" ht="38.25">
      <c r="A329" s="172"/>
      <c r="B329" s="115"/>
      <c r="C329" s="67" t="s">
        <v>82</v>
      </c>
      <c r="D329" s="212"/>
      <c r="E329" s="207" t="s">
        <v>83</v>
      </c>
      <c r="F329" s="272">
        <f>F330</f>
        <v>645.3</v>
      </c>
    </row>
    <row r="330" spans="1:6" ht="38.25">
      <c r="A330" s="172"/>
      <c r="B330" s="115"/>
      <c r="C330" s="67"/>
      <c r="D330" s="81" t="s">
        <v>164</v>
      </c>
      <c r="E330" s="207" t="s">
        <v>167</v>
      </c>
      <c r="F330" s="272">
        <f>F331</f>
        <v>645.3</v>
      </c>
    </row>
    <row r="331" spans="1:6" ht="25.5">
      <c r="A331" s="172"/>
      <c r="B331" s="115"/>
      <c r="C331" s="41"/>
      <c r="D331" s="93"/>
      <c r="E331" s="31" t="s">
        <v>312</v>
      </c>
      <c r="F331" s="273">
        <v>645.3</v>
      </c>
    </row>
    <row r="332" spans="1:6" ht="40.5">
      <c r="A332" s="172"/>
      <c r="B332" s="109" t="s">
        <v>94</v>
      </c>
      <c r="C332" s="65"/>
      <c r="D332" s="109"/>
      <c r="E332" s="35" t="s">
        <v>32</v>
      </c>
      <c r="F332" s="275">
        <f>F333</f>
        <v>1700</v>
      </c>
    </row>
    <row r="333" spans="1:6" ht="25.5">
      <c r="A333" s="172"/>
      <c r="B333" s="115"/>
      <c r="C333" s="41" t="s">
        <v>34</v>
      </c>
      <c r="D333" s="81"/>
      <c r="E333" s="32" t="s">
        <v>35</v>
      </c>
      <c r="F333" s="286">
        <f>F334</f>
        <v>1700</v>
      </c>
    </row>
    <row r="334" spans="1:6" ht="38.25">
      <c r="A334" s="172"/>
      <c r="B334" s="115"/>
      <c r="C334" s="72" t="s">
        <v>322</v>
      </c>
      <c r="D334" s="74"/>
      <c r="E334" s="14" t="s">
        <v>323</v>
      </c>
      <c r="F334" s="287">
        <f>F335</f>
        <v>1700</v>
      </c>
    </row>
    <row r="335" spans="1:6" ht="13.5">
      <c r="A335" s="172"/>
      <c r="B335" s="115"/>
      <c r="C335" s="72"/>
      <c r="D335" s="74" t="s">
        <v>71</v>
      </c>
      <c r="E335" s="14" t="s">
        <v>59</v>
      </c>
      <c r="F335" s="287">
        <v>1700</v>
      </c>
    </row>
    <row r="336" spans="1:6" ht="15">
      <c r="A336" s="180" t="s">
        <v>266</v>
      </c>
      <c r="B336" s="213"/>
      <c r="C336" s="214"/>
      <c r="D336" s="215"/>
      <c r="E336" s="175" t="s">
        <v>267</v>
      </c>
      <c r="F336" s="276">
        <f>F337+F370+F392+F418+F428+F360+F422</f>
        <v>248031.5</v>
      </c>
    </row>
    <row r="337" spans="1:6" ht="12.75">
      <c r="A337" s="172"/>
      <c r="B337" s="112" t="s">
        <v>384</v>
      </c>
      <c r="C337" s="41"/>
      <c r="D337" s="75"/>
      <c r="E337" s="3" t="s">
        <v>385</v>
      </c>
      <c r="F337" s="268">
        <f>F338+F342+F346</f>
        <v>115795.90000000001</v>
      </c>
    </row>
    <row r="338" spans="1:6" ht="40.5">
      <c r="A338" s="172"/>
      <c r="B338" s="113" t="s">
        <v>386</v>
      </c>
      <c r="C338" s="41"/>
      <c r="D338" s="75"/>
      <c r="E338" s="4" t="s">
        <v>40</v>
      </c>
      <c r="F338" s="275">
        <f>F339</f>
        <v>1405</v>
      </c>
    </row>
    <row r="339" spans="1:6" ht="38.25">
      <c r="A339" s="172"/>
      <c r="B339" s="112"/>
      <c r="C339" s="41" t="s">
        <v>42</v>
      </c>
      <c r="D339" s="75"/>
      <c r="E339" s="128" t="s">
        <v>41</v>
      </c>
      <c r="F339" s="268">
        <f>F340</f>
        <v>1405</v>
      </c>
    </row>
    <row r="340" spans="1:6" ht="12.75">
      <c r="A340" s="172"/>
      <c r="B340" s="112"/>
      <c r="C340" s="67" t="s">
        <v>48</v>
      </c>
      <c r="D340" s="76"/>
      <c r="E340" s="68" t="s">
        <v>20</v>
      </c>
      <c r="F340" s="272">
        <f>F341</f>
        <v>1405</v>
      </c>
    </row>
    <row r="341" spans="1:6" ht="25.5">
      <c r="A341" s="172"/>
      <c r="B341" s="112"/>
      <c r="C341" s="67"/>
      <c r="D341" s="77" t="s">
        <v>58</v>
      </c>
      <c r="E341" s="68" t="s">
        <v>49</v>
      </c>
      <c r="F341" s="272">
        <v>1405</v>
      </c>
    </row>
    <row r="342" spans="1:6" ht="67.5">
      <c r="A342" s="172"/>
      <c r="B342" s="115" t="s">
        <v>388</v>
      </c>
      <c r="C342" s="41"/>
      <c r="D342" s="78"/>
      <c r="E342" s="5" t="s">
        <v>47</v>
      </c>
      <c r="F342" s="269">
        <f>F343</f>
        <v>104283.8</v>
      </c>
    </row>
    <row r="343" spans="1:6" ht="38.25">
      <c r="A343" s="172"/>
      <c r="B343" s="93"/>
      <c r="C343" s="41" t="s">
        <v>42</v>
      </c>
      <c r="D343" s="93"/>
      <c r="E343" s="128" t="s">
        <v>41</v>
      </c>
      <c r="F343" s="268">
        <f>F344</f>
        <v>104283.8</v>
      </c>
    </row>
    <row r="344" spans="1:6" ht="12.75">
      <c r="A344" s="172"/>
      <c r="B344" s="93"/>
      <c r="C344" s="67" t="s">
        <v>44</v>
      </c>
      <c r="D344" s="77"/>
      <c r="E344" s="189" t="s">
        <v>5</v>
      </c>
      <c r="F344" s="272">
        <f>F345</f>
        <v>104283.8</v>
      </c>
    </row>
    <row r="345" spans="1:6" ht="25.5">
      <c r="A345" s="172"/>
      <c r="B345" s="93"/>
      <c r="C345" s="67"/>
      <c r="D345" s="77" t="s">
        <v>58</v>
      </c>
      <c r="E345" s="68" t="s">
        <v>49</v>
      </c>
      <c r="F345" s="272">
        <v>104283.8</v>
      </c>
    </row>
    <row r="346" spans="1:6" ht="13.5">
      <c r="A346" s="172"/>
      <c r="B346" s="115" t="s">
        <v>144</v>
      </c>
      <c r="C346" s="41"/>
      <c r="D346" s="82"/>
      <c r="E346" s="5" t="s">
        <v>392</v>
      </c>
      <c r="F346" s="275">
        <f>F350+F347</f>
        <v>10107.1</v>
      </c>
    </row>
    <row r="347" spans="1:6" ht="25.5">
      <c r="A347" s="172"/>
      <c r="B347" s="115"/>
      <c r="C347" s="41" t="s">
        <v>268</v>
      </c>
      <c r="D347" s="82"/>
      <c r="E347" s="7" t="s">
        <v>225</v>
      </c>
      <c r="F347" s="270">
        <f>F348</f>
        <v>1497</v>
      </c>
    </row>
    <row r="348" spans="1:6" ht="25.5">
      <c r="A348" s="172"/>
      <c r="B348" s="115"/>
      <c r="C348" s="72" t="s">
        <v>459</v>
      </c>
      <c r="D348" s="74"/>
      <c r="E348" s="14" t="s">
        <v>460</v>
      </c>
      <c r="F348" s="273">
        <f>F349</f>
        <v>1497</v>
      </c>
    </row>
    <row r="349" spans="1:6" ht="25.5">
      <c r="A349" s="172"/>
      <c r="B349" s="115"/>
      <c r="C349" s="41"/>
      <c r="D349" s="81" t="s">
        <v>58</v>
      </c>
      <c r="E349" s="68" t="s">
        <v>49</v>
      </c>
      <c r="F349" s="272">
        <v>1497</v>
      </c>
    </row>
    <row r="350" spans="1:6" ht="38.25">
      <c r="A350" s="172"/>
      <c r="B350" s="117"/>
      <c r="C350" s="41" t="s">
        <v>395</v>
      </c>
      <c r="D350" s="75"/>
      <c r="E350" s="12" t="s">
        <v>396</v>
      </c>
      <c r="F350" s="270">
        <f>F351</f>
        <v>8610.1</v>
      </c>
    </row>
    <row r="351" spans="1:6" ht="25.5">
      <c r="A351" s="172"/>
      <c r="B351" s="117"/>
      <c r="C351" s="67" t="s">
        <v>63</v>
      </c>
      <c r="D351" s="76"/>
      <c r="E351" s="68" t="s">
        <v>28</v>
      </c>
      <c r="F351" s="272">
        <f>F352+F354+F356+F358</f>
        <v>8610.1</v>
      </c>
    </row>
    <row r="352" spans="1:6" ht="25.5">
      <c r="A352" s="172"/>
      <c r="B352" s="117"/>
      <c r="C352" s="67" t="s">
        <v>64</v>
      </c>
      <c r="D352" s="81"/>
      <c r="E352" s="40" t="s">
        <v>223</v>
      </c>
      <c r="F352" s="272">
        <f>F353</f>
        <v>200</v>
      </c>
    </row>
    <row r="353" spans="1:6" ht="25.5">
      <c r="A353" s="172"/>
      <c r="B353" s="81"/>
      <c r="C353" s="41"/>
      <c r="D353" s="81" t="s">
        <v>58</v>
      </c>
      <c r="E353" s="68" t="s">
        <v>49</v>
      </c>
      <c r="F353" s="272">
        <v>200</v>
      </c>
    </row>
    <row r="354" spans="1:6" ht="38.25">
      <c r="A354" s="172"/>
      <c r="B354" s="117"/>
      <c r="C354" s="67" t="s">
        <v>65</v>
      </c>
      <c r="D354" s="81"/>
      <c r="E354" s="40" t="s">
        <v>66</v>
      </c>
      <c r="F354" s="272">
        <f>F355</f>
        <v>2950</v>
      </c>
    </row>
    <row r="355" spans="1:6" ht="25.5">
      <c r="A355" s="172"/>
      <c r="B355" s="81"/>
      <c r="C355" s="67"/>
      <c r="D355" s="81" t="s">
        <v>58</v>
      </c>
      <c r="E355" s="68" t="s">
        <v>49</v>
      </c>
      <c r="F355" s="272">
        <v>2950</v>
      </c>
    </row>
    <row r="356" spans="1:6" ht="25.5">
      <c r="A356" s="172"/>
      <c r="B356" s="81"/>
      <c r="C356" s="67" t="s">
        <v>355</v>
      </c>
      <c r="D356" s="81"/>
      <c r="E356" s="68" t="s">
        <v>356</v>
      </c>
      <c r="F356" s="272">
        <f>F357</f>
        <v>1460.1</v>
      </c>
    </row>
    <row r="357" spans="1:6" ht="54" customHeight="1">
      <c r="A357" s="172"/>
      <c r="B357" s="81"/>
      <c r="C357" s="67"/>
      <c r="D357" s="81" t="s">
        <v>357</v>
      </c>
      <c r="E357" s="68" t="s">
        <v>354</v>
      </c>
      <c r="F357" s="272">
        <v>1460.1</v>
      </c>
    </row>
    <row r="358" spans="1:6" ht="139.5" customHeight="1">
      <c r="A358" s="172"/>
      <c r="B358" s="81"/>
      <c r="C358" s="72" t="s">
        <v>367</v>
      </c>
      <c r="D358" s="74"/>
      <c r="E358" s="14" t="s">
        <v>494</v>
      </c>
      <c r="F358" s="273">
        <f>F359</f>
        <v>4000</v>
      </c>
    </row>
    <row r="359" spans="1:6" ht="12.75">
      <c r="A359" s="172"/>
      <c r="B359" s="81"/>
      <c r="C359" s="72"/>
      <c r="D359" s="74" t="s">
        <v>71</v>
      </c>
      <c r="E359" s="13" t="s">
        <v>59</v>
      </c>
      <c r="F359" s="273">
        <v>4000</v>
      </c>
    </row>
    <row r="360" spans="1:6" ht="25.5">
      <c r="A360" s="172"/>
      <c r="B360" s="93" t="s">
        <v>397</v>
      </c>
      <c r="C360" s="41"/>
      <c r="D360" s="88"/>
      <c r="E360" s="15" t="s">
        <v>398</v>
      </c>
      <c r="F360" s="268">
        <f>F361+F365</f>
        <v>3775.5</v>
      </c>
    </row>
    <row r="361" spans="1:6" ht="13.5">
      <c r="A361" s="172"/>
      <c r="B361" s="109" t="s">
        <v>491</v>
      </c>
      <c r="C361" s="63"/>
      <c r="D361" s="79"/>
      <c r="E361" s="149" t="s">
        <v>492</v>
      </c>
      <c r="F361" s="275">
        <f>F362</f>
        <v>3570.8</v>
      </c>
    </row>
    <row r="362" spans="1:6" ht="25.5">
      <c r="A362" s="172"/>
      <c r="B362" s="81"/>
      <c r="C362" s="41" t="s">
        <v>224</v>
      </c>
      <c r="D362" s="88"/>
      <c r="E362" s="150" t="s">
        <v>508</v>
      </c>
      <c r="F362" s="268">
        <f>F363</f>
        <v>3570.8</v>
      </c>
    </row>
    <row r="363" spans="1:6" ht="25.5">
      <c r="A363" s="172"/>
      <c r="B363" s="81"/>
      <c r="C363" s="67" t="s">
        <v>68</v>
      </c>
      <c r="D363" s="94"/>
      <c r="E363" s="282" t="s">
        <v>31</v>
      </c>
      <c r="F363" s="272">
        <f>F364</f>
        <v>3570.8</v>
      </c>
    </row>
    <row r="364" spans="1:6" ht="25.5">
      <c r="A364" s="172"/>
      <c r="B364" s="81"/>
      <c r="C364" s="67"/>
      <c r="D364" s="81" t="s">
        <v>58</v>
      </c>
      <c r="E364" s="151" t="s">
        <v>49</v>
      </c>
      <c r="F364" s="272">
        <v>3570.8</v>
      </c>
    </row>
    <row r="365" spans="1:6" ht="40.5">
      <c r="A365" s="172"/>
      <c r="B365" s="109" t="s">
        <v>94</v>
      </c>
      <c r="C365" s="63"/>
      <c r="D365" s="79"/>
      <c r="E365" s="149" t="s">
        <v>32</v>
      </c>
      <c r="F365" s="275">
        <f>F366</f>
        <v>204.7</v>
      </c>
    </row>
    <row r="366" spans="1:6" ht="12.75">
      <c r="A366" s="172"/>
      <c r="B366" s="81"/>
      <c r="C366" s="288" t="s">
        <v>50</v>
      </c>
      <c r="D366" s="289"/>
      <c r="E366" s="290" t="s">
        <v>27</v>
      </c>
      <c r="F366" s="270">
        <f>F368</f>
        <v>204.7</v>
      </c>
    </row>
    <row r="367" spans="1:6" ht="38.25">
      <c r="A367" s="172"/>
      <c r="B367" s="81"/>
      <c r="C367" s="302" t="s">
        <v>51</v>
      </c>
      <c r="D367" s="283"/>
      <c r="E367" s="133" t="s">
        <v>523</v>
      </c>
      <c r="F367" s="273">
        <f>F368</f>
        <v>204.7</v>
      </c>
    </row>
    <row r="368" spans="1:6" ht="25.5">
      <c r="A368" s="172"/>
      <c r="B368" s="81"/>
      <c r="C368" s="277" t="s">
        <v>52</v>
      </c>
      <c r="D368" s="278"/>
      <c r="E368" s="42" t="s">
        <v>524</v>
      </c>
      <c r="F368" s="272">
        <f>F369</f>
        <v>204.7</v>
      </c>
    </row>
    <row r="369" spans="1:6" ht="25.5">
      <c r="A369" s="172"/>
      <c r="B369" s="81"/>
      <c r="C369" s="277"/>
      <c r="D369" s="291" t="s">
        <v>58</v>
      </c>
      <c r="E369" s="292" t="s">
        <v>49</v>
      </c>
      <c r="F369" s="272">
        <v>204.7</v>
      </c>
    </row>
    <row r="370" spans="1:6" ht="12.75">
      <c r="A370" s="172"/>
      <c r="B370" s="93" t="s">
        <v>402</v>
      </c>
      <c r="C370" s="41"/>
      <c r="D370" s="88"/>
      <c r="E370" s="15" t="s">
        <v>403</v>
      </c>
      <c r="F370" s="268">
        <f>F371+F375+F385</f>
        <v>49884.4</v>
      </c>
    </row>
    <row r="371" spans="1:6" ht="13.5">
      <c r="A371" s="172"/>
      <c r="B371" s="109" t="s">
        <v>23</v>
      </c>
      <c r="C371" s="63"/>
      <c r="D371" s="79"/>
      <c r="E371" s="149" t="s">
        <v>24</v>
      </c>
      <c r="F371" s="275">
        <f>F372</f>
        <v>1125</v>
      </c>
    </row>
    <row r="372" spans="1:6" ht="25.5">
      <c r="A372" s="172"/>
      <c r="B372" s="93"/>
      <c r="C372" s="41" t="s">
        <v>25</v>
      </c>
      <c r="D372" s="88"/>
      <c r="E372" s="150" t="s">
        <v>26</v>
      </c>
      <c r="F372" s="268">
        <f>F373</f>
        <v>1125</v>
      </c>
    </row>
    <row r="373" spans="1:6" ht="25.5">
      <c r="A373" s="172"/>
      <c r="B373" s="93"/>
      <c r="C373" s="67" t="s">
        <v>192</v>
      </c>
      <c r="D373" s="94"/>
      <c r="E373" s="151" t="s">
        <v>30</v>
      </c>
      <c r="F373" s="272">
        <f>F374</f>
        <v>1125</v>
      </c>
    </row>
    <row r="374" spans="1:6" ht="25.5">
      <c r="A374" s="172"/>
      <c r="B374" s="93"/>
      <c r="C374" s="67"/>
      <c r="D374" s="81" t="s">
        <v>58</v>
      </c>
      <c r="E374" s="151" t="s">
        <v>49</v>
      </c>
      <c r="F374" s="272">
        <v>1125</v>
      </c>
    </row>
    <row r="375" spans="1:6" ht="13.5">
      <c r="A375" s="172"/>
      <c r="B375" s="115" t="s">
        <v>11</v>
      </c>
      <c r="C375" s="65"/>
      <c r="D375" s="115"/>
      <c r="E375" s="5" t="s">
        <v>13</v>
      </c>
      <c r="F375" s="269">
        <f>F376+F382</f>
        <v>43980.9</v>
      </c>
    </row>
    <row r="376" spans="1:6" ht="14.25">
      <c r="A376" s="180"/>
      <c r="B376" s="109"/>
      <c r="C376" s="41" t="s">
        <v>12</v>
      </c>
      <c r="D376" s="216"/>
      <c r="E376" s="217" t="s">
        <v>14</v>
      </c>
      <c r="F376" s="293">
        <f>F377</f>
        <v>43957.8</v>
      </c>
    </row>
    <row r="377" spans="1:6" ht="25.5">
      <c r="A377" s="180"/>
      <c r="B377" s="218"/>
      <c r="C377" s="67" t="s">
        <v>178</v>
      </c>
      <c r="D377" s="197"/>
      <c r="E377" s="198" t="s">
        <v>15</v>
      </c>
      <c r="F377" s="294">
        <f>F378</f>
        <v>43957.8</v>
      </c>
    </row>
    <row r="378" spans="1:6" ht="38.25">
      <c r="A378" s="180"/>
      <c r="B378" s="218"/>
      <c r="C378" s="67"/>
      <c r="D378" s="197" t="s">
        <v>179</v>
      </c>
      <c r="E378" s="198" t="s">
        <v>180</v>
      </c>
      <c r="F378" s="294">
        <f>F379+F380+F381</f>
        <v>43957.8</v>
      </c>
    </row>
    <row r="379" spans="1:6" ht="38.25">
      <c r="A379" s="180"/>
      <c r="B379" s="218"/>
      <c r="C379" s="41"/>
      <c r="D379" s="216"/>
      <c r="E379" s="198" t="s">
        <v>324</v>
      </c>
      <c r="F379" s="287">
        <v>42524.6</v>
      </c>
    </row>
    <row r="380" spans="1:6" ht="76.5">
      <c r="A380" s="180"/>
      <c r="B380" s="218"/>
      <c r="C380" s="41"/>
      <c r="D380" s="216"/>
      <c r="E380" s="44" t="s">
        <v>201</v>
      </c>
      <c r="F380" s="287">
        <v>1395.8</v>
      </c>
    </row>
    <row r="381" spans="1:6" ht="89.25">
      <c r="A381" s="172"/>
      <c r="B381" s="218"/>
      <c r="C381" s="41"/>
      <c r="D381" s="216"/>
      <c r="E381" s="44" t="s">
        <v>211</v>
      </c>
      <c r="F381" s="287">
        <v>37.4</v>
      </c>
    </row>
    <row r="382" spans="1:6" ht="12.75">
      <c r="A382" s="172"/>
      <c r="B382" s="218"/>
      <c r="C382" s="288" t="s">
        <v>50</v>
      </c>
      <c r="D382" s="289"/>
      <c r="E382" s="290" t="s">
        <v>27</v>
      </c>
      <c r="F382" s="270">
        <f>F383</f>
        <v>23.1</v>
      </c>
    </row>
    <row r="383" spans="1:6" ht="89.25">
      <c r="A383" s="172"/>
      <c r="B383" s="218"/>
      <c r="C383" s="277" t="s">
        <v>67</v>
      </c>
      <c r="D383" s="278"/>
      <c r="E383" s="295" t="s">
        <v>531</v>
      </c>
      <c r="F383" s="272">
        <f>F384</f>
        <v>23.1</v>
      </c>
    </row>
    <row r="384" spans="1:6" ht="25.5">
      <c r="A384" s="172"/>
      <c r="B384" s="218"/>
      <c r="C384" s="277"/>
      <c r="D384" s="291" t="s">
        <v>58</v>
      </c>
      <c r="E384" s="292" t="s">
        <v>49</v>
      </c>
      <c r="F384" s="272">
        <v>23.1</v>
      </c>
    </row>
    <row r="385" spans="1:6" ht="27">
      <c r="A385" s="172"/>
      <c r="B385" s="25" t="s">
        <v>359</v>
      </c>
      <c r="C385" s="67"/>
      <c r="D385" s="219"/>
      <c r="E385" s="239" t="s">
        <v>360</v>
      </c>
      <c r="F385" s="296">
        <f>F386+F389</f>
        <v>4778.5</v>
      </c>
    </row>
    <row r="386" spans="1:6" ht="38.25">
      <c r="A386" s="172"/>
      <c r="B386" s="25"/>
      <c r="C386" s="41" t="s">
        <v>248</v>
      </c>
      <c r="D386" s="118"/>
      <c r="E386" s="43" t="s">
        <v>249</v>
      </c>
      <c r="F386" s="293">
        <f>F387</f>
        <v>4690</v>
      </c>
    </row>
    <row r="387" spans="1:6" ht="25.5">
      <c r="A387" s="172"/>
      <c r="B387" s="25"/>
      <c r="C387" s="67" t="s">
        <v>250</v>
      </c>
      <c r="D387" s="120"/>
      <c r="E387" s="95" t="s">
        <v>252</v>
      </c>
      <c r="F387" s="294">
        <f>F388</f>
        <v>4690</v>
      </c>
    </row>
    <row r="388" spans="1:6" ht="25.5">
      <c r="A388" s="172"/>
      <c r="B388" s="25"/>
      <c r="C388" s="41"/>
      <c r="D388" s="74" t="s">
        <v>58</v>
      </c>
      <c r="E388" s="73" t="s">
        <v>49</v>
      </c>
      <c r="F388" s="294">
        <v>4690</v>
      </c>
    </row>
    <row r="389" spans="1:6" ht="25.5">
      <c r="A389" s="172"/>
      <c r="B389" s="25"/>
      <c r="C389" s="41" t="s">
        <v>34</v>
      </c>
      <c r="D389" s="81"/>
      <c r="E389" s="32" t="s">
        <v>35</v>
      </c>
      <c r="F389" s="286">
        <f>F390</f>
        <v>88.5</v>
      </c>
    </row>
    <row r="390" spans="1:6" ht="38.25">
      <c r="A390" s="172"/>
      <c r="B390" s="25"/>
      <c r="C390" s="72" t="s">
        <v>361</v>
      </c>
      <c r="D390" s="74"/>
      <c r="E390" s="14" t="s">
        <v>362</v>
      </c>
      <c r="F390" s="287">
        <f>F391</f>
        <v>88.5</v>
      </c>
    </row>
    <row r="391" spans="1:6" ht="13.5">
      <c r="A391" s="172"/>
      <c r="B391" s="25"/>
      <c r="C391" s="72"/>
      <c r="D391" s="74" t="s">
        <v>71</v>
      </c>
      <c r="E391" s="14" t="s">
        <v>59</v>
      </c>
      <c r="F391" s="287">
        <v>88.5</v>
      </c>
    </row>
    <row r="392" spans="1:6" ht="12.75">
      <c r="A392" s="172"/>
      <c r="B392" s="23" t="s">
        <v>404</v>
      </c>
      <c r="C392" s="41"/>
      <c r="D392" s="24"/>
      <c r="E392" s="153" t="s">
        <v>405</v>
      </c>
      <c r="F392" s="270">
        <f>F393+F409</f>
        <v>70822.9</v>
      </c>
    </row>
    <row r="393" spans="1:6" ht="13.5">
      <c r="A393" s="172"/>
      <c r="B393" s="25" t="s">
        <v>406</v>
      </c>
      <c r="C393" s="41"/>
      <c r="D393" s="24"/>
      <c r="E393" s="154" t="s">
        <v>407</v>
      </c>
      <c r="F393" s="269">
        <f>F394+F402</f>
        <v>56140.5</v>
      </c>
    </row>
    <row r="394" spans="1:6" ht="12.75">
      <c r="A394" s="172"/>
      <c r="B394" s="23"/>
      <c r="C394" s="67" t="s">
        <v>408</v>
      </c>
      <c r="D394" s="169"/>
      <c r="E394" s="195" t="s">
        <v>409</v>
      </c>
      <c r="F394" s="272">
        <f>F395+F398</f>
        <v>13926.300000000001</v>
      </c>
    </row>
    <row r="395" spans="1:6" ht="38.25">
      <c r="A395" s="172"/>
      <c r="B395" s="23"/>
      <c r="C395" s="196"/>
      <c r="D395" s="197" t="s">
        <v>179</v>
      </c>
      <c r="E395" s="198" t="s">
        <v>180</v>
      </c>
      <c r="F395" s="294">
        <f>F396+F397</f>
        <v>626.6</v>
      </c>
    </row>
    <row r="396" spans="1:6" ht="89.25">
      <c r="A396" s="172"/>
      <c r="B396" s="23"/>
      <c r="C396" s="199"/>
      <c r="D396" s="218"/>
      <c r="E396" s="220" t="s">
        <v>212</v>
      </c>
      <c r="F396" s="287">
        <v>51.1</v>
      </c>
    </row>
    <row r="397" spans="1:6" ht="76.5">
      <c r="A397" s="172"/>
      <c r="B397" s="23"/>
      <c r="C397" s="199"/>
      <c r="D397" s="218"/>
      <c r="E397" s="220" t="s">
        <v>213</v>
      </c>
      <c r="F397" s="287">
        <v>575.5</v>
      </c>
    </row>
    <row r="398" spans="1:6" ht="25.5">
      <c r="A398" s="172"/>
      <c r="B398" s="23"/>
      <c r="C398" s="199"/>
      <c r="D398" s="219" t="s">
        <v>58</v>
      </c>
      <c r="E398" s="221" t="s">
        <v>49</v>
      </c>
      <c r="F398" s="287">
        <f>F400+F399+F401</f>
        <v>13299.7</v>
      </c>
    </row>
    <row r="399" spans="1:6" ht="89.25">
      <c r="A399" s="172"/>
      <c r="B399" s="23"/>
      <c r="C399" s="199"/>
      <c r="D399" s="219"/>
      <c r="E399" s="44" t="s">
        <v>366</v>
      </c>
      <c r="F399" s="287">
        <v>299.7</v>
      </c>
    </row>
    <row r="400" spans="1:6" ht="255">
      <c r="A400" s="172"/>
      <c r="B400" s="23"/>
      <c r="C400" s="199"/>
      <c r="D400" s="219"/>
      <c r="E400" s="44" t="s">
        <v>503</v>
      </c>
      <c r="F400" s="287">
        <v>10000</v>
      </c>
    </row>
    <row r="401" spans="1:6" ht="25.5">
      <c r="A401" s="172"/>
      <c r="B401" s="23"/>
      <c r="C401" s="199"/>
      <c r="D401" s="219"/>
      <c r="E401" s="44" t="s">
        <v>473</v>
      </c>
      <c r="F401" s="273">
        <v>3000</v>
      </c>
    </row>
    <row r="402" spans="1:6" ht="25.5">
      <c r="A402" s="172"/>
      <c r="B402" s="23"/>
      <c r="C402" s="41" t="s">
        <v>34</v>
      </c>
      <c r="D402" s="81"/>
      <c r="E402" s="32" t="s">
        <v>35</v>
      </c>
      <c r="F402" s="286">
        <f>F403+F405+F407</f>
        <v>42214.2</v>
      </c>
    </row>
    <row r="403" spans="1:6" ht="51">
      <c r="A403" s="172"/>
      <c r="B403" s="23"/>
      <c r="C403" s="72" t="s">
        <v>232</v>
      </c>
      <c r="D403" s="74"/>
      <c r="E403" s="14" t="s">
        <v>233</v>
      </c>
      <c r="F403" s="287">
        <f>F404</f>
        <v>20607.1</v>
      </c>
    </row>
    <row r="404" spans="1:6" ht="12.75">
      <c r="A404" s="172"/>
      <c r="B404" s="23"/>
      <c r="C404" s="72"/>
      <c r="D404" s="74" t="s">
        <v>71</v>
      </c>
      <c r="E404" s="14" t="s">
        <v>59</v>
      </c>
      <c r="F404" s="287">
        <v>20607.1</v>
      </c>
    </row>
    <row r="405" spans="1:6" ht="76.5">
      <c r="A405" s="172"/>
      <c r="B405" s="23"/>
      <c r="C405" s="72" t="s">
        <v>234</v>
      </c>
      <c r="D405" s="74"/>
      <c r="E405" s="14" t="s">
        <v>239</v>
      </c>
      <c r="F405" s="287">
        <f>F406</f>
        <v>20607.1</v>
      </c>
    </row>
    <row r="406" spans="1:6" ht="12.75">
      <c r="A406" s="172"/>
      <c r="B406" s="23"/>
      <c r="C406" s="72"/>
      <c r="D406" s="74" t="s">
        <v>71</v>
      </c>
      <c r="E406" s="14" t="s">
        <v>59</v>
      </c>
      <c r="F406" s="287">
        <v>20607.1</v>
      </c>
    </row>
    <row r="407" spans="1:6" ht="51">
      <c r="A407" s="172"/>
      <c r="B407" s="23"/>
      <c r="C407" s="72" t="s">
        <v>285</v>
      </c>
      <c r="D407" s="74"/>
      <c r="E407" s="14" t="s">
        <v>283</v>
      </c>
      <c r="F407" s="287">
        <f>F408</f>
        <v>1000</v>
      </c>
    </row>
    <row r="408" spans="1:6" ht="12.75">
      <c r="A408" s="172"/>
      <c r="B408" s="23"/>
      <c r="C408" s="72"/>
      <c r="D408" s="74" t="s">
        <v>71</v>
      </c>
      <c r="E408" s="14" t="s">
        <v>59</v>
      </c>
      <c r="F408" s="287">
        <v>1000</v>
      </c>
    </row>
    <row r="409" spans="1:6" ht="13.5">
      <c r="A409" s="172"/>
      <c r="B409" s="25" t="s">
        <v>410</v>
      </c>
      <c r="C409" s="41"/>
      <c r="D409" s="24"/>
      <c r="E409" s="154" t="s">
        <v>411</v>
      </c>
      <c r="F409" s="275">
        <f>F410</f>
        <v>14682.4</v>
      </c>
    </row>
    <row r="410" spans="1:6" ht="12.75">
      <c r="A410" s="172"/>
      <c r="B410" s="93"/>
      <c r="C410" s="41" t="s">
        <v>412</v>
      </c>
      <c r="D410" s="23"/>
      <c r="E410" s="26" t="s">
        <v>413</v>
      </c>
      <c r="F410" s="286">
        <f>F411+F414</f>
        <v>14682.4</v>
      </c>
    </row>
    <row r="411" spans="1:6" ht="38.25">
      <c r="A411" s="172"/>
      <c r="B411" s="93"/>
      <c r="C411" s="72"/>
      <c r="D411" s="99" t="s">
        <v>179</v>
      </c>
      <c r="E411" s="95" t="s">
        <v>180</v>
      </c>
      <c r="F411" s="287">
        <f>F412+F413</f>
        <v>11255.9</v>
      </c>
    </row>
    <row r="412" spans="1:6" ht="51">
      <c r="A412" s="172"/>
      <c r="B412" s="93"/>
      <c r="C412" s="67"/>
      <c r="D412" s="121"/>
      <c r="E412" s="44" t="s">
        <v>477</v>
      </c>
      <c r="F412" s="287">
        <v>6575.9</v>
      </c>
    </row>
    <row r="413" spans="1:6" ht="127.5">
      <c r="A413" s="172"/>
      <c r="B413" s="93"/>
      <c r="C413" s="67"/>
      <c r="D413" s="121"/>
      <c r="E413" s="44" t="s">
        <v>478</v>
      </c>
      <c r="F413" s="287">
        <v>4680</v>
      </c>
    </row>
    <row r="414" spans="1:6" ht="25.5">
      <c r="A414" s="172"/>
      <c r="B414" s="93"/>
      <c r="C414" s="67"/>
      <c r="D414" s="81" t="s">
        <v>58</v>
      </c>
      <c r="E414" s="103" t="s">
        <v>49</v>
      </c>
      <c r="F414" s="287">
        <f>F415+F416+F417</f>
        <v>3426.5</v>
      </c>
    </row>
    <row r="415" spans="1:6" ht="76.5">
      <c r="A415" s="172"/>
      <c r="B415" s="93"/>
      <c r="C415" s="67"/>
      <c r="D415" s="121"/>
      <c r="E415" s="44" t="s">
        <v>479</v>
      </c>
      <c r="F415" s="287">
        <v>240.1</v>
      </c>
    </row>
    <row r="416" spans="1:6" ht="127.5">
      <c r="A416" s="172"/>
      <c r="B416" s="93"/>
      <c r="C416" s="67"/>
      <c r="D416" s="121"/>
      <c r="E416" s="44" t="s">
        <v>480</v>
      </c>
      <c r="F416" s="287">
        <v>686.4</v>
      </c>
    </row>
    <row r="417" spans="1:6" ht="48" customHeight="1">
      <c r="A417" s="172"/>
      <c r="B417" s="93"/>
      <c r="C417" s="67"/>
      <c r="D417" s="121"/>
      <c r="E417" s="44" t="s">
        <v>481</v>
      </c>
      <c r="F417" s="287">
        <v>2500</v>
      </c>
    </row>
    <row r="418" spans="1:6" ht="12.75">
      <c r="A418" s="172"/>
      <c r="B418" s="23" t="s">
        <v>415</v>
      </c>
      <c r="C418" s="41"/>
      <c r="D418" s="24"/>
      <c r="E418" s="26" t="s">
        <v>416</v>
      </c>
      <c r="F418" s="268">
        <f>F419</f>
        <v>1577</v>
      </c>
    </row>
    <row r="419" spans="1:6" ht="27">
      <c r="A419" s="172"/>
      <c r="B419" s="25" t="s">
        <v>95</v>
      </c>
      <c r="C419" s="41"/>
      <c r="D419" s="24"/>
      <c r="E419" s="38" t="s">
        <v>417</v>
      </c>
      <c r="F419" s="269">
        <f>F420</f>
        <v>1577</v>
      </c>
    </row>
    <row r="420" spans="1:6" ht="13.5">
      <c r="A420" s="172"/>
      <c r="B420" s="25"/>
      <c r="C420" s="41" t="s">
        <v>96</v>
      </c>
      <c r="D420" s="23"/>
      <c r="E420" s="3" t="s">
        <v>418</v>
      </c>
      <c r="F420" s="270">
        <f>F421</f>
        <v>1577</v>
      </c>
    </row>
    <row r="421" spans="1:6" ht="25.5">
      <c r="A421" s="172"/>
      <c r="B421" s="25"/>
      <c r="C421" s="41"/>
      <c r="D421" s="169" t="s">
        <v>58</v>
      </c>
      <c r="E421" s="151" t="s">
        <v>49</v>
      </c>
      <c r="F421" s="272">
        <v>1577</v>
      </c>
    </row>
    <row r="422" spans="1:6" ht="12.75">
      <c r="A422" s="172"/>
      <c r="B422" s="23" t="s">
        <v>443</v>
      </c>
      <c r="C422" s="41"/>
      <c r="D422" s="24"/>
      <c r="E422" s="26" t="s">
        <v>291</v>
      </c>
      <c r="F422" s="268">
        <f>F423</f>
        <v>215</v>
      </c>
    </row>
    <row r="423" spans="1:6" ht="27">
      <c r="A423" s="172"/>
      <c r="B423" s="25" t="s">
        <v>293</v>
      </c>
      <c r="C423" s="41"/>
      <c r="D423" s="24"/>
      <c r="E423" s="38" t="s">
        <v>155</v>
      </c>
      <c r="F423" s="269">
        <f>F424</f>
        <v>215</v>
      </c>
    </row>
    <row r="424" spans="1:6" ht="13.5">
      <c r="A424" s="172"/>
      <c r="B424" s="25"/>
      <c r="C424" s="288" t="s">
        <v>50</v>
      </c>
      <c r="D424" s="289"/>
      <c r="E424" s="290" t="s">
        <v>27</v>
      </c>
      <c r="F424" s="270">
        <f>F425</f>
        <v>215</v>
      </c>
    </row>
    <row r="425" spans="1:6" ht="38.25">
      <c r="A425" s="172"/>
      <c r="B425" s="25"/>
      <c r="C425" s="277" t="s">
        <v>51</v>
      </c>
      <c r="D425" s="278"/>
      <c r="E425" s="133" t="s">
        <v>523</v>
      </c>
      <c r="F425" s="272">
        <f>F426</f>
        <v>215</v>
      </c>
    </row>
    <row r="426" spans="1:6" ht="38.25">
      <c r="A426" s="172"/>
      <c r="B426" s="25"/>
      <c r="C426" s="277" t="s">
        <v>53</v>
      </c>
      <c r="D426" s="278"/>
      <c r="E426" s="295" t="s">
        <v>525</v>
      </c>
      <c r="F426" s="272">
        <f>F427</f>
        <v>215</v>
      </c>
    </row>
    <row r="427" spans="1:6" ht="25.5">
      <c r="A427" s="172"/>
      <c r="B427" s="25"/>
      <c r="C427" s="277"/>
      <c r="D427" s="291" t="s">
        <v>58</v>
      </c>
      <c r="E427" s="292" t="s">
        <v>49</v>
      </c>
      <c r="F427" s="272">
        <v>215</v>
      </c>
    </row>
    <row r="428" spans="1:6" ht="12.75">
      <c r="A428" s="172"/>
      <c r="B428" s="93" t="s">
        <v>0</v>
      </c>
      <c r="C428" s="41"/>
      <c r="D428" s="93"/>
      <c r="E428" s="141" t="s">
        <v>1</v>
      </c>
      <c r="F428" s="268">
        <f>F429+F433+F437</f>
        <v>5960.8</v>
      </c>
    </row>
    <row r="429" spans="1:6" ht="13.5">
      <c r="A429" s="172"/>
      <c r="B429" s="115" t="s">
        <v>2</v>
      </c>
      <c r="C429" s="41"/>
      <c r="D429" s="115"/>
      <c r="E429" s="142" t="s">
        <v>3</v>
      </c>
      <c r="F429" s="269">
        <f>F430</f>
        <v>3682.3</v>
      </c>
    </row>
    <row r="430" spans="1:6" ht="12.75">
      <c r="A430" s="172"/>
      <c r="B430" s="93"/>
      <c r="C430" s="41" t="s">
        <v>137</v>
      </c>
      <c r="D430" s="93"/>
      <c r="E430" s="7" t="s">
        <v>282</v>
      </c>
      <c r="F430" s="268">
        <f>F431</f>
        <v>3682.3</v>
      </c>
    </row>
    <row r="431" spans="1:6" ht="38.25">
      <c r="A431" s="172"/>
      <c r="B431" s="93"/>
      <c r="C431" s="67" t="s">
        <v>162</v>
      </c>
      <c r="D431" s="81"/>
      <c r="E431" s="151" t="s">
        <v>226</v>
      </c>
      <c r="F431" s="272">
        <f>F432</f>
        <v>3682.3</v>
      </c>
    </row>
    <row r="432" spans="1:6" ht="12.75">
      <c r="A432" s="172"/>
      <c r="B432" s="93"/>
      <c r="C432" s="67"/>
      <c r="D432" s="81" t="s">
        <v>10</v>
      </c>
      <c r="E432" s="151" t="s">
        <v>84</v>
      </c>
      <c r="F432" s="272">
        <v>3682.3</v>
      </c>
    </row>
    <row r="433" spans="1:6" ht="13.5">
      <c r="A433" s="172"/>
      <c r="B433" s="115" t="s">
        <v>17</v>
      </c>
      <c r="C433" s="41"/>
      <c r="D433" s="115"/>
      <c r="E433" s="27" t="s">
        <v>18</v>
      </c>
      <c r="F433" s="275">
        <f>F434</f>
        <v>819</v>
      </c>
    </row>
    <row r="434" spans="1:6" ht="12.75">
      <c r="A434" s="172"/>
      <c r="B434" s="93"/>
      <c r="C434" s="41" t="s">
        <v>270</v>
      </c>
      <c r="D434" s="81"/>
      <c r="E434" s="12" t="s">
        <v>99</v>
      </c>
      <c r="F434" s="270">
        <f>F435</f>
        <v>819</v>
      </c>
    </row>
    <row r="435" spans="1:6" ht="25.5">
      <c r="A435" s="172"/>
      <c r="B435" s="93"/>
      <c r="C435" s="67" t="s">
        <v>163</v>
      </c>
      <c r="D435" s="81"/>
      <c r="E435" s="68" t="s">
        <v>227</v>
      </c>
      <c r="F435" s="272">
        <f>F436</f>
        <v>819</v>
      </c>
    </row>
    <row r="436" spans="1:6" ht="25.5">
      <c r="A436" s="172"/>
      <c r="B436" s="93"/>
      <c r="C436" s="67"/>
      <c r="D436" s="81" t="s">
        <v>58</v>
      </c>
      <c r="E436" s="151" t="s">
        <v>49</v>
      </c>
      <c r="F436" s="272">
        <v>819</v>
      </c>
    </row>
    <row r="437" spans="1:6" ht="27">
      <c r="A437" s="172"/>
      <c r="B437" s="115" t="s">
        <v>489</v>
      </c>
      <c r="C437" s="41"/>
      <c r="D437" s="115"/>
      <c r="E437" s="27" t="s">
        <v>490</v>
      </c>
      <c r="F437" s="275">
        <f>F438</f>
        <v>1459.5</v>
      </c>
    </row>
    <row r="438" spans="1:6" ht="12.75">
      <c r="A438" s="172"/>
      <c r="B438" s="93"/>
      <c r="C438" s="41" t="s">
        <v>50</v>
      </c>
      <c r="D438" s="81"/>
      <c r="E438" s="12" t="s">
        <v>27</v>
      </c>
      <c r="F438" s="270">
        <f>F439</f>
        <v>1459.5</v>
      </c>
    </row>
    <row r="439" spans="1:6" ht="38.25">
      <c r="A439" s="172"/>
      <c r="B439" s="93"/>
      <c r="C439" s="277" t="s">
        <v>51</v>
      </c>
      <c r="D439" s="278"/>
      <c r="E439" s="133" t="s">
        <v>523</v>
      </c>
      <c r="F439" s="272">
        <f>F440</f>
        <v>1459.5</v>
      </c>
    </row>
    <row r="440" spans="1:6" ht="38.25">
      <c r="A440" s="172"/>
      <c r="B440" s="93"/>
      <c r="C440" s="277" t="s">
        <v>54</v>
      </c>
      <c r="D440" s="278"/>
      <c r="E440" s="295" t="s">
        <v>526</v>
      </c>
      <c r="F440" s="272">
        <f>F441</f>
        <v>1459.5</v>
      </c>
    </row>
    <row r="441" spans="1:6" ht="25.5">
      <c r="A441" s="172"/>
      <c r="B441" s="93"/>
      <c r="C441" s="277"/>
      <c r="D441" s="291" t="s">
        <v>58</v>
      </c>
      <c r="E441" s="292" t="s">
        <v>49</v>
      </c>
      <c r="F441" s="272">
        <v>1459.5</v>
      </c>
    </row>
    <row r="442" spans="1:6" ht="15">
      <c r="A442" s="180" t="s">
        <v>271</v>
      </c>
      <c r="B442" s="213"/>
      <c r="C442" s="214"/>
      <c r="D442" s="215"/>
      <c r="E442" s="175" t="s">
        <v>358</v>
      </c>
      <c r="F442" s="276">
        <f>F443</f>
        <v>11398.6</v>
      </c>
    </row>
    <row r="443" spans="1:6" ht="12.75">
      <c r="A443" s="172"/>
      <c r="B443" s="110" t="s">
        <v>384</v>
      </c>
      <c r="C443" s="192"/>
      <c r="D443" s="193"/>
      <c r="E443" s="8" t="s">
        <v>385</v>
      </c>
      <c r="F443" s="270">
        <f>F444+F455</f>
        <v>11398.6</v>
      </c>
    </row>
    <row r="444" spans="1:6" ht="67.5">
      <c r="A444" s="172"/>
      <c r="B444" s="113" t="s">
        <v>387</v>
      </c>
      <c r="C444" s="41"/>
      <c r="D444" s="75"/>
      <c r="E444" s="4" t="s">
        <v>43</v>
      </c>
      <c r="F444" s="268">
        <f>F445</f>
        <v>11348.6</v>
      </c>
    </row>
    <row r="445" spans="1:6" ht="38.25">
      <c r="A445" s="172"/>
      <c r="B445" s="112"/>
      <c r="C445" s="41" t="s">
        <v>42</v>
      </c>
      <c r="D445" s="75"/>
      <c r="E445" s="128" t="s">
        <v>41</v>
      </c>
      <c r="F445" s="268">
        <f>F446+F448+F450</f>
        <v>11348.6</v>
      </c>
    </row>
    <row r="446" spans="1:6" ht="12.75">
      <c r="A446" s="172"/>
      <c r="B446" s="112"/>
      <c r="C446" s="72" t="s">
        <v>44</v>
      </c>
      <c r="D446" s="87"/>
      <c r="E446" s="129" t="s">
        <v>5</v>
      </c>
      <c r="F446" s="273">
        <f>F447</f>
        <v>6450.6</v>
      </c>
    </row>
    <row r="447" spans="1:6" ht="25.5">
      <c r="A447" s="172"/>
      <c r="B447" s="112"/>
      <c r="C447" s="41"/>
      <c r="D447" s="77" t="s">
        <v>58</v>
      </c>
      <c r="E447" s="68" t="s">
        <v>49</v>
      </c>
      <c r="F447" s="272">
        <v>6450.6</v>
      </c>
    </row>
    <row r="448" spans="1:6" ht="25.5">
      <c r="A448" s="172"/>
      <c r="B448" s="112"/>
      <c r="C448" s="72" t="s">
        <v>45</v>
      </c>
      <c r="D448" s="86"/>
      <c r="E448" s="13" t="s">
        <v>21</v>
      </c>
      <c r="F448" s="273">
        <f>F449</f>
        <v>1190.2</v>
      </c>
    </row>
    <row r="449" spans="1:6" ht="25.5">
      <c r="A449" s="172"/>
      <c r="B449" s="112"/>
      <c r="C449" s="41"/>
      <c r="D449" s="77" t="s">
        <v>58</v>
      </c>
      <c r="E449" s="68" t="s">
        <v>49</v>
      </c>
      <c r="F449" s="272">
        <v>1190.2</v>
      </c>
    </row>
    <row r="450" spans="1:6" ht="25.5">
      <c r="A450" s="172"/>
      <c r="B450" s="112"/>
      <c r="C450" s="41" t="s">
        <v>46</v>
      </c>
      <c r="D450" s="80"/>
      <c r="E450" s="3" t="s">
        <v>22</v>
      </c>
      <c r="F450" s="268">
        <f>F453+F451</f>
        <v>3707.8</v>
      </c>
    </row>
    <row r="451" spans="1:6" ht="38.25">
      <c r="A451" s="172"/>
      <c r="B451" s="112"/>
      <c r="C451" s="69" t="s">
        <v>316</v>
      </c>
      <c r="D451" s="77"/>
      <c r="E451" s="70" t="s">
        <v>284</v>
      </c>
      <c r="F451" s="297">
        <f>F452</f>
        <v>1003</v>
      </c>
    </row>
    <row r="452" spans="1:6" ht="25.5">
      <c r="A452" s="172"/>
      <c r="B452" s="112"/>
      <c r="C452" s="67"/>
      <c r="D452" s="77" t="s">
        <v>58</v>
      </c>
      <c r="E452" s="68" t="s">
        <v>49</v>
      </c>
      <c r="F452" s="272">
        <v>1003</v>
      </c>
    </row>
    <row r="453" spans="1:6" ht="38.25">
      <c r="A453" s="172"/>
      <c r="B453" s="112"/>
      <c r="C453" s="69" t="s">
        <v>196</v>
      </c>
      <c r="D453" s="246"/>
      <c r="E453" s="70" t="s">
        <v>195</v>
      </c>
      <c r="F453" s="297">
        <f>F454</f>
        <v>2704.8</v>
      </c>
    </row>
    <row r="454" spans="1:6" ht="25.5">
      <c r="A454" s="172"/>
      <c r="B454" s="112"/>
      <c r="C454" s="41"/>
      <c r="D454" s="77" t="s">
        <v>58</v>
      </c>
      <c r="E454" s="68" t="s">
        <v>49</v>
      </c>
      <c r="F454" s="272">
        <v>2704.8</v>
      </c>
    </row>
    <row r="455" spans="1:6" ht="13.5">
      <c r="A455" s="172"/>
      <c r="B455" s="115" t="s">
        <v>144</v>
      </c>
      <c r="C455" s="41"/>
      <c r="D455" s="82"/>
      <c r="E455" s="5" t="s">
        <v>392</v>
      </c>
      <c r="F455" s="275">
        <f>F456</f>
        <v>50</v>
      </c>
    </row>
    <row r="456" spans="1:6" ht="38.25">
      <c r="A456" s="172"/>
      <c r="B456" s="117"/>
      <c r="C456" s="41" t="s">
        <v>395</v>
      </c>
      <c r="D456" s="75"/>
      <c r="E456" s="12" t="s">
        <v>396</v>
      </c>
      <c r="F456" s="270">
        <f>F457</f>
        <v>50</v>
      </c>
    </row>
    <row r="457" spans="1:6" ht="25.5">
      <c r="A457" s="172"/>
      <c r="B457" s="117"/>
      <c r="C457" s="67" t="s">
        <v>63</v>
      </c>
      <c r="D457" s="76"/>
      <c r="E457" s="68" t="s">
        <v>28</v>
      </c>
      <c r="F457" s="272">
        <f>F458</f>
        <v>50</v>
      </c>
    </row>
    <row r="458" spans="1:6" ht="38.25">
      <c r="A458" s="172"/>
      <c r="B458" s="117"/>
      <c r="C458" s="67" t="s">
        <v>65</v>
      </c>
      <c r="D458" s="81"/>
      <c r="E458" s="40" t="s">
        <v>66</v>
      </c>
      <c r="F458" s="272">
        <f>F459</f>
        <v>50</v>
      </c>
    </row>
    <row r="459" spans="1:6" ht="25.5">
      <c r="A459" s="172"/>
      <c r="B459" s="117"/>
      <c r="C459" s="67"/>
      <c r="D459" s="81" t="s">
        <v>58</v>
      </c>
      <c r="E459" s="68" t="s">
        <v>49</v>
      </c>
      <c r="F459" s="272">
        <v>50</v>
      </c>
    </row>
    <row r="460" spans="1:6" ht="42.75">
      <c r="A460" s="180" t="s">
        <v>272</v>
      </c>
      <c r="B460" s="117"/>
      <c r="C460" s="67"/>
      <c r="D460" s="81"/>
      <c r="E460" s="175" t="s">
        <v>485</v>
      </c>
      <c r="F460" s="276">
        <f>F461</f>
        <v>4895.6</v>
      </c>
    </row>
    <row r="461" spans="1:6" ht="12.75">
      <c r="A461" s="172"/>
      <c r="B461" s="110" t="s">
        <v>384</v>
      </c>
      <c r="C461" s="192"/>
      <c r="D461" s="193"/>
      <c r="E461" s="8" t="s">
        <v>385</v>
      </c>
      <c r="F461" s="270">
        <f>F462</f>
        <v>4895.6</v>
      </c>
    </row>
    <row r="462" spans="1:6" ht="54">
      <c r="A462" s="172"/>
      <c r="B462" s="115" t="s">
        <v>389</v>
      </c>
      <c r="C462" s="41"/>
      <c r="D462" s="79"/>
      <c r="E462" s="5" t="s">
        <v>55</v>
      </c>
      <c r="F462" s="275">
        <f>F463</f>
        <v>4895.6</v>
      </c>
    </row>
    <row r="463" spans="1:6" ht="38.25">
      <c r="A463" s="172"/>
      <c r="B463" s="115"/>
      <c r="C463" s="41" t="s">
        <v>42</v>
      </c>
      <c r="D463" s="93"/>
      <c r="E463" s="128" t="s">
        <v>41</v>
      </c>
      <c r="F463" s="270">
        <f>F464+F466</f>
        <v>4895.6</v>
      </c>
    </row>
    <row r="464" spans="1:6" ht="12.75">
      <c r="A464" s="172"/>
      <c r="B464" s="93"/>
      <c r="C464" s="67" t="s">
        <v>44</v>
      </c>
      <c r="D464" s="77"/>
      <c r="E464" s="189" t="s">
        <v>5</v>
      </c>
      <c r="F464" s="272">
        <f>F465</f>
        <v>3933.9</v>
      </c>
    </row>
    <row r="465" spans="1:6" ht="25.5">
      <c r="A465" s="172"/>
      <c r="B465" s="93"/>
      <c r="C465" s="67"/>
      <c r="D465" s="77" t="s">
        <v>58</v>
      </c>
      <c r="E465" s="68" t="s">
        <v>49</v>
      </c>
      <c r="F465" s="272">
        <v>3933.9</v>
      </c>
    </row>
    <row r="466" spans="1:6" ht="38.25">
      <c r="A466" s="172"/>
      <c r="B466" s="117"/>
      <c r="C466" s="67" t="s">
        <v>57</v>
      </c>
      <c r="D466" s="81"/>
      <c r="E466" s="6" t="s">
        <v>29</v>
      </c>
      <c r="F466" s="272">
        <f>F467</f>
        <v>961.7</v>
      </c>
    </row>
    <row r="467" spans="1:6" ht="25.5">
      <c r="A467" s="172"/>
      <c r="B467" s="117"/>
      <c r="C467" s="67"/>
      <c r="D467" s="81" t="s">
        <v>58</v>
      </c>
      <c r="E467" s="68" t="s">
        <v>49</v>
      </c>
      <c r="F467" s="272">
        <v>961.7</v>
      </c>
    </row>
    <row r="468" spans="1:6" ht="57">
      <c r="A468" s="180" t="s">
        <v>273</v>
      </c>
      <c r="B468" s="222"/>
      <c r="C468" s="223"/>
      <c r="D468" s="222"/>
      <c r="E468" s="175" t="s">
        <v>274</v>
      </c>
      <c r="F468" s="276">
        <f>F469+F474+F483</f>
        <v>17931.1</v>
      </c>
    </row>
    <row r="469" spans="1:6" ht="12.75">
      <c r="A469" s="172"/>
      <c r="B469" s="110" t="s">
        <v>384</v>
      </c>
      <c r="C469" s="192"/>
      <c r="D469" s="193"/>
      <c r="E469" s="8" t="s">
        <v>385</v>
      </c>
      <c r="F469" s="270">
        <f>F470</f>
        <v>4466.5</v>
      </c>
    </row>
    <row r="470" spans="1:6" ht="13.5">
      <c r="A470" s="172"/>
      <c r="B470" s="115" t="s">
        <v>144</v>
      </c>
      <c r="C470" s="41"/>
      <c r="D470" s="82"/>
      <c r="E470" s="5" t="s">
        <v>392</v>
      </c>
      <c r="F470" s="275">
        <f>F471</f>
        <v>4466.5</v>
      </c>
    </row>
    <row r="471" spans="1:6" ht="38.25">
      <c r="A471" s="172"/>
      <c r="B471" s="117"/>
      <c r="C471" s="41" t="s">
        <v>395</v>
      </c>
      <c r="D471" s="75"/>
      <c r="E471" s="12" t="s">
        <v>396</v>
      </c>
      <c r="F471" s="270">
        <f>F472</f>
        <v>4466.5</v>
      </c>
    </row>
    <row r="472" spans="1:6" ht="25.5">
      <c r="A472" s="172"/>
      <c r="B472" s="117"/>
      <c r="C472" s="67" t="s">
        <v>168</v>
      </c>
      <c r="D472" s="81"/>
      <c r="E472" s="71" t="s">
        <v>425</v>
      </c>
      <c r="F472" s="272">
        <f>F473</f>
        <v>4466.5</v>
      </c>
    </row>
    <row r="473" spans="1:6" ht="25.5">
      <c r="A473" s="172"/>
      <c r="B473" s="117"/>
      <c r="C473" s="67"/>
      <c r="D473" s="81" t="s">
        <v>89</v>
      </c>
      <c r="E473" s="187" t="s">
        <v>90</v>
      </c>
      <c r="F473" s="272">
        <v>4466.5</v>
      </c>
    </row>
    <row r="474" spans="1:6" ht="25.5">
      <c r="A474" s="172"/>
      <c r="B474" s="93" t="s">
        <v>397</v>
      </c>
      <c r="C474" s="41"/>
      <c r="D474" s="88"/>
      <c r="E474" s="15" t="s">
        <v>398</v>
      </c>
      <c r="F474" s="270">
        <f>F475</f>
        <v>12464.6</v>
      </c>
    </row>
    <row r="475" spans="1:6" ht="45" customHeight="1">
      <c r="A475" s="172"/>
      <c r="B475" s="109" t="s">
        <v>94</v>
      </c>
      <c r="C475" s="65"/>
      <c r="D475" s="109"/>
      <c r="E475" s="35" t="s">
        <v>32</v>
      </c>
      <c r="F475" s="275">
        <f>F476+F480</f>
        <v>12464.6</v>
      </c>
    </row>
    <row r="476" spans="1:6" ht="13.5">
      <c r="A476" s="172"/>
      <c r="B476" s="109"/>
      <c r="C476" s="41" t="s">
        <v>50</v>
      </c>
      <c r="D476" s="109"/>
      <c r="E476" s="32" t="s">
        <v>27</v>
      </c>
      <c r="F476" s="270">
        <f>F477</f>
        <v>8.5</v>
      </c>
    </row>
    <row r="477" spans="1:6" ht="38.25">
      <c r="A477" s="172"/>
      <c r="B477" s="109"/>
      <c r="C477" s="67" t="s">
        <v>51</v>
      </c>
      <c r="D477" s="81"/>
      <c r="E477" s="133" t="s">
        <v>523</v>
      </c>
      <c r="F477" s="272">
        <f>F478</f>
        <v>8.5</v>
      </c>
    </row>
    <row r="478" spans="1:6" ht="51">
      <c r="A478" s="172"/>
      <c r="B478" s="109"/>
      <c r="C478" s="67" t="s">
        <v>166</v>
      </c>
      <c r="D478" s="117"/>
      <c r="E478" s="68" t="s">
        <v>532</v>
      </c>
      <c r="F478" s="272">
        <f>F479</f>
        <v>8.5</v>
      </c>
    </row>
    <row r="479" spans="1:6" ht="38.25">
      <c r="A479" s="172"/>
      <c r="B479" s="109"/>
      <c r="C479" s="67"/>
      <c r="D479" s="81" t="s">
        <v>164</v>
      </c>
      <c r="E479" s="103" t="s">
        <v>313</v>
      </c>
      <c r="F479" s="272">
        <v>8.5</v>
      </c>
    </row>
    <row r="480" spans="1:6" ht="25.5">
      <c r="A480" s="172"/>
      <c r="B480" s="247"/>
      <c r="C480" s="41" t="s">
        <v>34</v>
      </c>
      <c r="D480" s="81"/>
      <c r="E480" s="32" t="s">
        <v>35</v>
      </c>
      <c r="F480" s="286">
        <f>F481</f>
        <v>12456.1</v>
      </c>
    </row>
    <row r="481" spans="1:6" ht="63.75">
      <c r="A481" s="172"/>
      <c r="B481" s="247"/>
      <c r="C481" s="72" t="s">
        <v>319</v>
      </c>
      <c r="D481" s="74"/>
      <c r="E481" s="14" t="s">
        <v>321</v>
      </c>
      <c r="F481" s="287">
        <f>F482</f>
        <v>12456.1</v>
      </c>
    </row>
    <row r="482" spans="1:6" ht="13.5">
      <c r="A482" s="172"/>
      <c r="B482" s="247"/>
      <c r="C482" s="72"/>
      <c r="D482" s="74" t="s">
        <v>71</v>
      </c>
      <c r="E482" s="14" t="s">
        <v>59</v>
      </c>
      <c r="F482" s="287">
        <v>12456.1</v>
      </c>
    </row>
    <row r="483" spans="1:6" ht="12.75">
      <c r="A483" s="172"/>
      <c r="B483" s="224" t="s">
        <v>0</v>
      </c>
      <c r="C483" s="41"/>
      <c r="D483" s="93"/>
      <c r="E483" s="225" t="s">
        <v>1</v>
      </c>
      <c r="F483" s="270">
        <f>F484</f>
        <v>1000</v>
      </c>
    </row>
    <row r="484" spans="1:6" ht="13.5">
      <c r="A484" s="172"/>
      <c r="B484" s="115" t="s">
        <v>17</v>
      </c>
      <c r="C484" s="41"/>
      <c r="D484" s="115"/>
      <c r="E484" s="27" t="s">
        <v>18</v>
      </c>
      <c r="F484" s="275">
        <f>F485</f>
        <v>1000</v>
      </c>
    </row>
    <row r="485" spans="1:6" ht="25.5">
      <c r="A485" s="172"/>
      <c r="B485" s="109"/>
      <c r="C485" s="41" t="s">
        <v>34</v>
      </c>
      <c r="D485" s="110"/>
      <c r="E485" s="8" t="s">
        <v>35</v>
      </c>
      <c r="F485" s="268">
        <f>F486</f>
        <v>1000</v>
      </c>
    </row>
    <row r="486" spans="1:6" ht="51">
      <c r="A486" s="172"/>
      <c r="B486" s="109"/>
      <c r="C486" s="67" t="s">
        <v>165</v>
      </c>
      <c r="D486" s="81"/>
      <c r="E486" s="40" t="s">
        <v>300</v>
      </c>
      <c r="F486" s="272">
        <f>F487</f>
        <v>1000</v>
      </c>
    </row>
    <row r="487" spans="1:6" ht="13.5">
      <c r="A487" s="172"/>
      <c r="B487" s="109"/>
      <c r="C487" s="67"/>
      <c r="D487" s="81" t="s">
        <v>71</v>
      </c>
      <c r="E487" s="40" t="s">
        <v>59</v>
      </c>
      <c r="F487" s="272">
        <v>1000</v>
      </c>
    </row>
    <row r="488" spans="1:6" ht="42.75">
      <c r="A488" s="180" t="s">
        <v>275</v>
      </c>
      <c r="B488" s="117"/>
      <c r="C488" s="67"/>
      <c r="D488" s="81"/>
      <c r="E488" s="175" t="s">
        <v>276</v>
      </c>
      <c r="F488" s="276">
        <f>F498+F489+F516+F535+F529</f>
        <v>174054.7</v>
      </c>
    </row>
    <row r="489" spans="1:6" ht="14.25">
      <c r="A489" s="180"/>
      <c r="B489" s="112" t="s">
        <v>384</v>
      </c>
      <c r="C489" s="93"/>
      <c r="D489" s="75"/>
      <c r="E489" s="3" t="s">
        <v>385</v>
      </c>
      <c r="F489" s="268">
        <f>F490</f>
        <v>12716.8</v>
      </c>
    </row>
    <row r="490" spans="1:6" ht="14.25">
      <c r="A490" s="180"/>
      <c r="B490" s="115" t="s">
        <v>144</v>
      </c>
      <c r="C490" s="41"/>
      <c r="D490" s="82"/>
      <c r="E490" s="5" t="s">
        <v>392</v>
      </c>
      <c r="F490" s="275">
        <f>F494+F491</f>
        <v>12716.8</v>
      </c>
    </row>
    <row r="491" spans="1:6" ht="51">
      <c r="A491" s="180"/>
      <c r="B491" s="115"/>
      <c r="C491" s="41" t="s">
        <v>393</v>
      </c>
      <c r="D491" s="75"/>
      <c r="E491" s="11" t="s">
        <v>394</v>
      </c>
      <c r="F491" s="270">
        <f>F492</f>
        <v>6735.5</v>
      </c>
    </row>
    <row r="492" spans="1:6" ht="38.25">
      <c r="A492" s="180"/>
      <c r="B492" s="115"/>
      <c r="C492" s="72" t="s">
        <v>317</v>
      </c>
      <c r="D492" s="116"/>
      <c r="E492" s="42" t="s">
        <v>318</v>
      </c>
      <c r="F492" s="273">
        <f>F493</f>
        <v>6735.5</v>
      </c>
    </row>
    <row r="493" spans="1:6" ht="25.5">
      <c r="A493" s="180"/>
      <c r="B493" s="115"/>
      <c r="C493" s="72"/>
      <c r="D493" s="74" t="s">
        <v>58</v>
      </c>
      <c r="E493" s="13" t="s">
        <v>49</v>
      </c>
      <c r="F493" s="273">
        <v>6735.5</v>
      </c>
    </row>
    <row r="494" spans="1:6" ht="38.25">
      <c r="A494" s="180"/>
      <c r="B494" s="117"/>
      <c r="C494" s="41" t="s">
        <v>395</v>
      </c>
      <c r="D494" s="75"/>
      <c r="E494" s="12" t="s">
        <v>396</v>
      </c>
      <c r="F494" s="268">
        <f>F495</f>
        <v>5981.3</v>
      </c>
    </row>
    <row r="495" spans="1:6" ht="25.5">
      <c r="A495" s="180"/>
      <c r="B495" s="117"/>
      <c r="C495" s="67" t="s">
        <v>168</v>
      </c>
      <c r="D495" s="81"/>
      <c r="E495" s="42" t="s">
        <v>425</v>
      </c>
      <c r="F495" s="273">
        <f>F496</f>
        <v>5981.3</v>
      </c>
    </row>
    <row r="496" spans="1:6" ht="25.5">
      <c r="A496" s="180"/>
      <c r="B496" s="117"/>
      <c r="C496" s="41"/>
      <c r="D496" s="74" t="s">
        <v>89</v>
      </c>
      <c r="E496" s="22" t="s">
        <v>90</v>
      </c>
      <c r="F496" s="273">
        <f>F497</f>
        <v>5981.3</v>
      </c>
    </row>
    <row r="497" spans="1:6" ht="25.5">
      <c r="A497" s="180"/>
      <c r="B497" s="117"/>
      <c r="C497" s="41"/>
      <c r="D497" s="74"/>
      <c r="E497" s="14" t="s">
        <v>425</v>
      </c>
      <c r="F497" s="273">
        <v>5981.3</v>
      </c>
    </row>
    <row r="498" spans="1:6" ht="12.75">
      <c r="A498" s="172"/>
      <c r="B498" s="23" t="s">
        <v>404</v>
      </c>
      <c r="C498" s="41"/>
      <c r="D498" s="24"/>
      <c r="E498" s="153" t="s">
        <v>405</v>
      </c>
      <c r="F498" s="270">
        <f>F499+F510</f>
        <v>82437.9</v>
      </c>
    </row>
    <row r="499" spans="1:6" ht="13.5">
      <c r="A499" s="172"/>
      <c r="B499" s="25" t="s">
        <v>410</v>
      </c>
      <c r="C499" s="41"/>
      <c r="D499" s="24"/>
      <c r="E499" s="154" t="s">
        <v>411</v>
      </c>
      <c r="F499" s="275">
        <f>F500</f>
        <v>76168</v>
      </c>
    </row>
    <row r="500" spans="1:6" ht="51">
      <c r="A500" s="172"/>
      <c r="B500" s="117"/>
      <c r="C500" s="41" t="s">
        <v>37</v>
      </c>
      <c r="D500" s="93"/>
      <c r="E500" s="159" t="s">
        <v>91</v>
      </c>
      <c r="F500" s="270">
        <f>F501+F507</f>
        <v>76168</v>
      </c>
    </row>
    <row r="501" spans="1:6" ht="25.5">
      <c r="A501" s="172"/>
      <c r="B501" s="117"/>
      <c r="C501" s="67" t="s">
        <v>92</v>
      </c>
      <c r="D501" s="81"/>
      <c r="E501" s="6" t="s">
        <v>120</v>
      </c>
      <c r="F501" s="272">
        <f>F502</f>
        <v>71478</v>
      </c>
    </row>
    <row r="502" spans="1:6" ht="12.75">
      <c r="A502" s="172"/>
      <c r="B502" s="81"/>
      <c r="C502" s="67"/>
      <c r="D502" s="81" t="s">
        <v>121</v>
      </c>
      <c r="E502" s="6" t="s">
        <v>93</v>
      </c>
      <c r="F502" s="272">
        <f>F503+F504+F505+F506</f>
        <v>71478</v>
      </c>
    </row>
    <row r="503" spans="1:6" ht="38.25">
      <c r="A503" s="172"/>
      <c r="B503" s="81"/>
      <c r="C503" s="41"/>
      <c r="D503" s="23"/>
      <c r="E503" s="100" t="s">
        <v>87</v>
      </c>
      <c r="F503" s="273">
        <v>51143.5</v>
      </c>
    </row>
    <row r="504" spans="1:6" ht="25.5">
      <c r="A504" s="172"/>
      <c r="B504" s="81"/>
      <c r="C504" s="41"/>
      <c r="D504" s="23"/>
      <c r="E504" s="100" t="s">
        <v>146</v>
      </c>
      <c r="F504" s="273">
        <v>15000</v>
      </c>
    </row>
    <row r="505" spans="1:6" ht="51">
      <c r="A505" s="172"/>
      <c r="B505" s="81"/>
      <c r="C505" s="41"/>
      <c r="D505" s="23"/>
      <c r="E505" s="146" t="s">
        <v>149</v>
      </c>
      <c r="F505" s="273">
        <v>3518.7</v>
      </c>
    </row>
    <row r="506" spans="1:6" ht="63.75">
      <c r="A506" s="172"/>
      <c r="B506" s="81"/>
      <c r="C506" s="41"/>
      <c r="D506" s="23"/>
      <c r="E506" s="146" t="s">
        <v>150</v>
      </c>
      <c r="F506" s="273">
        <v>1815.8</v>
      </c>
    </row>
    <row r="507" spans="1:6" ht="25.5">
      <c r="A507" s="172"/>
      <c r="B507" s="81"/>
      <c r="C507" s="72" t="s">
        <v>214</v>
      </c>
      <c r="D507" s="74"/>
      <c r="E507" s="6" t="s">
        <v>215</v>
      </c>
      <c r="F507" s="273">
        <f>F508</f>
        <v>4690</v>
      </c>
    </row>
    <row r="508" spans="1:6" ht="12.75">
      <c r="A508" s="172"/>
      <c r="B508" s="81"/>
      <c r="C508" s="72"/>
      <c r="D508" s="74" t="s">
        <v>121</v>
      </c>
      <c r="E508" s="14" t="s">
        <v>93</v>
      </c>
      <c r="F508" s="273">
        <f>F509</f>
        <v>4690</v>
      </c>
    </row>
    <row r="509" spans="1:6" ht="12.75">
      <c r="A509" s="172"/>
      <c r="B509" s="81"/>
      <c r="C509" s="67"/>
      <c r="D509" s="81"/>
      <c r="E509" s="44" t="s">
        <v>194</v>
      </c>
      <c r="F509" s="273">
        <v>4690</v>
      </c>
    </row>
    <row r="510" spans="1:6" ht="13.5">
      <c r="A510" s="172"/>
      <c r="B510" s="25" t="s">
        <v>181</v>
      </c>
      <c r="C510" s="41"/>
      <c r="D510" s="24"/>
      <c r="E510" s="154" t="s">
        <v>182</v>
      </c>
      <c r="F510" s="275">
        <f>F511</f>
        <v>6269.9</v>
      </c>
    </row>
    <row r="511" spans="1:6" ht="51">
      <c r="A511" s="172"/>
      <c r="B511" s="81"/>
      <c r="C511" s="41" t="s">
        <v>37</v>
      </c>
      <c r="D511" s="93"/>
      <c r="E511" s="159" t="s">
        <v>91</v>
      </c>
      <c r="F511" s="270">
        <f>F512</f>
        <v>6269.9</v>
      </c>
    </row>
    <row r="512" spans="1:6" ht="25.5">
      <c r="A512" s="172"/>
      <c r="B512" s="81"/>
      <c r="C512" s="67" t="s">
        <v>92</v>
      </c>
      <c r="D512" s="81"/>
      <c r="E512" s="6" t="s">
        <v>120</v>
      </c>
      <c r="F512" s="272">
        <f>F513</f>
        <v>6269.9</v>
      </c>
    </row>
    <row r="513" spans="1:6" ht="12.75">
      <c r="A513" s="172"/>
      <c r="B513" s="81"/>
      <c r="C513" s="67"/>
      <c r="D513" s="81" t="s">
        <v>121</v>
      </c>
      <c r="E513" s="6" t="s">
        <v>93</v>
      </c>
      <c r="F513" s="272">
        <f>F514+F515</f>
        <v>6269.9</v>
      </c>
    </row>
    <row r="514" spans="1:6" ht="25.5">
      <c r="A514" s="172"/>
      <c r="B514" s="81"/>
      <c r="C514" s="41"/>
      <c r="D514" s="23"/>
      <c r="E514" s="14" t="s">
        <v>147</v>
      </c>
      <c r="F514" s="273">
        <v>4269.9</v>
      </c>
    </row>
    <row r="515" spans="1:6" ht="25.5">
      <c r="A515" s="172"/>
      <c r="B515" s="81"/>
      <c r="C515" s="41"/>
      <c r="D515" s="23"/>
      <c r="E515" s="14" t="s">
        <v>148</v>
      </c>
      <c r="F515" s="273">
        <v>2000</v>
      </c>
    </row>
    <row r="516" spans="1:6" ht="12.75">
      <c r="A516" s="172"/>
      <c r="B516" s="110" t="s">
        <v>419</v>
      </c>
      <c r="C516" s="192"/>
      <c r="D516" s="193"/>
      <c r="E516" s="8" t="s">
        <v>420</v>
      </c>
      <c r="F516" s="270">
        <f>F524+F517</f>
        <v>18900</v>
      </c>
    </row>
    <row r="517" spans="1:6" ht="13.5">
      <c r="A517" s="172"/>
      <c r="B517" s="115" t="s">
        <v>421</v>
      </c>
      <c r="C517" s="41"/>
      <c r="D517" s="82"/>
      <c r="E517" s="5" t="s">
        <v>422</v>
      </c>
      <c r="F517" s="275">
        <f>F518</f>
        <v>16900</v>
      </c>
    </row>
    <row r="518" spans="1:6" ht="51">
      <c r="A518" s="172"/>
      <c r="B518" s="110"/>
      <c r="C518" s="41" t="s">
        <v>37</v>
      </c>
      <c r="D518" s="93"/>
      <c r="E518" s="159" t="s">
        <v>91</v>
      </c>
      <c r="F518" s="270">
        <f>F519</f>
        <v>16900</v>
      </c>
    </row>
    <row r="519" spans="1:6" ht="25.5">
      <c r="A519" s="172"/>
      <c r="B519" s="110"/>
      <c r="C519" s="67" t="s">
        <v>92</v>
      </c>
      <c r="D519" s="81"/>
      <c r="E519" s="6" t="s">
        <v>120</v>
      </c>
      <c r="F519" s="273">
        <f>F520</f>
        <v>16900</v>
      </c>
    </row>
    <row r="520" spans="1:6" ht="12.75">
      <c r="A520" s="172"/>
      <c r="B520" s="110"/>
      <c r="C520" s="67"/>
      <c r="D520" s="81" t="s">
        <v>121</v>
      </c>
      <c r="E520" s="6" t="s">
        <v>93</v>
      </c>
      <c r="F520" s="273">
        <f>F521+F522+F523</f>
        <v>16900</v>
      </c>
    </row>
    <row r="521" spans="1:6" ht="25.5">
      <c r="A521" s="172"/>
      <c r="B521" s="110"/>
      <c r="C521" s="67"/>
      <c r="D521" s="81"/>
      <c r="E521" s="103" t="s">
        <v>151</v>
      </c>
      <c r="F521" s="273">
        <v>8300</v>
      </c>
    </row>
    <row r="522" spans="1:6" ht="25.5">
      <c r="A522" s="172"/>
      <c r="B522" s="110"/>
      <c r="C522" s="41"/>
      <c r="D522" s="23"/>
      <c r="E522" s="103" t="s">
        <v>253</v>
      </c>
      <c r="F522" s="273">
        <v>300</v>
      </c>
    </row>
    <row r="523" spans="1:6" ht="25.5">
      <c r="A523" s="172"/>
      <c r="B523" s="110"/>
      <c r="C523" s="192"/>
      <c r="D523" s="193"/>
      <c r="E523" s="103" t="s">
        <v>254</v>
      </c>
      <c r="F523" s="273">
        <v>8300</v>
      </c>
    </row>
    <row r="524" spans="1:6" ht="13.5">
      <c r="A524" s="172"/>
      <c r="B524" s="109" t="s">
        <v>426</v>
      </c>
      <c r="C524" s="200"/>
      <c r="D524" s="79"/>
      <c r="E524" s="149" t="s">
        <v>427</v>
      </c>
      <c r="F524" s="275">
        <f>F525</f>
        <v>2000</v>
      </c>
    </row>
    <row r="525" spans="1:6" ht="51">
      <c r="A525" s="172"/>
      <c r="B525" s="81"/>
      <c r="C525" s="41" t="s">
        <v>37</v>
      </c>
      <c r="D525" s="93"/>
      <c r="E525" s="159" t="s">
        <v>91</v>
      </c>
      <c r="F525" s="270">
        <f>F526</f>
        <v>2000</v>
      </c>
    </row>
    <row r="526" spans="1:6" ht="25.5">
      <c r="A526" s="172"/>
      <c r="B526" s="81"/>
      <c r="C526" s="67" t="s">
        <v>92</v>
      </c>
      <c r="D526" s="81"/>
      <c r="E526" s="6" t="s">
        <v>120</v>
      </c>
      <c r="F526" s="273">
        <f>F527</f>
        <v>2000</v>
      </c>
    </row>
    <row r="527" spans="1:6" ht="12.75">
      <c r="A527" s="172"/>
      <c r="B527" s="81"/>
      <c r="C527" s="67"/>
      <c r="D527" s="81" t="s">
        <v>121</v>
      </c>
      <c r="E527" s="6" t="s">
        <v>93</v>
      </c>
      <c r="F527" s="273">
        <f>F528</f>
        <v>2000</v>
      </c>
    </row>
    <row r="528" spans="1:6" ht="38.25">
      <c r="A528" s="172"/>
      <c r="B528" s="81"/>
      <c r="C528" s="67"/>
      <c r="D528" s="81"/>
      <c r="E528" s="103" t="s">
        <v>152</v>
      </c>
      <c r="F528" s="273">
        <v>2000</v>
      </c>
    </row>
    <row r="529" spans="1:6" ht="12.75">
      <c r="A529" s="172"/>
      <c r="B529" s="93" t="s">
        <v>443</v>
      </c>
      <c r="C529" s="41"/>
      <c r="D529" s="81"/>
      <c r="E529" s="257" t="s">
        <v>157</v>
      </c>
      <c r="F529" s="270">
        <f>F530</f>
        <v>11000</v>
      </c>
    </row>
    <row r="530" spans="1:6" ht="13.5">
      <c r="A530" s="172"/>
      <c r="B530" s="115" t="s">
        <v>444</v>
      </c>
      <c r="C530" s="41"/>
      <c r="D530" s="117"/>
      <c r="E530" s="183" t="s">
        <v>445</v>
      </c>
      <c r="F530" s="275">
        <f>F531</f>
        <v>11000</v>
      </c>
    </row>
    <row r="531" spans="1:6" ht="51">
      <c r="A531" s="172"/>
      <c r="B531" s="115"/>
      <c r="C531" s="66" t="s">
        <v>37</v>
      </c>
      <c r="D531" s="81"/>
      <c r="E531" s="159" t="s">
        <v>91</v>
      </c>
      <c r="F531" s="270">
        <f>F532</f>
        <v>11000</v>
      </c>
    </row>
    <row r="532" spans="1:6" ht="25.5">
      <c r="A532" s="172"/>
      <c r="B532" s="115"/>
      <c r="C532" s="67" t="s">
        <v>92</v>
      </c>
      <c r="D532" s="81"/>
      <c r="E532" s="6" t="s">
        <v>120</v>
      </c>
      <c r="F532" s="273">
        <f>F533</f>
        <v>11000</v>
      </c>
    </row>
    <row r="533" spans="1:6" ht="32.25" customHeight="1">
      <c r="A533" s="172"/>
      <c r="B533" s="81"/>
      <c r="C533" s="67"/>
      <c r="D533" s="81" t="s">
        <v>121</v>
      </c>
      <c r="E533" s="6" t="s">
        <v>93</v>
      </c>
      <c r="F533" s="273">
        <f>F534</f>
        <v>11000</v>
      </c>
    </row>
    <row r="534" spans="1:6" ht="25.5">
      <c r="A534" s="172"/>
      <c r="B534" s="81"/>
      <c r="C534" s="41"/>
      <c r="D534" s="114"/>
      <c r="E534" s="245" t="s">
        <v>292</v>
      </c>
      <c r="F534" s="273">
        <v>11000</v>
      </c>
    </row>
    <row r="535" spans="1:6" ht="12.75">
      <c r="A535" s="172"/>
      <c r="B535" s="93" t="s">
        <v>235</v>
      </c>
      <c r="C535" s="41"/>
      <c r="D535" s="93"/>
      <c r="E535" s="141" t="s">
        <v>130</v>
      </c>
      <c r="F535" s="270">
        <f>F536</f>
        <v>49000</v>
      </c>
    </row>
    <row r="536" spans="1:6" ht="13.5">
      <c r="A536" s="172"/>
      <c r="B536" s="115" t="s">
        <v>301</v>
      </c>
      <c r="C536" s="65"/>
      <c r="D536" s="115"/>
      <c r="E536" s="35" t="s">
        <v>302</v>
      </c>
      <c r="F536" s="275">
        <f>F537</f>
        <v>49000</v>
      </c>
    </row>
    <row r="537" spans="1:6" ht="51">
      <c r="A537" s="172"/>
      <c r="B537" s="115"/>
      <c r="C537" s="66" t="s">
        <v>37</v>
      </c>
      <c r="D537" s="81"/>
      <c r="E537" s="32" t="s">
        <v>91</v>
      </c>
      <c r="F537" s="270">
        <f>F538</f>
        <v>49000</v>
      </c>
    </row>
    <row r="538" spans="1:6" ht="25.5">
      <c r="A538" s="172"/>
      <c r="B538" s="115"/>
      <c r="C538" s="72" t="s">
        <v>92</v>
      </c>
      <c r="D538" s="74"/>
      <c r="E538" s="14" t="s">
        <v>120</v>
      </c>
      <c r="F538" s="272">
        <f>F539</f>
        <v>49000</v>
      </c>
    </row>
    <row r="539" spans="1:6" ht="13.5">
      <c r="A539" s="172"/>
      <c r="B539" s="115"/>
      <c r="C539" s="72"/>
      <c r="D539" s="74" t="s">
        <v>121</v>
      </c>
      <c r="E539" s="14" t="s">
        <v>93</v>
      </c>
      <c r="F539" s="272">
        <f>F540+F541</f>
        <v>49000</v>
      </c>
    </row>
    <row r="540" spans="1:6" ht="51">
      <c r="A540" s="172"/>
      <c r="B540" s="115"/>
      <c r="C540" s="41"/>
      <c r="D540" s="117"/>
      <c r="E540" s="245" t="s">
        <v>305</v>
      </c>
      <c r="F540" s="272">
        <v>9000</v>
      </c>
    </row>
    <row r="541" spans="1:6" ht="25.5">
      <c r="A541" s="172"/>
      <c r="B541" s="115"/>
      <c r="C541" s="65"/>
      <c r="D541" s="115"/>
      <c r="E541" s="14" t="s">
        <v>306</v>
      </c>
      <c r="F541" s="272">
        <v>40000</v>
      </c>
    </row>
    <row r="542" spans="1:6" ht="42.75">
      <c r="A542" s="180" t="s">
        <v>277</v>
      </c>
      <c r="B542" s="117"/>
      <c r="C542" s="67"/>
      <c r="D542" s="81"/>
      <c r="E542" s="175" t="s">
        <v>278</v>
      </c>
      <c r="F542" s="276">
        <f>F543</f>
        <v>233131</v>
      </c>
    </row>
    <row r="543" spans="1:6" ht="12.75">
      <c r="A543" s="172"/>
      <c r="B543" s="110" t="s">
        <v>404</v>
      </c>
      <c r="C543" s="66"/>
      <c r="D543" s="110"/>
      <c r="E543" s="32" t="s">
        <v>405</v>
      </c>
      <c r="F543" s="270">
        <f>F544+F561</f>
        <v>233131</v>
      </c>
    </row>
    <row r="544" spans="1:6" ht="13.5">
      <c r="A544" s="172"/>
      <c r="B544" s="226" t="s">
        <v>181</v>
      </c>
      <c r="C544" s="227"/>
      <c r="D544" s="226"/>
      <c r="E544" s="47" t="s">
        <v>182</v>
      </c>
      <c r="F544" s="285">
        <f>F545+F556</f>
        <v>226562</v>
      </c>
    </row>
    <row r="545" spans="1:6" ht="12.75">
      <c r="A545" s="172"/>
      <c r="B545" s="218"/>
      <c r="C545" s="199" t="s">
        <v>33</v>
      </c>
      <c r="D545" s="218"/>
      <c r="E545" s="46" t="s">
        <v>193</v>
      </c>
      <c r="F545" s="286">
        <f>F546+F548+F550+F552+F554</f>
        <v>190416</v>
      </c>
    </row>
    <row r="546" spans="1:6" ht="38.25">
      <c r="A546" s="172"/>
      <c r="B546" s="218"/>
      <c r="C546" s="229" t="s">
        <v>183</v>
      </c>
      <c r="D546" s="230"/>
      <c r="E546" s="228" t="s">
        <v>184</v>
      </c>
      <c r="F546" s="298">
        <f>F547</f>
        <v>17947</v>
      </c>
    </row>
    <row r="547" spans="1:6" ht="18" customHeight="1">
      <c r="A547" s="172"/>
      <c r="B547" s="218"/>
      <c r="C547" s="229"/>
      <c r="D547" s="77" t="s">
        <v>58</v>
      </c>
      <c r="E547" s="68" t="s">
        <v>49</v>
      </c>
      <c r="F547" s="298">
        <v>17947</v>
      </c>
    </row>
    <row r="548" spans="1:6" ht="12.75">
      <c r="A548" s="172"/>
      <c r="B548" s="216"/>
      <c r="C548" s="229" t="s">
        <v>185</v>
      </c>
      <c r="D548" s="230"/>
      <c r="E548" s="228" t="s">
        <v>36</v>
      </c>
      <c r="F548" s="298">
        <f>F549</f>
        <v>10072.3</v>
      </c>
    </row>
    <row r="549" spans="1:6" ht="25.5">
      <c r="A549" s="172"/>
      <c r="B549" s="216"/>
      <c r="C549" s="229"/>
      <c r="D549" s="77" t="s">
        <v>58</v>
      </c>
      <c r="E549" s="68" t="s">
        <v>49</v>
      </c>
      <c r="F549" s="298">
        <v>10072.3</v>
      </c>
    </row>
    <row r="550" spans="1:6" ht="63.75">
      <c r="A550" s="172"/>
      <c r="B550" s="216"/>
      <c r="C550" s="229" t="s">
        <v>186</v>
      </c>
      <c r="D550" s="230"/>
      <c r="E550" s="231" t="s">
        <v>216</v>
      </c>
      <c r="F550" s="299">
        <f>F551</f>
        <v>149766.1</v>
      </c>
    </row>
    <row r="551" spans="1:6" ht="25.5">
      <c r="A551" s="172"/>
      <c r="B551" s="216"/>
      <c r="C551" s="229"/>
      <c r="D551" s="77" t="s">
        <v>58</v>
      </c>
      <c r="E551" s="68" t="s">
        <v>49</v>
      </c>
      <c r="F551" s="299">
        <v>149766.1</v>
      </c>
    </row>
    <row r="552" spans="1:6" ht="38.25">
      <c r="A552" s="172"/>
      <c r="B552" s="216"/>
      <c r="C552" s="229" t="s">
        <v>187</v>
      </c>
      <c r="D552" s="230"/>
      <c r="E552" s="232" t="s">
        <v>188</v>
      </c>
      <c r="F552" s="299">
        <f>F553</f>
        <v>6799.2</v>
      </c>
    </row>
    <row r="553" spans="1:6" ht="25.5">
      <c r="A553" s="172"/>
      <c r="B553" s="216"/>
      <c r="C553" s="229"/>
      <c r="D553" s="77" t="s">
        <v>58</v>
      </c>
      <c r="E553" s="103" t="s">
        <v>49</v>
      </c>
      <c r="F553" s="299">
        <v>6799.2</v>
      </c>
    </row>
    <row r="554" spans="1:6" ht="17.25" customHeight="1">
      <c r="A554" s="172"/>
      <c r="B554" s="216"/>
      <c r="C554" s="97" t="s">
        <v>189</v>
      </c>
      <c r="D554" s="119"/>
      <c r="E554" s="95" t="s">
        <v>190</v>
      </c>
      <c r="F554" s="299">
        <f>F555</f>
        <v>5831.4</v>
      </c>
    </row>
    <row r="555" spans="1:6" ht="21" customHeight="1">
      <c r="A555" s="172"/>
      <c r="B555" s="216"/>
      <c r="C555" s="229"/>
      <c r="D555" s="77" t="s">
        <v>58</v>
      </c>
      <c r="E555" s="103" t="s">
        <v>49</v>
      </c>
      <c r="F555" s="294">
        <v>5831.4</v>
      </c>
    </row>
    <row r="556" spans="1:6" ht="25.5">
      <c r="A556" s="172"/>
      <c r="B556" s="216"/>
      <c r="C556" s="41" t="s">
        <v>34</v>
      </c>
      <c r="D556" s="81"/>
      <c r="E556" s="32" t="s">
        <v>35</v>
      </c>
      <c r="F556" s="286">
        <f>F557+F559</f>
        <v>36146</v>
      </c>
    </row>
    <row r="557" spans="1:6" ht="63.75">
      <c r="A557" s="172"/>
      <c r="B557" s="216"/>
      <c r="C557" s="72" t="s">
        <v>319</v>
      </c>
      <c r="D557" s="74"/>
      <c r="E557" s="14" t="s">
        <v>321</v>
      </c>
      <c r="F557" s="287">
        <f>F558</f>
        <v>5000</v>
      </c>
    </row>
    <row r="558" spans="1:6" ht="12.75">
      <c r="A558" s="172"/>
      <c r="B558" s="216"/>
      <c r="C558" s="72"/>
      <c r="D558" s="74" t="s">
        <v>71</v>
      </c>
      <c r="E558" s="14" t="s">
        <v>59</v>
      </c>
      <c r="F558" s="287">
        <v>5000</v>
      </c>
    </row>
    <row r="559" spans="1:6" ht="38.25">
      <c r="A559" s="172"/>
      <c r="B559" s="216"/>
      <c r="C559" s="72" t="s">
        <v>322</v>
      </c>
      <c r="D559" s="74"/>
      <c r="E559" s="14" t="s">
        <v>323</v>
      </c>
      <c r="F559" s="287">
        <f>F560</f>
        <v>31146</v>
      </c>
    </row>
    <row r="560" spans="1:6" ht="25.5" customHeight="1">
      <c r="A560" s="172"/>
      <c r="B560" s="216"/>
      <c r="C560" s="72"/>
      <c r="D560" s="74" t="s">
        <v>71</v>
      </c>
      <c r="E560" s="14" t="s">
        <v>59</v>
      </c>
      <c r="F560" s="287">
        <v>31146</v>
      </c>
    </row>
    <row r="561" spans="1:6" ht="27">
      <c r="A561" s="172"/>
      <c r="B561" s="25" t="s">
        <v>191</v>
      </c>
      <c r="C561" s="41"/>
      <c r="D561" s="24"/>
      <c r="E561" s="154" t="s">
        <v>414</v>
      </c>
      <c r="F561" s="269">
        <f>F562</f>
        <v>6569</v>
      </c>
    </row>
    <row r="562" spans="1:6" ht="38.25">
      <c r="A562" s="172"/>
      <c r="B562" s="25"/>
      <c r="C562" s="41" t="s">
        <v>395</v>
      </c>
      <c r="D562" s="75"/>
      <c r="E562" s="12" t="s">
        <v>396</v>
      </c>
      <c r="F562" s="270">
        <f>F563</f>
        <v>6569</v>
      </c>
    </row>
    <row r="563" spans="1:6" ht="25.5">
      <c r="A563" s="172"/>
      <c r="B563" s="25"/>
      <c r="C563" s="67" t="s">
        <v>168</v>
      </c>
      <c r="D563" s="81"/>
      <c r="E563" s="71" t="s">
        <v>425</v>
      </c>
      <c r="F563" s="272">
        <f>F564</f>
        <v>6569</v>
      </c>
    </row>
    <row r="564" spans="1:6" ht="25.5">
      <c r="A564" s="190"/>
      <c r="B564" s="25"/>
      <c r="C564" s="67"/>
      <c r="D564" s="81" t="s">
        <v>89</v>
      </c>
      <c r="E564" s="187" t="s">
        <v>90</v>
      </c>
      <c r="F564" s="272">
        <f>F565</f>
        <v>6569</v>
      </c>
    </row>
    <row r="565" spans="1:6" ht="13.5">
      <c r="A565" s="172"/>
      <c r="B565" s="25"/>
      <c r="C565" s="41"/>
      <c r="D565" s="24"/>
      <c r="E565" s="146" t="s">
        <v>244</v>
      </c>
      <c r="F565" s="273">
        <v>6569</v>
      </c>
    </row>
    <row r="566" spans="1:6" ht="28.5">
      <c r="A566" s="180" t="s">
        <v>279</v>
      </c>
      <c r="B566" s="115"/>
      <c r="C566" s="65"/>
      <c r="D566" s="115"/>
      <c r="E566" s="175" t="s">
        <v>280</v>
      </c>
      <c r="F566" s="300">
        <f>F567</f>
        <v>11983.7</v>
      </c>
    </row>
    <row r="567" spans="1:6" ht="14.25">
      <c r="A567" s="180"/>
      <c r="B567" s="110" t="s">
        <v>404</v>
      </c>
      <c r="C567" s="66"/>
      <c r="D567" s="110"/>
      <c r="E567" s="32" t="s">
        <v>405</v>
      </c>
      <c r="F567" s="270">
        <f>F572+F568</f>
        <v>11983.7</v>
      </c>
    </row>
    <row r="568" spans="1:6" ht="14.25">
      <c r="A568" s="180"/>
      <c r="B568" s="25" t="s">
        <v>181</v>
      </c>
      <c r="C568" s="41"/>
      <c r="D568" s="24"/>
      <c r="E568" s="38" t="s">
        <v>182</v>
      </c>
      <c r="F568" s="270">
        <f>F569</f>
        <v>2055</v>
      </c>
    </row>
    <row r="569" spans="1:6" ht="25.5">
      <c r="A569" s="180"/>
      <c r="B569" s="110"/>
      <c r="C569" s="41" t="s">
        <v>34</v>
      </c>
      <c r="D569" s="81"/>
      <c r="E569" s="32" t="s">
        <v>35</v>
      </c>
      <c r="F569" s="287">
        <f>F570</f>
        <v>2055</v>
      </c>
    </row>
    <row r="570" spans="1:6" ht="51">
      <c r="A570" s="180"/>
      <c r="B570" s="110"/>
      <c r="C570" s="72" t="s">
        <v>286</v>
      </c>
      <c r="D570" s="74"/>
      <c r="E570" s="14" t="s">
        <v>287</v>
      </c>
      <c r="F570" s="287">
        <f>F571</f>
        <v>2055</v>
      </c>
    </row>
    <row r="571" spans="1:6" ht="14.25">
      <c r="A571" s="180"/>
      <c r="B571" s="110"/>
      <c r="C571" s="72"/>
      <c r="D571" s="74" t="s">
        <v>71</v>
      </c>
      <c r="E571" s="14" t="s">
        <v>59</v>
      </c>
      <c r="F571" s="287">
        <v>2055</v>
      </c>
    </row>
    <row r="572" spans="1:6" ht="27">
      <c r="A572" s="180"/>
      <c r="B572" s="25" t="s">
        <v>191</v>
      </c>
      <c r="C572" s="41"/>
      <c r="D572" s="24"/>
      <c r="E572" s="154" t="s">
        <v>414</v>
      </c>
      <c r="F572" s="275">
        <f>F573</f>
        <v>9928.7</v>
      </c>
    </row>
    <row r="573" spans="1:6" ht="38.25">
      <c r="A573" s="180"/>
      <c r="B573" s="25"/>
      <c r="C573" s="41" t="s">
        <v>42</v>
      </c>
      <c r="D573" s="93"/>
      <c r="E573" s="128" t="s">
        <v>41</v>
      </c>
      <c r="F573" s="270">
        <f>F574</f>
        <v>9928.7</v>
      </c>
    </row>
    <row r="574" spans="1:6" ht="14.25">
      <c r="A574" s="180"/>
      <c r="B574" s="115"/>
      <c r="C574" s="67" t="s">
        <v>44</v>
      </c>
      <c r="D574" s="77"/>
      <c r="E574" s="189" t="s">
        <v>5</v>
      </c>
      <c r="F574" s="273">
        <f>F575</f>
        <v>9928.7</v>
      </c>
    </row>
    <row r="575" spans="1:6" ht="25.5">
      <c r="A575" s="180"/>
      <c r="B575" s="115"/>
      <c r="C575" s="67"/>
      <c r="D575" s="77" t="s">
        <v>58</v>
      </c>
      <c r="E575" s="68" t="s">
        <v>49</v>
      </c>
      <c r="F575" s="273">
        <v>9928.7</v>
      </c>
    </row>
    <row r="576" spans="1:6" ht="28.5">
      <c r="A576" s="180" t="s">
        <v>475</v>
      </c>
      <c r="B576" s="117"/>
      <c r="C576" s="67"/>
      <c r="D576" s="81"/>
      <c r="E576" s="175" t="s">
        <v>476</v>
      </c>
      <c r="F576" s="276">
        <f aca="true" t="shared" si="0" ref="F576:F581">F577</f>
        <v>4827.3</v>
      </c>
    </row>
    <row r="577" spans="1:6" ht="14.25">
      <c r="A577" s="180"/>
      <c r="B577" s="112" t="s">
        <v>384</v>
      </c>
      <c r="C577" s="93"/>
      <c r="D577" s="75"/>
      <c r="E577" s="3" t="s">
        <v>385</v>
      </c>
      <c r="F577" s="268">
        <f t="shared" si="0"/>
        <v>4827.3</v>
      </c>
    </row>
    <row r="578" spans="1:6" ht="14.25">
      <c r="A578" s="180"/>
      <c r="B578" s="115" t="s">
        <v>144</v>
      </c>
      <c r="C578" s="41"/>
      <c r="D578" s="82"/>
      <c r="E578" s="5" t="s">
        <v>392</v>
      </c>
      <c r="F578" s="275">
        <f t="shared" si="0"/>
        <v>4827.3</v>
      </c>
    </row>
    <row r="579" spans="1:6" ht="38.25">
      <c r="A579" s="180"/>
      <c r="B579" s="115"/>
      <c r="C579" s="41" t="s">
        <v>395</v>
      </c>
      <c r="D579" s="75"/>
      <c r="E579" s="12" t="s">
        <v>396</v>
      </c>
      <c r="F579" s="268">
        <f t="shared" si="0"/>
        <v>4827.3</v>
      </c>
    </row>
    <row r="580" spans="1:6" ht="25.5">
      <c r="A580" s="180"/>
      <c r="B580" s="115"/>
      <c r="C580" s="67" t="s">
        <v>168</v>
      </c>
      <c r="D580" s="81"/>
      <c r="E580" s="42" t="s">
        <v>425</v>
      </c>
      <c r="F580" s="273">
        <f t="shared" si="0"/>
        <v>4827.3</v>
      </c>
    </row>
    <row r="581" spans="1:6" ht="25.5">
      <c r="A581" s="180"/>
      <c r="B581" s="115"/>
      <c r="C581" s="41"/>
      <c r="D581" s="74" t="s">
        <v>89</v>
      </c>
      <c r="E581" s="22" t="s">
        <v>90</v>
      </c>
      <c r="F581" s="273">
        <f t="shared" si="0"/>
        <v>4827.3</v>
      </c>
    </row>
    <row r="582" spans="1:6" ht="25.5">
      <c r="A582" s="180"/>
      <c r="B582" s="115"/>
      <c r="C582" s="41"/>
      <c r="D582" s="74"/>
      <c r="E582" s="14" t="s">
        <v>425</v>
      </c>
      <c r="F582" s="273">
        <v>4827.3</v>
      </c>
    </row>
    <row r="583" spans="1:6" ht="15.75">
      <c r="A583" s="172"/>
      <c r="B583" s="233"/>
      <c r="C583" s="234"/>
      <c r="D583" s="233"/>
      <c r="E583" s="235" t="s">
        <v>281</v>
      </c>
      <c r="F583" s="301">
        <f>F10+F72+F114+F199+F224+F262+F293+F303+F336+F442+F460+F468+F488+F542+F566+F576</f>
        <v>3092354.4</v>
      </c>
    </row>
    <row r="584" spans="1:5" ht="12.75">
      <c r="A584" s="124"/>
      <c r="B584" s="124"/>
      <c r="C584" s="236"/>
      <c r="D584" s="124"/>
      <c r="E584" s="30"/>
    </row>
    <row r="585" spans="1:5" ht="12.75">
      <c r="A585" s="124"/>
      <c r="B585" s="124"/>
      <c r="C585" s="236"/>
      <c r="D585" s="124"/>
      <c r="E585" s="30"/>
    </row>
    <row r="586" spans="1:5" ht="12.75">
      <c r="A586" s="124"/>
      <c r="B586" s="124"/>
      <c r="C586" s="236"/>
      <c r="D586" s="124"/>
      <c r="E586" s="30"/>
    </row>
    <row r="587" spans="1:5" ht="12.75">
      <c r="A587" s="124"/>
      <c r="B587" s="124"/>
      <c r="C587" s="236"/>
      <c r="D587" s="124"/>
      <c r="E587" s="30"/>
    </row>
  </sheetData>
  <mergeCells count="2">
    <mergeCell ref="C7:E7"/>
    <mergeCell ref="A6:F6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514"/>
  <sheetViews>
    <sheetView workbookViewId="0" topLeftCell="A1">
      <selection activeCell="G16" sqref="G16"/>
    </sheetView>
  </sheetViews>
  <sheetFormatPr defaultColWidth="9.00390625" defaultRowHeight="12.75"/>
  <cols>
    <col min="1" max="1" width="5.375" style="0" customWidth="1"/>
    <col min="2" max="2" width="10.25390625" style="61" customWidth="1"/>
    <col min="3" max="3" width="4.375" style="61" customWidth="1"/>
    <col min="4" max="4" width="40.75390625" style="0" customWidth="1"/>
    <col min="5" max="6" width="14.75390625" style="0" customWidth="1"/>
  </cols>
  <sheetData>
    <row r="2" spans="4:6" ht="12.75">
      <c r="D2" s="252"/>
      <c r="E2" s="253"/>
      <c r="F2" s="253" t="s">
        <v>517</v>
      </c>
    </row>
    <row r="3" spans="4:6" ht="12.75">
      <c r="D3" s="252"/>
      <c r="E3" s="253"/>
      <c r="F3" s="253" t="s">
        <v>379</v>
      </c>
    </row>
    <row r="4" spans="4:6" ht="12.75">
      <c r="D4" s="252"/>
      <c r="E4" s="253"/>
      <c r="F4" s="253" t="s">
        <v>541</v>
      </c>
    </row>
    <row r="6" spans="5:6" ht="12.75">
      <c r="E6" s="258"/>
      <c r="F6" s="258"/>
    </row>
    <row r="7" spans="1:5" ht="48.75" customHeight="1">
      <c r="A7" s="1"/>
      <c r="B7" s="308" t="s">
        <v>237</v>
      </c>
      <c r="C7" s="309"/>
      <c r="D7" s="309"/>
      <c r="E7" s="310"/>
    </row>
    <row r="8" spans="1:6" ht="14.25">
      <c r="A8" s="1"/>
      <c r="B8" s="62"/>
      <c r="C8" s="62"/>
      <c r="D8" s="2"/>
      <c r="F8" s="260" t="s">
        <v>238</v>
      </c>
    </row>
    <row r="9" spans="1:6" ht="64.5" customHeight="1">
      <c r="A9" s="311" t="s">
        <v>380</v>
      </c>
      <c r="B9" s="311" t="s">
        <v>381</v>
      </c>
      <c r="C9" s="311" t="s">
        <v>382</v>
      </c>
      <c r="D9" s="313" t="s">
        <v>383</v>
      </c>
      <c r="E9" s="306" t="s">
        <v>199</v>
      </c>
      <c r="F9" s="306" t="s">
        <v>200</v>
      </c>
    </row>
    <row r="10" spans="1:6" ht="12.75">
      <c r="A10" s="312"/>
      <c r="B10" s="312"/>
      <c r="C10" s="312"/>
      <c r="D10" s="314"/>
      <c r="E10" s="307"/>
      <c r="F10" s="307"/>
    </row>
    <row r="11" spans="1:6" ht="12.75">
      <c r="A11" s="112" t="s">
        <v>384</v>
      </c>
      <c r="B11" s="93"/>
      <c r="C11" s="75"/>
      <c r="D11" s="3" t="s">
        <v>385</v>
      </c>
      <c r="E11" s="49">
        <f>E12+E16+E27+E36+E48+E52+E32</f>
        <v>247922.69999999998</v>
      </c>
      <c r="F11" s="49">
        <f>F12+F16+F27+F36+F48+F52+F32</f>
        <v>247850.8</v>
      </c>
    </row>
    <row r="12" spans="1:6" ht="40.5">
      <c r="A12" s="113" t="s">
        <v>386</v>
      </c>
      <c r="B12" s="93"/>
      <c r="C12" s="75"/>
      <c r="D12" s="4" t="s">
        <v>40</v>
      </c>
      <c r="E12" s="53">
        <f>E13</f>
        <v>1405</v>
      </c>
      <c r="F12" s="53">
        <f>F13</f>
        <v>1405</v>
      </c>
    </row>
    <row r="13" spans="1:6" ht="38.25">
      <c r="A13" s="112"/>
      <c r="B13" s="41" t="s">
        <v>42</v>
      </c>
      <c r="C13" s="75"/>
      <c r="D13" s="128" t="s">
        <v>41</v>
      </c>
      <c r="E13" s="49">
        <f>E15</f>
        <v>1405</v>
      </c>
      <c r="F13" s="49">
        <f>F15</f>
        <v>1405</v>
      </c>
    </row>
    <row r="14" spans="1:6" ht="12.75">
      <c r="A14" s="114"/>
      <c r="B14" s="67" t="s">
        <v>48</v>
      </c>
      <c r="C14" s="76"/>
      <c r="D14" s="68" t="s">
        <v>20</v>
      </c>
      <c r="E14" s="51">
        <f>E15</f>
        <v>1405</v>
      </c>
      <c r="F14" s="51">
        <f>F15</f>
        <v>1405</v>
      </c>
    </row>
    <row r="15" spans="1:6" ht="25.5">
      <c r="A15" s="114"/>
      <c r="B15" s="67"/>
      <c r="C15" s="77" t="s">
        <v>58</v>
      </c>
      <c r="D15" s="68" t="s">
        <v>49</v>
      </c>
      <c r="E15" s="51">
        <v>1405</v>
      </c>
      <c r="F15" s="51">
        <v>1405</v>
      </c>
    </row>
    <row r="16" spans="1:6" ht="67.5">
      <c r="A16" s="113" t="s">
        <v>387</v>
      </c>
      <c r="B16" s="41"/>
      <c r="C16" s="75"/>
      <c r="D16" s="4" t="s">
        <v>43</v>
      </c>
      <c r="E16" s="53">
        <f>E17</f>
        <v>11234.4</v>
      </c>
      <c r="F16" s="53">
        <f>F17</f>
        <v>11234.4</v>
      </c>
    </row>
    <row r="17" spans="1:6" ht="38.25">
      <c r="A17" s="112"/>
      <c r="B17" s="41" t="s">
        <v>42</v>
      </c>
      <c r="C17" s="75"/>
      <c r="D17" s="128" t="s">
        <v>41</v>
      </c>
      <c r="E17" s="49">
        <f>E18+E20+E22</f>
        <v>11234.4</v>
      </c>
      <c r="F17" s="49">
        <f>F18+F20+F22</f>
        <v>11234.4</v>
      </c>
    </row>
    <row r="18" spans="1:6" ht="12.75">
      <c r="A18" s="114"/>
      <c r="B18" s="67" t="s">
        <v>44</v>
      </c>
      <c r="C18" s="76"/>
      <c r="D18" s="129" t="s">
        <v>5</v>
      </c>
      <c r="E18" s="51">
        <f>E19</f>
        <v>6336.4</v>
      </c>
      <c r="F18" s="51">
        <f>F19</f>
        <v>6336.4</v>
      </c>
    </row>
    <row r="19" spans="1:6" ht="25.5">
      <c r="A19" s="114"/>
      <c r="B19" s="67"/>
      <c r="C19" s="77" t="s">
        <v>58</v>
      </c>
      <c r="D19" s="68" t="s">
        <v>49</v>
      </c>
      <c r="E19" s="51">
        <v>6336.4</v>
      </c>
      <c r="F19" s="51">
        <v>6336.4</v>
      </c>
    </row>
    <row r="20" spans="1:6" ht="25.5">
      <c r="A20" s="114"/>
      <c r="B20" s="67" t="s">
        <v>45</v>
      </c>
      <c r="C20" s="77"/>
      <c r="D20" s="68" t="s">
        <v>21</v>
      </c>
      <c r="E20" s="51">
        <f>E21</f>
        <v>1190.2</v>
      </c>
      <c r="F20" s="51">
        <f>F21</f>
        <v>1190.2</v>
      </c>
    </row>
    <row r="21" spans="1:6" ht="25.5">
      <c r="A21" s="114"/>
      <c r="B21" s="67"/>
      <c r="C21" s="77" t="s">
        <v>58</v>
      </c>
      <c r="D21" s="68" t="s">
        <v>49</v>
      </c>
      <c r="E21" s="51">
        <v>1190.2</v>
      </c>
      <c r="F21" s="51">
        <v>1190.2</v>
      </c>
    </row>
    <row r="22" spans="1:6" ht="25.5">
      <c r="A22" s="114"/>
      <c r="B22" s="67" t="s">
        <v>46</v>
      </c>
      <c r="C22" s="77"/>
      <c r="D22" s="68" t="s">
        <v>22</v>
      </c>
      <c r="E22" s="51">
        <f>E26+E23</f>
        <v>3707.8</v>
      </c>
      <c r="F22" s="51">
        <f>F26+F23</f>
        <v>3707.8</v>
      </c>
    </row>
    <row r="23" spans="1:6" ht="38.25">
      <c r="A23" s="114"/>
      <c r="B23" s="69" t="s">
        <v>316</v>
      </c>
      <c r="C23" s="77"/>
      <c r="D23" s="70" t="s">
        <v>284</v>
      </c>
      <c r="E23" s="51">
        <f>E24</f>
        <v>1003</v>
      </c>
      <c r="F23" s="51">
        <f>F24</f>
        <v>1003</v>
      </c>
    </row>
    <row r="24" spans="1:6" ht="25.5">
      <c r="A24" s="114"/>
      <c r="B24" s="67"/>
      <c r="C24" s="77" t="s">
        <v>58</v>
      </c>
      <c r="D24" s="68" t="s">
        <v>49</v>
      </c>
      <c r="E24" s="51">
        <v>1003</v>
      </c>
      <c r="F24" s="51">
        <v>1003</v>
      </c>
    </row>
    <row r="25" spans="1:6" ht="38.25">
      <c r="A25" s="114"/>
      <c r="B25" s="69" t="s">
        <v>196</v>
      </c>
      <c r="C25" s="77"/>
      <c r="D25" s="70" t="s">
        <v>195</v>
      </c>
      <c r="E25" s="51">
        <f>E26</f>
        <v>2704.8</v>
      </c>
      <c r="F25" s="51">
        <f>F26</f>
        <v>2704.8</v>
      </c>
    </row>
    <row r="26" spans="1:6" ht="25.5">
      <c r="A26" s="114"/>
      <c r="B26" s="67"/>
      <c r="C26" s="77" t="s">
        <v>58</v>
      </c>
      <c r="D26" s="68" t="s">
        <v>49</v>
      </c>
      <c r="E26" s="51">
        <v>2704.8</v>
      </c>
      <c r="F26" s="51">
        <v>2704.8</v>
      </c>
    </row>
    <row r="27" spans="1:6" ht="67.5">
      <c r="A27" s="115" t="s">
        <v>388</v>
      </c>
      <c r="B27" s="41"/>
      <c r="C27" s="78"/>
      <c r="D27" s="5" t="s">
        <v>47</v>
      </c>
      <c r="E27" s="50">
        <f>E28</f>
        <v>99109.2</v>
      </c>
      <c r="F27" s="50">
        <f>F28</f>
        <v>99109.2</v>
      </c>
    </row>
    <row r="28" spans="1:6" ht="38.25">
      <c r="A28" s="93"/>
      <c r="B28" s="41" t="s">
        <v>42</v>
      </c>
      <c r="C28" s="93"/>
      <c r="D28" s="128" t="s">
        <v>41</v>
      </c>
      <c r="E28" s="49">
        <f aca="true" t="shared" si="0" ref="E28:F30">E29</f>
        <v>99109.2</v>
      </c>
      <c r="F28" s="49">
        <f t="shared" si="0"/>
        <v>99109.2</v>
      </c>
    </row>
    <row r="29" spans="1:6" ht="12.75">
      <c r="A29" s="81"/>
      <c r="B29" s="67" t="s">
        <v>44</v>
      </c>
      <c r="C29" s="77"/>
      <c r="D29" s="129" t="s">
        <v>5</v>
      </c>
      <c r="E29" s="51">
        <f t="shared" si="0"/>
        <v>99109.2</v>
      </c>
      <c r="F29" s="51">
        <f t="shared" si="0"/>
        <v>99109.2</v>
      </c>
    </row>
    <row r="30" spans="1:6" ht="25.5">
      <c r="A30" s="81"/>
      <c r="B30" s="67"/>
      <c r="C30" s="77" t="s">
        <v>58</v>
      </c>
      <c r="D30" s="68" t="s">
        <v>49</v>
      </c>
      <c r="E30" s="51">
        <f t="shared" si="0"/>
        <v>99109.2</v>
      </c>
      <c r="F30" s="51">
        <f t="shared" si="0"/>
        <v>99109.2</v>
      </c>
    </row>
    <row r="31" spans="1:6" ht="12.75">
      <c r="A31" s="93"/>
      <c r="B31" s="41"/>
      <c r="C31" s="93"/>
      <c r="D31" s="6" t="s">
        <v>267</v>
      </c>
      <c r="E31" s="51">
        <v>99109.2</v>
      </c>
      <c r="F31" s="51">
        <v>99109.2</v>
      </c>
    </row>
    <row r="32" spans="1:6" ht="13.5">
      <c r="A32" s="113" t="s">
        <v>170</v>
      </c>
      <c r="B32" s="93"/>
      <c r="C32" s="75"/>
      <c r="D32" s="4" t="s">
        <v>171</v>
      </c>
      <c r="E32" s="53">
        <f>E33</f>
        <v>71.9</v>
      </c>
      <c r="F32" s="54"/>
    </row>
    <row r="33" spans="1:6" ht="25.5">
      <c r="A33" s="112"/>
      <c r="B33" s="41" t="s">
        <v>224</v>
      </c>
      <c r="C33" s="93"/>
      <c r="D33" s="32" t="s">
        <v>225</v>
      </c>
      <c r="E33" s="49">
        <f>E35</f>
        <v>71.9</v>
      </c>
      <c r="F33" s="54"/>
    </row>
    <row r="34" spans="1:6" ht="51">
      <c r="A34" s="114"/>
      <c r="B34" s="67" t="s">
        <v>172</v>
      </c>
      <c r="C34" s="76"/>
      <c r="D34" s="68" t="s">
        <v>173</v>
      </c>
      <c r="E34" s="51">
        <f>E35</f>
        <v>71.9</v>
      </c>
      <c r="F34" s="54"/>
    </row>
    <row r="35" spans="1:6" ht="25.5">
      <c r="A35" s="114"/>
      <c r="B35" s="67"/>
      <c r="C35" s="77" t="s">
        <v>58</v>
      </c>
      <c r="D35" s="68" t="s">
        <v>49</v>
      </c>
      <c r="E35" s="51">
        <v>71.9</v>
      </c>
      <c r="F35" s="54"/>
    </row>
    <row r="36" spans="1:6" ht="54">
      <c r="A36" s="115" t="s">
        <v>389</v>
      </c>
      <c r="B36" s="41"/>
      <c r="C36" s="79"/>
      <c r="D36" s="5" t="s">
        <v>55</v>
      </c>
      <c r="E36" s="53">
        <f>E37+E44</f>
        <v>24776.600000000002</v>
      </c>
      <c r="F36" s="53">
        <f>F37+F44</f>
        <v>24776.600000000002</v>
      </c>
    </row>
    <row r="37" spans="1:6" ht="38.25">
      <c r="A37" s="115"/>
      <c r="B37" s="41" t="s">
        <v>42</v>
      </c>
      <c r="C37" s="93"/>
      <c r="D37" s="128" t="s">
        <v>41</v>
      </c>
      <c r="E37" s="52">
        <f>E38+E42</f>
        <v>24292.800000000003</v>
      </c>
      <c r="F37" s="52">
        <f>F38+F42</f>
        <v>24292.800000000003</v>
      </c>
    </row>
    <row r="38" spans="1:6" ht="12.75">
      <c r="A38" s="81"/>
      <c r="B38" s="67" t="s">
        <v>44</v>
      </c>
      <c r="C38" s="77"/>
      <c r="D38" s="129" t="s">
        <v>5</v>
      </c>
      <c r="E38" s="51">
        <f>E39</f>
        <v>23331.100000000002</v>
      </c>
      <c r="F38" s="51">
        <f>F39</f>
        <v>23331.100000000002</v>
      </c>
    </row>
    <row r="39" spans="1:6" ht="25.5">
      <c r="A39" s="81"/>
      <c r="B39" s="67"/>
      <c r="C39" s="77" t="s">
        <v>58</v>
      </c>
      <c r="D39" s="68" t="s">
        <v>49</v>
      </c>
      <c r="E39" s="51">
        <f>E40+E41</f>
        <v>23331.100000000002</v>
      </c>
      <c r="F39" s="51">
        <f>F40+F41</f>
        <v>23331.100000000002</v>
      </c>
    </row>
    <row r="40" spans="1:6" ht="30" customHeight="1">
      <c r="A40" s="93"/>
      <c r="B40" s="41"/>
      <c r="C40" s="80"/>
      <c r="D40" s="129" t="s">
        <v>484</v>
      </c>
      <c r="E40" s="54">
        <v>3768.9</v>
      </c>
      <c r="F40" s="54">
        <v>3768.9</v>
      </c>
    </row>
    <row r="41" spans="1:6" ht="28.5" customHeight="1">
      <c r="A41" s="81"/>
      <c r="B41" s="41"/>
      <c r="C41" s="81"/>
      <c r="D41" s="6" t="s">
        <v>257</v>
      </c>
      <c r="E41" s="51">
        <v>19562.2</v>
      </c>
      <c r="F41" s="51">
        <v>19562.2</v>
      </c>
    </row>
    <row r="42" spans="1:6" ht="25.5">
      <c r="A42" s="81"/>
      <c r="B42" s="67" t="s">
        <v>57</v>
      </c>
      <c r="C42" s="74"/>
      <c r="D42" s="10" t="s">
        <v>29</v>
      </c>
      <c r="E42" s="54">
        <f>E43</f>
        <v>961.7</v>
      </c>
      <c r="F42" s="54">
        <f>F43</f>
        <v>961.7</v>
      </c>
    </row>
    <row r="43" spans="1:6" ht="25.5">
      <c r="A43" s="81"/>
      <c r="B43" s="67"/>
      <c r="C43" s="74" t="s">
        <v>58</v>
      </c>
      <c r="D43" s="68" t="s">
        <v>49</v>
      </c>
      <c r="E43" s="54">
        <v>961.7</v>
      </c>
      <c r="F43" s="54">
        <v>961.7</v>
      </c>
    </row>
    <row r="44" spans="1:6" ht="12.75">
      <c r="A44" s="81"/>
      <c r="B44" s="41" t="s">
        <v>50</v>
      </c>
      <c r="C44" s="81"/>
      <c r="D44" s="130" t="s">
        <v>27</v>
      </c>
      <c r="E44" s="52">
        <f aca="true" t="shared" si="1" ref="E44:F46">E45</f>
        <v>483.8</v>
      </c>
      <c r="F44" s="52">
        <f t="shared" si="1"/>
        <v>483.8</v>
      </c>
    </row>
    <row r="45" spans="1:6" ht="38.25">
      <c r="A45" s="81"/>
      <c r="B45" s="67" t="s">
        <v>51</v>
      </c>
      <c r="C45" s="81"/>
      <c r="D45" s="129" t="s">
        <v>523</v>
      </c>
      <c r="E45" s="54">
        <f t="shared" si="1"/>
        <v>483.8</v>
      </c>
      <c r="F45" s="54">
        <f t="shared" si="1"/>
        <v>483.8</v>
      </c>
    </row>
    <row r="46" spans="1:6" ht="25.5">
      <c r="A46" s="81"/>
      <c r="B46" s="67" t="s">
        <v>56</v>
      </c>
      <c r="C46" s="81"/>
      <c r="D46" s="71" t="s">
        <v>527</v>
      </c>
      <c r="E46" s="54">
        <f t="shared" si="1"/>
        <v>483.8</v>
      </c>
      <c r="F46" s="54">
        <f t="shared" si="1"/>
        <v>483.8</v>
      </c>
    </row>
    <row r="47" spans="1:6" ht="25.5">
      <c r="A47" s="81"/>
      <c r="B47" s="67"/>
      <c r="C47" s="77" t="s">
        <v>58</v>
      </c>
      <c r="D47" s="68" t="s">
        <v>49</v>
      </c>
      <c r="E47" s="54">
        <v>483.8</v>
      </c>
      <c r="F47" s="54">
        <v>483.8</v>
      </c>
    </row>
    <row r="48" spans="1:6" ht="13.5">
      <c r="A48" s="115" t="s">
        <v>125</v>
      </c>
      <c r="B48" s="41"/>
      <c r="C48" s="82"/>
      <c r="D48" s="5" t="s">
        <v>390</v>
      </c>
      <c r="E48" s="53">
        <f aca="true" t="shared" si="2" ref="E48:F50">E49</f>
        <v>16000</v>
      </c>
      <c r="F48" s="53">
        <f t="shared" si="2"/>
        <v>16000</v>
      </c>
    </row>
    <row r="49" spans="1:6" ht="13.5">
      <c r="A49" s="115"/>
      <c r="B49" s="41" t="s">
        <v>391</v>
      </c>
      <c r="C49" s="82"/>
      <c r="D49" s="7" t="s">
        <v>390</v>
      </c>
      <c r="E49" s="52">
        <f t="shared" si="2"/>
        <v>16000</v>
      </c>
      <c r="F49" s="52">
        <f t="shared" si="2"/>
        <v>16000</v>
      </c>
    </row>
    <row r="50" spans="1:6" ht="25.5">
      <c r="A50" s="115"/>
      <c r="B50" s="72" t="s">
        <v>60</v>
      </c>
      <c r="C50" s="83"/>
      <c r="D50" s="9" t="s">
        <v>61</v>
      </c>
      <c r="E50" s="54">
        <f t="shared" si="2"/>
        <v>16000</v>
      </c>
      <c r="F50" s="54">
        <f t="shared" si="2"/>
        <v>16000</v>
      </c>
    </row>
    <row r="51" spans="1:6" ht="13.5">
      <c r="A51" s="115"/>
      <c r="B51" s="72"/>
      <c r="C51" s="74" t="s">
        <v>71</v>
      </c>
      <c r="D51" s="10" t="s">
        <v>59</v>
      </c>
      <c r="E51" s="54">
        <v>16000</v>
      </c>
      <c r="F51" s="54">
        <v>16000</v>
      </c>
    </row>
    <row r="52" spans="1:6" ht="14.25" customHeight="1">
      <c r="A52" s="115" t="s">
        <v>144</v>
      </c>
      <c r="B52" s="41"/>
      <c r="C52" s="82"/>
      <c r="D52" s="5" t="s">
        <v>392</v>
      </c>
      <c r="E52" s="53">
        <f>E62+E57+E53+E82</f>
        <v>95325.59999999999</v>
      </c>
      <c r="F52" s="53">
        <f>F62+F57+F53+F82</f>
        <v>95325.59999999999</v>
      </c>
    </row>
    <row r="53" spans="1:6" ht="38.25">
      <c r="A53" s="115"/>
      <c r="B53" s="41" t="s">
        <v>113</v>
      </c>
      <c r="C53" s="84"/>
      <c r="D53" s="128" t="s">
        <v>41</v>
      </c>
      <c r="E53" s="52">
        <f aca="true" t="shared" si="3" ref="E53:F55">E54</f>
        <v>10018.8</v>
      </c>
      <c r="F53" s="52">
        <f t="shared" si="3"/>
        <v>10018.8</v>
      </c>
    </row>
    <row r="54" spans="1:6" ht="13.5">
      <c r="A54" s="115"/>
      <c r="B54" s="72" t="s">
        <v>44</v>
      </c>
      <c r="C54" s="85"/>
      <c r="D54" s="13" t="s">
        <v>5</v>
      </c>
      <c r="E54" s="54">
        <f t="shared" si="3"/>
        <v>10018.8</v>
      </c>
      <c r="F54" s="54">
        <f t="shared" si="3"/>
        <v>10018.8</v>
      </c>
    </row>
    <row r="55" spans="1:6" ht="25.5">
      <c r="A55" s="115"/>
      <c r="B55" s="72"/>
      <c r="C55" s="86" t="s">
        <v>58</v>
      </c>
      <c r="D55" s="13" t="s">
        <v>49</v>
      </c>
      <c r="E55" s="54">
        <f t="shared" si="3"/>
        <v>10018.8</v>
      </c>
      <c r="F55" s="54">
        <f t="shared" si="3"/>
        <v>10018.8</v>
      </c>
    </row>
    <row r="56" spans="1:6" ht="38.25">
      <c r="A56" s="115"/>
      <c r="B56" s="41"/>
      <c r="C56" s="80"/>
      <c r="D56" s="13" t="s">
        <v>259</v>
      </c>
      <c r="E56" s="54">
        <v>10018.8</v>
      </c>
      <c r="F56" s="54">
        <v>10018.8</v>
      </c>
    </row>
    <row r="57" spans="1:6" ht="51">
      <c r="A57" s="93"/>
      <c r="B57" s="41" t="s">
        <v>393</v>
      </c>
      <c r="C57" s="75"/>
      <c r="D57" s="11" t="s">
        <v>394</v>
      </c>
      <c r="E57" s="52">
        <f>E60+E58</f>
        <v>20313.5</v>
      </c>
      <c r="F57" s="52">
        <f>F60+F58</f>
        <v>20313.5</v>
      </c>
    </row>
    <row r="58" spans="1:6" ht="38.25">
      <c r="A58" s="93"/>
      <c r="B58" s="72" t="s">
        <v>317</v>
      </c>
      <c r="C58" s="116"/>
      <c r="D58" s="42" t="s">
        <v>318</v>
      </c>
      <c r="E58" s="54">
        <f>E59</f>
        <v>17767.2</v>
      </c>
      <c r="F58" s="54">
        <f>F59</f>
        <v>17767.2</v>
      </c>
    </row>
    <row r="59" spans="1:6" ht="25.5">
      <c r="A59" s="93"/>
      <c r="B59" s="72"/>
      <c r="C59" s="74" t="s">
        <v>58</v>
      </c>
      <c r="D59" s="13" t="s">
        <v>49</v>
      </c>
      <c r="E59" s="54">
        <v>17767.2</v>
      </c>
      <c r="F59" s="54">
        <v>17767.2</v>
      </c>
    </row>
    <row r="60" spans="1:6" ht="30" customHeight="1">
      <c r="A60" s="93"/>
      <c r="B60" s="72" t="s">
        <v>62</v>
      </c>
      <c r="C60" s="116"/>
      <c r="D60" s="42" t="s">
        <v>493</v>
      </c>
      <c r="E60" s="54">
        <f>E61</f>
        <v>2546.3</v>
      </c>
      <c r="F60" s="54">
        <f>F61</f>
        <v>2546.3</v>
      </c>
    </row>
    <row r="61" spans="1:6" ht="25.5">
      <c r="A61" s="93"/>
      <c r="B61" s="72"/>
      <c r="C61" s="74" t="s">
        <v>58</v>
      </c>
      <c r="D61" s="13" t="s">
        <v>49</v>
      </c>
      <c r="E61" s="54">
        <v>2546.3</v>
      </c>
      <c r="F61" s="54">
        <v>2546.3</v>
      </c>
    </row>
    <row r="62" spans="1:6" ht="38.25">
      <c r="A62" s="93"/>
      <c r="B62" s="41" t="s">
        <v>395</v>
      </c>
      <c r="C62" s="75"/>
      <c r="D62" s="12" t="s">
        <v>396</v>
      </c>
      <c r="E62" s="52">
        <f>E63+E77</f>
        <v>64984.799999999996</v>
      </c>
      <c r="F62" s="52">
        <f>F63+F77</f>
        <v>64984.799999999996</v>
      </c>
    </row>
    <row r="63" spans="1:6" ht="12.75">
      <c r="A63" s="81"/>
      <c r="B63" s="72" t="s">
        <v>63</v>
      </c>
      <c r="C63" s="87"/>
      <c r="D63" s="13" t="s">
        <v>28</v>
      </c>
      <c r="E63" s="54">
        <f>E64+E66+E70+E73+E75</f>
        <v>49705.2</v>
      </c>
      <c r="F63" s="54">
        <f>F64+F66+F70+F73+F75</f>
        <v>49705.2</v>
      </c>
    </row>
    <row r="64" spans="1:6" ht="25.5">
      <c r="A64" s="93"/>
      <c r="B64" s="72" t="s">
        <v>64</v>
      </c>
      <c r="C64" s="74"/>
      <c r="D64" s="14" t="s">
        <v>223</v>
      </c>
      <c r="E64" s="54">
        <f>E65</f>
        <v>200</v>
      </c>
      <c r="F64" s="54">
        <f>F65</f>
        <v>200</v>
      </c>
    </row>
    <row r="65" spans="1:6" ht="25.5">
      <c r="A65" s="93"/>
      <c r="B65" s="72"/>
      <c r="C65" s="74" t="s">
        <v>58</v>
      </c>
      <c r="D65" s="13" t="s">
        <v>49</v>
      </c>
      <c r="E65" s="54">
        <v>200</v>
      </c>
      <c r="F65" s="54">
        <v>200</v>
      </c>
    </row>
    <row r="66" spans="1:6" ht="38.25">
      <c r="A66" s="93"/>
      <c r="B66" s="72" t="s">
        <v>65</v>
      </c>
      <c r="C66" s="74"/>
      <c r="D66" s="14" t="s">
        <v>66</v>
      </c>
      <c r="E66" s="54">
        <f>E67</f>
        <v>2800</v>
      </c>
      <c r="F66" s="54">
        <f>F67</f>
        <v>2800</v>
      </c>
    </row>
    <row r="67" spans="1:6" ht="25.5">
      <c r="A67" s="93"/>
      <c r="B67" s="72"/>
      <c r="C67" s="74" t="s">
        <v>58</v>
      </c>
      <c r="D67" s="13" t="s">
        <v>49</v>
      </c>
      <c r="E67" s="54">
        <f>E68+E69</f>
        <v>2800</v>
      </c>
      <c r="F67" s="54">
        <f>F68+F69</f>
        <v>2800</v>
      </c>
    </row>
    <row r="68" spans="1:6" ht="12.75">
      <c r="A68" s="93"/>
      <c r="B68" s="41"/>
      <c r="C68" s="93"/>
      <c r="D68" s="14" t="s">
        <v>486</v>
      </c>
      <c r="E68" s="54">
        <v>2750</v>
      </c>
      <c r="F68" s="54">
        <v>2750</v>
      </c>
    </row>
    <row r="69" spans="1:6" ht="12.75">
      <c r="A69" s="93"/>
      <c r="B69" s="41"/>
      <c r="C69" s="93"/>
      <c r="D69" s="14" t="s">
        <v>204</v>
      </c>
      <c r="E69" s="54">
        <v>50</v>
      </c>
      <c r="F69" s="54">
        <v>50</v>
      </c>
    </row>
    <row r="70" spans="1:6" ht="12.75">
      <c r="A70" s="93"/>
      <c r="B70" s="72" t="s">
        <v>355</v>
      </c>
      <c r="C70" s="93"/>
      <c r="D70" s="42" t="s">
        <v>356</v>
      </c>
      <c r="E70" s="54">
        <f>E71</f>
        <v>1460.1</v>
      </c>
      <c r="F70" s="54">
        <f>F71</f>
        <v>1460.1</v>
      </c>
    </row>
    <row r="71" spans="1:6" ht="51">
      <c r="A71" s="93"/>
      <c r="B71" s="41"/>
      <c r="C71" s="74" t="s">
        <v>357</v>
      </c>
      <c r="D71" s="42" t="s">
        <v>354</v>
      </c>
      <c r="E71" s="54">
        <f>E72</f>
        <v>1460.1</v>
      </c>
      <c r="F71" s="54">
        <f>F72</f>
        <v>1460.1</v>
      </c>
    </row>
    <row r="72" spans="1:6" ht="12.75">
      <c r="A72" s="93"/>
      <c r="B72" s="41"/>
      <c r="C72" s="74"/>
      <c r="D72" s="14" t="s">
        <v>267</v>
      </c>
      <c r="E72" s="54">
        <v>1460.1</v>
      </c>
      <c r="F72" s="54">
        <v>1460.1</v>
      </c>
    </row>
    <row r="73" spans="1:6" ht="68.25" customHeight="1">
      <c r="A73" s="93"/>
      <c r="B73" s="72" t="s">
        <v>368</v>
      </c>
      <c r="C73" s="74"/>
      <c r="D73" s="14" t="s">
        <v>495</v>
      </c>
      <c r="E73" s="54">
        <f>E74</f>
        <v>5979.7</v>
      </c>
      <c r="F73" s="54">
        <f>F74</f>
        <v>5979.7</v>
      </c>
    </row>
    <row r="74" spans="1:6" ht="25.5">
      <c r="A74" s="93"/>
      <c r="B74" s="72"/>
      <c r="C74" s="74" t="s">
        <v>58</v>
      </c>
      <c r="D74" s="13" t="s">
        <v>49</v>
      </c>
      <c r="E74" s="54">
        <v>5979.7</v>
      </c>
      <c r="F74" s="54">
        <v>5979.7</v>
      </c>
    </row>
    <row r="75" spans="1:6" ht="25.5">
      <c r="A75" s="93"/>
      <c r="B75" s="72" t="s">
        <v>369</v>
      </c>
      <c r="C75" s="74"/>
      <c r="D75" s="14" t="s">
        <v>496</v>
      </c>
      <c r="E75" s="54">
        <f>E76</f>
        <v>39265.4</v>
      </c>
      <c r="F75" s="54">
        <f>F76</f>
        <v>39265.4</v>
      </c>
    </row>
    <row r="76" spans="1:6" ht="25.5">
      <c r="A76" s="93"/>
      <c r="B76" s="72"/>
      <c r="C76" s="74" t="s">
        <v>89</v>
      </c>
      <c r="D76" s="14" t="s">
        <v>90</v>
      </c>
      <c r="E76" s="54">
        <v>39265.4</v>
      </c>
      <c r="F76" s="54">
        <v>39265.4</v>
      </c>
    </row>
    <row r="77" spans="1:6" ht="25.5">
      <c r="A77" s="81"/>
      <c r="B77" s="67" t="s">
        <v>168</v>
      </c>
      <c r="C77" s="81"/>
      <c r="D77" s="42" t="s">
        <v>425</v>
      </c>
      <c r="E77" s="54">
        <f>E78</f>
        <v>15279.6</v>
      </c>
      <c r="F77" s="54">
        <f>F78</f>
        <v>15279.6</v>
      </c>
    </row>
    <row r="78" spans="1:6" ht="25.5">
      <c r="A78" s="93"/>
      <c r="B78" s="41"/>
      <c r="C78" s="74" t="s">
        <v>89</v>
      </c>
      <c r="D78" s="22" t="s">
        <v>90</v>
      </c>
      <c r="E78" s="54">
        <f>E79+E80+E81</f>
        <v>15279.6</v>
      </c>
      <c r="F78" s="54">
        <f>F79+F80+F81</f>
        <v>15279.6</v>
      </c>
    </row>
    <row r="79" spans="1:6" ht="38.25">
      <c r="A79" s="93"/>
      <c r="B79" s="41"/>
      <c r="C79" s="93"/>
      <c r="D79" s="14" t="s">
        <v>274</v>
      </c>
      <c r="E79" s="54">
        <v>4028.7</v>
      </c>
      <c r="F79" s="54">
        <v>4028.7</v>
      </c>
    </row>
    <row r="80" spans="1:6" ht="25.5">
      <c r="A80" s="93"/>
      <c r="B80" s="41"/>
      <c r="C80" s="93"/>
      <c r="D80" s="10" t="s">
        <v>276</v>
      </c>
      <c r="E80" s="54">
        <v>5881.3</v>
      </c>
      <c r="F80" s="54">
        <v>5881.3</v>
      </c>
    </row>
    <row r="81" spans="1:6" ht="25.5">
      <c r="A81" s="93"/>
      <c r="B81" s="41"/>
      <c r="C81" s="93"/>
      <c r="D81" s="10" t="s">
        <v>476</v>
      </c>
      <c r="E81" s="54">
        <v>5369.6</v>
      </c>
      <c r="F81" s="54">
        <v>5369.6</v>
      </c>
    </row>
    <row r="82" spans="1:6" ht="13.5">
      <c r="A82" s="115"/>
      <c r="B82" s="41" t="s">
        <v>50</v>
      </c>
      <c r="C82" s="115"/>
      <c r="D82" s="32" t="s">
        <v>27</v>
      </c>
      <c r="E82" s="52">
        <f aca="true" t="shared" si="4" ref="E82:F84">E83</f>
        <v>8.5</v>
      </c>
      <c r="F82" s="52">
        <f t="shared" si="4"/>
        <v>8.5</v>
      </c>
    </row>
    <row r="83" spans="1:6" ht="38.25">
      <c r="A83" s="81"/>
      <c r="B83" s="67" t="s">
        <v>51</v>
      </c>
      <c r="C83" s="114"/>
      <c r="D83" s="129" t="s">
        <v>523</v>
      </c>
      <c r="E83" s="54">
        <f t="shared" si="4"/>
        <v>8.5</v>
      </c>
      <c r="F83" s="54">
        <f t="shared" si="4"/>
        <v>8.5</v>
      </c>
    </row>
    <row r="84" spans="1:6" ht="63.75">
      <c r="A84" s="81"/>
      <c r="B84" s="67" t="s">
        <v>222</v>
      </c>
      <c r="C84" s="81"/>
      <c r="D84" s="71" t="s">
        <v>533</v>
      </c>
      <c r="E84" s="54">
        <f t="shared" si="4"/>
        <v>8.5</v>
      </c>
      <c r="F84" s="54">
        <f t="shared" si="4"/>
        <v>8.5</v>
      </c>
    </row>
    <row r="85" spans="1:6" ht="25.5">
      <c r="A85" s="81"/>
      <c r="B85" s="67"/>
      <c r="C85" s="74" t="s">
        <v>58</v>
      </c>
      <c r="D85" s="13" t="s">
        <v>49</v>
      </c>
      <c r="E85" s="54">
        <v>8.5</v>
      </c>
      <c r="F85" s="54">
        <v>8.5</v>
      </c>
    </row>
    <row r="86" spans="1:6" ht="25.5">
      <c r="A86" s="93" t="s">
        <v>397</v>
      </c>
      <c r="B86" s="41"/>
      <c r="C86" s="88"/>
      <c r="D86" s="15" t="s">
        <v>398</v>
      </c>
      <c r="E86" s="49">
        <f>E91+E99+E87</f>
        <v>32588.7</v>
      </c>
      <c r="F86" s="49">
        <f>F91+F99+F87</f>
        <v>18432.6</v>
      </c>
    </row>
    <row r="87" spans="1:6" ht="13.5">
      <c r="A87" s="109" t="s">
        <v>491</v>
      </c>
      <c r="B87" s="66"/>
      <c r="C87" s="110"/>
      <c r="D87" s="20" t="s">
        <v>492</v>
      </c>
      <c r="E87" s="53">
        <f aca="true" t="shared" si="5" ref="E87:F89">E88</f>
        <v>3570.8</v>
      </c>
      <c r="F87" s="53">
        <f t="shared" si="5"/>
        <v>3570.8</v>
      </c>
    </row>
    <row r="88" spans="1:6" ht="25.5">
      <c r="A88" s="115"/>
      <c r="B88" s="41" t="s">
        <v>224</v>
      </c>
      <c r="C88" s="93"/>
      <c r="D88" s="32" t="s">
        <v>225</v>
      </c>
      <c r="E88" s="52">
        <f t="shared" si="5"/>
        <v>3570.8</v>
      </c>
      <c r="F88" s="52">
        <f t="shared" si="5"/>
        <v>3570.8</v>
      </c>
    </row>
    <row r="89" spans="1:6" ht="25.5">
      <c r="A89" s="115"/>
      <c r="B89" s="72" t="s">
        <v>68</v>
      </c>
      <c r="C89" s="111"/>
      <c r="D89" s="14" t="s">
        <v>31</v>
      </c>
      <c r="E89" s="54">
        <f t="shared" si="5"/>
        <v>3570.8</v>
      </c>
      <c r="F89" s="54">
        <f t="shared" si="5"/>
        <v>3570.8</v>
      </c>
    </row>
    <row r="90" spans="1:6" ht="25.5">
      <c r="A90" s="115"/>
      <c r="B90" s="67"/>
      <c r="C90" s="86" t="s">
        <v>58</v>
      </c>
      <c r="D90" s="13" t="s">
        <v>49</v>
      </c>
      <c r="E90" s="54">
        <v>3570.8</v>
      </c>
      <c r="F90" s="54">
        <v>3570.8</v>
      </c>
    </row>
    <row r="91" spans="1:6" ht="54">
      <c r="A91" s="109" t="s">
        <v>401</v>
      </c>
      <c r="B91" s="66"/>
      <c r="C91" s="110"/>
      <c r="D91" s="20" t="s">
        <v>145</v>
      </c>
      <c r="E91" s="53">
        <f>E92</f>
        <v>14688.3</v>
      </c>
      <c r="F91" s="53">
        <f>F92</f>
        <v>14688.3</v>
      </c>
    </row>
    <row r="92" spans="1:6" ht="25.5">
      <c r="A92" s="110"/>
      <c r="B92" s="66" t="s">
        <v>6</v>
      </c>
      <c r="C92" s="110"/>
      <c r="D92" s="21" t="s">
        <v>7</v>
      </c>
      <c r="E92" s="52">
        <f>E93+E96</f>
        <v>14688.3</v>
      </c>
      <c r="F92" s="52">
        <f>F93+F96</f>
        <v>14688.3</v>
      </c>
    </row>
    <row r="93" spans="1:6" ht="12.75">
      <c r="A93" s="111"/>
      <c r="B93" s="67" t="s">
        <v>76</v>
      </c>
      <c r="C93" s="74"/>
      <c r="D93" s="22" t="s">
        <v>9</v>
      </c>
      <c r="E93" s="54">
        <f>E94</f>
        <v>12888.4</v>
      </c>
      <c r="F93" s="54">
        <f>F94</f>
        <v>12888.4</v>
      </c>
    </row>
    <row r="94" spans="1:6" ht="38.25">
      <c r="A94" s="111"/>
      <c r="B94" s="67"/>
      <c r="C94" s="81" t="s">
        <v>164</v>
      </c>
      <c r="D94" s="19" t="s">
        <v>167</v>
      </c>
      <c r="E94" s="54">
        <f>E95</f>
        <v>12888.4</v>
      </c>
      <c r="F94" s="54">
        <f>F95</f>
        <v>12888.4</v>
      </c>
    </row>
    <row r="95" spans="1:6" ht="25.5">
      <c r="A95" s="109"/>
      <c r="B95" s="41"/>
      <c r="C95" s="110"/>
      <c r="D95" s="14" t="s">
        <v>263</v>
      </c>
      <c r="E95" s="54">
        <v>12888.4</v>
      </c>
      <c r="F95" s="54">
        <v>12888.4</v>
      </c>
    </row>
    <row r="96" spans="1:6" ht="38.25">
      <c r="A96" s="111"/>
      <c r="B96" s="67" t="s">
        <v>77</v>
      </c>
      <c r="C96" s="74"/>
      <c r="D96" s="31" t="s">
        <v>78</v>
      </c>
      <c r="E96" s="54">
        <f>E97</f>
        <v>1799.9</v>
      </c>
      <c r="F96" s="54">
        <f>F97</f>
        <v>1799.9</v>
      </c>
    </row>
    <row r="97" spans="1:6" ht="38.25">
      <c r="A97" s="111"/>
      <c r="B97" s="67"/>
      <c r="C97" s="81" t="s">
        <v>164</v>
      </c>
      <c r="D97" s="31" t="s">
        <v>167</v>
      </c>
      <c r="E97" s="54">
        <f>E98</f>
        <v>1799.9</v>
      </c>
      <c r="F97" s="54">
        <f>F98</f>
        <v>1799.9</v>
      </c>
    </row>
    <row r="98" spans="1:6" ht="25.5">
      <c r="A98" s="109"/>
      <c r="B98" s="41"/>
      <c r="C98" s="110"/>
      <c r="D98" s="14" t="s">
        <v>263</v>
      </c>
      <c r="E98" s="54">
        <v>1799.9</v>
      </c>
      <c r="F98" s="54">
        <v>1799.9</v>
      </c>
    </row>
    <row r="99" spans="1:6" ht="40.5">
      <c r="A99" s="109" t="s">
        <v>94</v>
      </c>
      <c r="B99" s="65"/>
      <c r="C99" s="109"/>
      <c r="D99" s="35" t="s">
        <v>32</v>
      </c>
      <c r="E99" s="53">
        <f>E100+E106</f>
        <v>14329.6</v>
      </c>
      <c r="F99" s="53">
        <f>F100+F106</f>
        <v>173.5</v>
      </c>
    </row>
    <row r="100" spans="1:6" ht="13.5">
      <c r="A100" s="109"/>
      <c r="B100" s="41" t="s">
        <v>50</v>
      </c>
      <c r="C100" s="109"/>
      <c r="D100" s="32" t="s">
        <v>27</v>
      </c>
      <c r="E100" s="52">
        <f>E101</f>
        <v>173.5</v>
      </c>
      <c r="F100" s="52">
        <f>F101</f>
        <v>173.5</v>
      </c>
    </row>
    <row r="101" spans="1:6" ht="38.25">
      <c r="A101" s="111"/>
      <c r="B101" s="67" t="s">
        <v>51</v>
      </c>
      <c r="C101" s="74"/>
      <c r="D101" s="129" t="s">
        <v>523</v>
      </c>
      <c r="E101" s="54">
        <f>E104+E102</f>
        <v>173.5</v>
      </c>
      <c r="F101" s="54">
        <f>F104+F102</f>
        <v>173.5</v>
      </c>
    </row>
    <row r="102" spans="1:6" ht="25.5">
      <c r="A102" s="111"/>
      <c r="B102" s="67" t="s">
        <v>52</v>
      </c>
      <c r="C102" s="116"/>
      <c r="D102" s="42" t="s">
        <v>524</v>
      </c>
      <c r="E102" s="54">
        <f>E103</f>
        <v>165</v>
      </c>
      <c r="F102" s="54">
        <f>F103</f>
        <v>165</v>
      </c>
    </row>
    <row r="103" spans="1:6" ht="25.5">
      <c r="A103" s="111"/>
      <c r="B103" s="67"/>
      <c r="C103" s="77" t="s">
        <v>58</v>
      </c>
      <c r="D103" s="68" t="s">
        <v>49</v>
      </c>
      <c r="E103" s="54">
        <v>165</v>
      </c>
      <c r="F103" s="54">
        <v>165</v>
      </c>
    </row>
    <row r="104" spans="1:6" ht="38.25">
      <c r="A104" s="111"/>
      <c r="B104" s="67" t="s">
        <v>166</v>
      </c>
      <c r="C104" s="111"/>
      <c r="D104" s="13" t="s">
        <v>532</v>
      </c>
      <c r="E104" s="54">
        <f>E105</f>
        <v>8.5</v>
      </c>
      <c r="F104" s="54">
        <f>F105</f>
        <v>8.5</v>
      </c>
    </row>
    <row r="105" spans="1:6" ht="38.25">
      <c r="A105" s="111"/>
      <c r="B105" s="67"/>
      <c r="C105" s="81" t="s">
        <v>164</v>
      </c>
      <c r="D105" s="31" t="s">
        <v>167</v>
      </c>
      <c r="E105" s="54">
        <v>8.5</v>
      </c>
      <c r="F105" s="54">
        <v>8.5</v>
      </c>
    </row>
    <row r="106" spans="1:6" ht="25.5">
      <c r="A106" s="111"/>
      <c r="B106" s="41" t="s">
        <v>34</v>
      </c>
      <c r="C106" s="81"/>
      <c r="D106" s="32" t="s">
        <v>35</v>
      </c>
      <c r="E106" s="58">
        <f>E107+E109</f>
        <v>14156.1</v>
      </c>
      <c r="F106" s="58"/>
    </row>
    <row r="107" spans="1:6" ht="51">
      <c r="A107" s="111"/>
      <c r="B107" s="72" t="s">
        <v>319</v>
      </c>
      <c r="C107" s="74"/>
      <c r="D107" s="14" t="s">
        <v>321</v>
      </c>
      <c r="E107" s="56">
        <f>E108</f>
        <v>12456.1</v>
      </c>
      <c r="F107" s="56"/>
    </row>
    <row r="108" spans="1:6" ht="12.75">
      <c r="A108" s="111"/>
      <c r="B108" s="72"/>
      <c r="C108" s="74" t="s">
        <v>71</v>
      </c>
      <c r="D108" s="14" t="s">
        <v>59</v>
      </c>
      <c r="E108" s="56">
        <v>12456.1</v>
      </c>
      <c r="F108" s="56"/>
    </row>
    <row r="109" spans="1:6" ht="38.25">
      <c r="A109" s="111"/>
      <c r="B109" s="72" t="s">
        <v>322</v>
      </c>
      <c r="C109" s="74"/>
      <c r="D109" s="14" t="s">
        <v>323</v>
      </c>
      <c r="E109" s="56">
        <f>E110</f>
        <v>1700</v>
      </c>
      <c r="F109" s="56"/>
    </row>
    <row r="110" spans="1:6" ht="12.75">
      <c r="A110" s="111"/>
      <c r="B110" s="72"/>
      <c r="C110" s="74" t="s">
        <v>71</v>
      </c>
      <c r="D110" s="14" t="s">
        <v>59</v>
      </c>
      <c r="E110" s="56">
        <v>1700</v>
      </c>
      <c r="F110" s="56"/>
    </row>
    <row r="111" spans="1:6" ht="12.75">
      <c r="A111" s="93" t="s">
        <v>402</v>
      </c>
      <c r="B111" s="41"/>
      <c r="C111" s="88"/>
      <c r="D111" s="15" t="s">
        <v>403</v>
      </c>
      <c r="E111" s="49">
        <f>E112+E117+E127</f>
        <v>45668.5</v>
      </c>
      <c r="F111" s="49">
        <f>F112+F117+F127</f>
        <v>45668.5</v>
      </c>
    </row>
    <row r="112" spans="1:6" ht="13.5">
      <c r="A112" s="109" t="s">
        <v>23</v>
      </c>
      <c r="B112" s="63"/>
      <c r="C112" s="79"/>
      <c r="D112" s="102" t="s">
        <v>24</v>
      </c>
      <c r="E112" s="53">
        <f aca="true" t="shared" si="6" ref="E112:F115">E113</f>
        <v>1125</v>
      </c>
      <c r="F112" s="53">
        <f t="shared" si="6"/>
        <v>1125</v>
      </c>
    </row>
    <row r="113" spans="1:6" ht="12.75">
      <c r="A113" s="93"/>
      <c r="B113" s="41" t="s">
        <v>25</v>
      </c>
      <c r="C113" s="88"/>
      <c r="D113" s="15" t="s">
        <v>26</v>
      </c>
      <c r="E113" s="49">
        <f t="shared" si="6"/>
        <v>1125</v>
      </c>
      <c r="F113" s="49">
        <f t="shared" si="6"/>
        <v>1125</v>
      </c>
    </row>
    <row r="114" spans="1:6" ht="25.5">
      <c r="A114" s="81"/>
      <c r="B114" s="67" t="s">
        <v>192</v>
      </c>
      <c r="C114" s="94"/>
      <c r="D114" s="103" t="s">
        <v>30</v>
      </c>
      <c r="E114" s="51">
        <f t="shared" si="6"/>
        <v>1125</v>
      </c>
      <c r="F114" s="51">
        <f t="shared" si="6"/>
        <v>1125</v>
      </c>
    </row>
    <row r="115" spans="1:6" ht="25.5">
      <c r="A115" s="81"/>
      <c r="B115" s="67"/>
      <c r="C115" s="81" t="s">
        <v>58</v>
      </c>
      <c r="D115" s="103" t="s">
        <v>49</v>
      </c>
      <c r="E115" s="51">
        <f t="shared" si="6"/>
        <v>1125</v>
      </c>
      <c r="F115" s="51">
        <f t="shared" si="6"/>
        <v>1125</v>
      </c>
    </row>
    <row r="116" spans="1:6" ht="12.75">
      <c r="A116" s="93"/>
      <c r="B116" s="41"/>
      <c r="C116" s="88"/>
      <c r="D116" s="73" t="s">
        <v>267</v>
      </c>
      <c r="E116" s="54">
        <v>1125</v>
      </c>
      <c r="F116" s="54">
        <v>1125</v>
      </c>
    </row>
    <row r="117" spans="1:6" ht="13.5">
      <c r="A117" s="109" t="s">
        <v>11</v>
      </c>
      <c r="B117" s="41"/>
      <c r="C117" s="118"/>
      <c r="D117" s="48" t="s">
        <v>13</v>
      </c>
      <c r="E117" s="152">
        <f>E118+E123</f>
        <v>43943.5</v>
      </c>
      <c r="F117" s="152">
        <f>F118+F123</f>
        <v>43943.5</v>
      </c>
    </row>
    <row r="118" spans="1:6" ht="13.5">
      <c r="A118" s="109"/>
      <c r="B118" s="41" t="s">
        <v>12</v>
      </c>
      <c r="C118" s="118"/>
      <c r="D118" s="43" t="s">
        <v>14</v>
      </c>
      <c r="E118" s="55">
        <f>SUM(E119)</f>
        <v>43920.4</v>
      </c>
      <c r="F118" s="55">
        <f>SUM(F119)</f>
        <v>43920.4</v>
      </c>
    </row>
    <row r="119" spans="1:6" ht="25.5">
      <c r="A119" s="119"/>
      <c r="B119" s="67" t="s">
        <v>178</v>
      </c>
      <c r="C119" s="120"/>
      <c r="D119" s="95" t="s">
        <v>15</v>
      </c>
      <c r="E119" s="57">
        <f>E120</f>
        <v>43920.4</v>
      </c>
      <c r="F119" s="57">
        <f>F120</f>
        <v>43920.4</v>
      </c>
    </row>
    <row r="120" spans="1:6" ht="38.25">
      <c r="A120" s="119"/>
      <c r="B120" s="67"/>
      <c r="C120" s="120" t="s">
        <v>179</v>
      </c>
      <c r="D120" s="95" t="s">
        <v>180</v>
      </c>
      <c r="E120" s="57">
        <f>SUM(E121:E122)</f>
        <v>43920.4</v>
      </c>
      <c r="F120" s="57">
        <f>SUM(F121:F122)</f>
        <v>43920.4</v>
      </c>
    </row>
    <row r="121" spans="1:6" ht="41.25" customHeight="1">
      <c r="A121" s="121"/>
      <c r="B121" s="41"/>
      <c r="C121" s="118"/>
      <c r="D121" s="95" t="s">
        <v>324</v>
      </c>
      <c r="E121" s="56">
        <v>42524.6</v>
      </c>
      <c r="F121" s="56">
        <v>42524.6</v>
      </c>
    </row>
    <row r="122" spans="1:6" ht="64.5" customHeight="1">
      <c r="A122" s="121"/>
      <c r="B122" s="41"/>
      <c r="C122" s="118"/>
      <c r="D122" s="44" t="s">
        <v>201</v>
      </c>
      <c r="E122" s="56">
        <v>1395.8</v>
      </c>
      <c r="F122" s="56">
        <v>1395.8</v>
      </c>
    </row>
    <row r="123" spans="1:6" ht="14.25" customHeight="1">
      <c r="A123" s="121"/>
      <c r="B123" s="41" t="s">
        <v>50</v>
      </c>
      <c r="C123" s="112"/>
      <c r="D123" s="130" t="s">
        <v>27</v>
      </c>
      <c r="E123" s="52">
        <f aca="true" t="shared" si="7" ref="E123:F125">E124</f>
        <v>23.1</v>
      </c>
      <c r="F123" s="52">
        <f t="shared" si="7"/>
        <v>23.1</v>
      </c>
    </row>
    <row r="124" spans="1:6" ht="38.25">
      <c r="A124" s="121"/>
      <c r="B124" s="67" t="s">
        <v>51</v>
      </c>
      <c r="C124" s="114"/>
      <c r="D124" s="129" t="s">
        <v>523</v>
      </c>
      <c r="E124" s="54">
        <f t="shared" si="7"/>
        <v>23.1</v>
      </c>
      <c r="F124" s="54">
        <f t="shared" si="7"/>
        <v>23.1</v>
      </c>
    </row>
    <row r="125" spans="1:6" ht="76.5">
      <c r="A125" s="121"/>
      <c r="B125" s="67" t="s">
        <v>67</v>
      </c>
      <c r="C125" s="74"/>
      <c r="D125" s="14" t="s">
        <v>540</v>
      </c>
      <c r="E125" s="54">
        <f t="shared" si="7"/>
        <v>23.1</v>
      </c>
      <c r="F125" s="54">
        <f t="shared" si="7"/>
        <v>23.1</v>
      </c>
    </row>
    <row r="126" spans="1:6" ht="25.5">
      <c r="A126" s="121"/>
      <c r="B126" s="67"/>
      <c r="C126" s="77" t="s">
        <v>58</v>
      </c>
      <c r="D126" s="68" t="s">
        <v>49</v>
      </c>
      <c r="E126" s="54">
        <v>23.1</v>
      </c>
      <c r="F126" s="54">
        <v>23.1</v>
      </c>
    </row>
    <row r="127" spans="1:6" ht="27">
      <c r="A127" s="109" t="s">
        <v>359</v>
      </c>
      <c r="B127" s="41"/>
      <c r="C127" s="118"/>
      <c r="D127" s="48" t="s">
        <v>360</v>
      </c>
      <c r="E127" s="152">
        <f aca="true" t="shared" si="8" ref="E127:F129">E128</f>
        <v>600</v>
      </c>
      <c r="F127" s="152">
        <f t="shared" si="8"/>
        <v>600</v>
      </c>
    </row>
    <row r="128" spans="1:6" ht="38.25">
      <c r="A128" s="109"/>
      <c r="B128" s="41" t="s">
        <v>248</v>
      </c>
      <c r="C128" s="118"/>
      <c r="D128" s="43" t="s">
        <v>249</v>
      </c>
      <c r="E128" s="57">
        <f t="shared" si="8"/>
        <v>600</v>
      </c>
      <c r="F128" s="57">
        <f t="shared" si="8"/>
        <v>600</v>
      </c>
    </row>
    <row r="129" spans="1:6" ht="25.5">
      <c r="A129" s="109"/>
      <c r="B129" s="67" t="s">
        <v>250</v>
      </c>
      <c r="C129" s="120"/>
      <c r="D129" s="95" t="s">
        <v>252</v>
      </c>
      <c r="E129" s="57">
        <f t="shared" si="8"/>
        <v>600</v>
      </c>
      <c r="F129" s="57">
        <f t="shared" si="8"/>
        <v>600</v>
      </c>
    </row>
    <row r="130" spans="1:6" ht="25.5">
      <c r="A130" s="109"/>
      <c r="B130" s="41"/>
      <c r="C130" s="74" t="s">
        <v>58</v>
      </c>
      <c r="D130" s="73" t="s">
        <v>49</v>
      </c>
      <c r="E130" s="57">
        <v>600</v>
      </c>
      <c r="F130" s="57">
        <v>600</v>
      </c>
    </row>
    <row r="131" spans="1:6" ht="12.75">
      <c r="A131" s="23" t="s">
        <v>404</v>
      </c>
      <c r="B131" s="41"/>
      <c r="C131" s="24"/>
      <c r="D131" s="26" t="s">
        <v>405</v>
      </c>
      <c r="E131" s="49">
        <f>SUM(E132+E148+E167+E189)</f>
        <v>363700.5</v>
      </c>
      <c r="F131" s="49">
        <f>SUM(F132+F148+F167+F189)</f>
        <v>386996.60000000003</v>
      </c>
    </row>
    <row r="132" spans="1:6" ht="13.5">
      <c r="A132" s="25" t="s">
        <v>406</v>
      </c>
      <c r="B132" s="41"/>
      <c r="C132" s="24"/>
      <c r="D132" s="38" t="s">
        <v>407</v>
      </c>
      <c r="E132" s="50">
        <f>E133+E141</f>
        <v>56378.2</v>
      </c>
      <c r="F132" s="50">
        <f>F133+F141</f>
        <v>73450.4</v>
      </c>
    </row>
    <row r="133" spans="1:6" ht="12.75">
      <c r="A133" s="23"/>
      <c r="B133" s="41" t="s">
        <v>408</v>
      </c>
      <c r="C133" s="23"/>
      <c r="D133" s="26" t="s">
        <v>409</v>
      </c>
      <c r="E133" s="49">
        <f>SUM(E134+E137)</f>
        <v>14164</v>
      </c>
      <c r="F133" s="49">
        <f>SUM(F134+F137)</f>
        <v>14101.800000000001</v>
      </c>
    </row>
    <row r="134" spans="1:6" ht="38.25">
      <c r="A134" s="23"/>
      <c r="B134" s="97"/>
      <c r="C134" s="120" t="s">
        <v>179</v>
      </c>
      <c r="D134" s="95" t="s">
        <v>180</v>
      </c>
      <c r="E134" s="57">
        <f>E135+E136</f>
        <v>689.3000000000001</v>
      </c>
      <c r="F134" s="57">
        <f>F135+F136</f>
        <v>758.1999999999999</v>
      </c>
    </row>
    <row r="135" spans="1:6" ht="76.5">
      <c r="A135" s="23"/>
      <c r="B135" s="45"/>
      <c r="C135" s="121"/>
      <c r="D135" s="95" t="s">
        <v>212</v>
      </c>
      <c r="E135" s="56">
        <v>56.2</v>
      </c>
      <c r="F135" s="56">
        <v>61.8</v>
      </c>
    </row>
    <row r="136" spans="1:6" ht="63.75">
      <c r="A136" s="23"/>
      <c r="B136" s="45"/>
      <c r="C136" s="121"/>
      <c r="D136" s="95" t="s">
        <v>213</v>
      </c>
      <c r="E136" s="56">
        <v>633.1</v>
      </c>
      <c r="F136" s="56">
        <v>696.4</v>
      </c>
    </row>
    <row r="137" spans="1:6" ht="25.5">
      <c r="A137" s="23"/>
      <c r="B137" s="45"/>
      <c r="C137" s="81" t="s">
        <v>58</v>
      </c>
      <c r="D137" s="103" t="s">
        <v>49</v>
      </c>
      <c r="E137" s="56">
        <f>E139+E138+E140</f>
        <v>13474.7</v>
      </c>
      <c r="F137" s="56">
        <f>F139+F138+F140</f>
        <v>13343.6</v>
      </c>
    </row>
    <row r="138" spans="1:6" ht="89.25">
      <c r="A138" s="23"/>
      <c r="B138" s="45"/>
      <c r="C138" s="81"/>
      <c r="D138" s="44" t="s">
        <v>366</v>
      </c>
      <c r="E138" s="56">
        <v>474.7</v>
      </c>
      <c r="F138" s="56">
        <v>343.6</v>
      </c>
    </row>
    <row r="139" spans="1:6" ht="229.5">
      <c r="A139" s="23"/>
      <c r="B139" s="45"/>
      <c r="C139" s="121"/>
      <c r="D139" s="44" t="s">
        <v>503</v>
      </c>
      <c r="E139" s="56">
        <v>10000</v>
      </c>
      <c r="F139" s="56">
        <v>10000</v>
      </c>
    </row>
    <row r="140" spans="1:6" ht="25.5">
      <c r="A140" s="23"/>
      <c r="B140" s="45"/>
      <c r="C140" s="121"/>
      <c r="D140" s="44" t="s">
        <v>473</v>
      </c>
      <c r="E140" s="56">
        <v>3000</v>
      </c>
      <c r="F140" s="56">
        <v>3000</v>
      </c>
    </row>
    <row r="141" spans="1:6" ht="25.5">
      <c r="A141" s="23"/>
      <c r="B141" s="41" t="s">
        <v>34</v>
      </c>
      <c r="C141" s="81"/>
      <c r="D141" s="32" t="s">
        <v>35</v>
      </c>
      <c r="E141" s="58">
        <f>E142+E144+E146</f>
        <v>42214.2</v>
      </c>
      <c r="F141" s="58">
        <f>F142+F144+F146</f>
        <v>59348.6</v>
      </c>
    </row>
    <row r="142" spans="1:6" ht="38.25">
      <c r="A142" s="23"/>
      <c r="B142" s="72" t="s">
        <v>232</v>
      </c>
      <c r="C142" s="74"/>
      <c r="D142" s="14" t="s">
        <v>233</v>
      </c>
      <c r="E142" s="56">
        <f>E143</f>
        <v>20607.1</v>
      </c>
      <c r="F142" s="56">
        <f>F143</f>
        <v>29674.3</v>
      </c>
    </row>
    <row r="143" spans="1:6" ht="12.75">
      <c r="A143" s="23"/>
      <c r="B143" s="72"/>
      <c r="C143" s="74" t="s">
        <v>71</v>
      </c>
      <c r="D143" s="14" t="s">
        <v>59</v>
      </c>
      <c r="E143" s="56">
        <v>20607.1</v>
      </c>
      <c r="F143" s="56">
        <v>29674.3</v>
      </c>
    </row>
    <row r="144" spans="1:6" ht="63.75">
      <c r="A144" s="23"/>
      <c r="B144" s="72" t="s">
        <v>234</v>
      </c>
      <c r="C144" s="74"/>
      <c r="D144" s="14" t="s">
        <v>239</v>
      </c>
      <c r="E144" s="56">
        <f>E145</f>
        <v>20607.1</v>
      </c>
      <c r="F144" s="56">
        <f>F145</f>
        <v>29674.3</v>
      </c>
    </row>
    <row r="145" spans="1:6" ht="12.75">
      <c r="A145" s="23"/>
      <c r="B145" s="72"/>
      <c r="C145" s="74" t="s">
        <v>71</v>
      </c>
      <c r="D145" s="14" t="s">
        <v>59</v>
      </c>
      <c r="E145" s="56">
        <v>20607.1</v>
      </c>
      <c r="F145" s="56">
        <v>29674.3</v>
      </c>
    </row>
    <row r="146" spans="1:6" ht="51">
      <c r="A146" s="23"/>
      <c r="B146" s="72" t="s">
        <v>285</v>
      </c>
      <c r="C146" s="74"/>
      <c r="D146" s="14" t="s">
        <v>283</v>
      </c>
      <c r="E146" s="56">
        <f>E147</f>
        <v>1000</v>
      </c>
      <c r="F146" s="56"/>
    </row>
    <row r="147" spans="1:6" ht="12.75">
      <c r="A147" s="23"/>
      <c r="B147" s="72"/>
      <c r="C147" s="74" t="s">
        <v>71</v>
      </c>
      <c r="D147" s="14" t="s">
        <v>59</v>
      </c>
      <c r="E147" s="56">
        <v>1000</v>
      </c>
      <c r="F147" s="56"/>
    </row>
    <row r="148" spans="1:6" ht="13.5">
      <c r="A148" s="25" t="s">
        <v>410</v>
      </c>
      <c r="B148" s="41"/>
      <c r="C148" s="24"/>
      <c r="D148" s="38" t="s">
        <v>411</v>
      </c>
      <c r="E148" s="53">
        <f>E161+E149</f>
        <v>60390.59999999999</v>
      </c>
      <c r="F148" s="53">
        <f>F161+F149</f>
        <v>69224.6</v>
      </c>
    </row>
    <row r="149" spans="1:6" ht="38.25">
      <c r="A149" s="25"/>
      <c r="B149" s="41" t="s">
        <v>37</v>
      </c>
      <c r="C149" s="93"/>
      <c r="D149" s="32" t="s">
        <v>91</v>
      </c>
      <c r="E149" s="52">
        <f>E150+E158</f>
        <v>52328.899999999994</v>
      </c>
      <c r="F149" s="52">
        <f>F150+F158</f>
        <v>66531.3</v>
      </c>
    </row>
    <row r="150" spans="1:6" ht="25.5">
      <c r="A150" s="25"/>
      <c r="B150" s="72" t="s">
        <v>92</v>
      </c>
      <c r="C150" s="74"/>
      <c r="D150" s="14" t="s">
        <v>120</v>
      </c>
      <c r="E150" s="54">
        <f>E151</f>
        <v>47638.899999999994</v>
      </c>
      <c r="F150" s="54">
        <f>F151</f>
        <v>61841.3</v>
      </c>
    </row>
    <row r="151" spans="1:6" ht="13.5">
      <c r="A151" s="25"/>
      <c r="B151" s="72"/>
      <c r="C151" s="74" t="s">
        <v>121</v>
      </c>
      <c r="D151" s="14" t="s">
        <v>93</v>
      </c>
      <c r="E151" s="54">
        <f>E152+E153+E156+E157+E154+E155</f>
        <v>47638.899999999994</v>
      </c>
      <c r="F151" s="54">
        <f>F152+F153+F156+F157+F154+F155</f>
        <v>61841.3</v>
      </c>
    </row>
    <row r="152" spans="1:6" ht="38.25">
      <c r="A152" s="25"/>
      <c r="B152" s="41"/>
      <c r="C152" s="93"/>
      <c r="D152" s="100" t="s">
        <v>370</v>
      </c>
      <c r="E152" s="54">
        <v>14377.5</v>
      </c>
      <c r="F152" s="54">
        <v>12057.3</v>
      </c>
    </row>
    <row r="153" spans="1:6" ht="25.5">
      <c r="A153" s="25"/>
      <c r="B153" s="41"/>
      <c r="C153" s="93"/>
      <c r="D153" s="100" t="s">
        <v>146</v>
      </c>
      <c r="E153" s="54">
        <v>24856</v>
      </c>
      <c r="F153" s="54">
        <v>6014</v>
      </c>
    </row>
    <row r="154" spans="1:6" ht="38.25">
      <c r="A154" s="25"/>
      <c r="B154" s="41"/>
      <c r="C154" s="93"/>
      <c r="D154" s="146" t="s">
        <v>371</v>
      </c>
      <c r="E154" s="54"/>
      <c r="F154" s="54">
        <v>43770</v>
      </c>
    </row>
    <row r="155" spans="1:6" ht="51">
      <c r="A155" s="25"/>
      <c r="B155" s="41"/>
      <c r="C155" s="93"/>
      <c r="D155" s="146" t="s">
        <v>372</v>
      </c>
      <c r="E155" s="54">
        <v>3507.6</v>
      </c>
      <c r="F155" s="54"/>
    </row>
    <row r="156" spans="1:6" ht="51">
      <c r="A156" s="25"/>
      <c r="B156" s="41"/>
      <c r="C156" s="93"/>
      <c r="D156" s="146" t="s">
        <v>373</v>
      </c>
      <c r="E156" s="54">
        <v>2409.2</v>
      </c>
      <c r="F156" s="54"/>
    </row>
    <row r="157" spans="1:6" ht="38.25">
      <c r="A157" s="25"/>
      <c r="B157" s="41"/>
      <c r="C157" s="93"/>
      <c r="D157" s="146" t="s">
        <v>374</v>
      </c>
      <c r="E157" s="54">
        <v>2488.6</v>
      </c>
      <c r="F157" s="54"/>
    </row>
    <row r="158" spans="1:6" ht="25.5">
      <c r="A158" s="25"/>
      <c r="B158" s="72" t="s">
        <v>214</v>
      </c>
      <c r="C158" s="74"/>
      <c r="D158" s="6" t="s">
        <v>215</v>
      </c>
      <c r="E158" s="54">
        <f>E159</f>
        <v>4690</v>
      </c>
      <c r="F158" s="54">
        <f>F159</f>
        <v>4690</v>
      </c>
    </row>
    <row r="159" spans="1:6" ht="13.5">
      <c r="A159" s="25"/>
      <c r="B159" s="72"/>
      <c r="C159" s="74" t="s">
        <v>121</v>
      </c>
      <c r="D159" s="14" t="s">
        <v>93</v>
      </c>
      <c r="E159" s="54">
        <f>E160</f>
        <v>4690</v>
      </c>
      <c r="F159" s="54">
        <f>F160</f>
        <v>4690</v>
      </c>
    </row>
    <row r="160" spans="1:6" ht="13.5">
      <c r="A160" s="25"/>
      <c r="B160" s="67"/>
      <c r="C160" s="81"/>
      <c r="D160" s="44" t="s">
        <v>194</v>
      </c>
      <c r="E160" s="56">
        <v>4690</v>
      </c>
      <c r="F160" s="56">
        <v>4690</v>
      </c>
    </row>
    <row r="161" spans="1:6" ht="12.75">
      <c r="A161" s="23"/>
      <c r="B161" s="41" t="s">
        <v>412</v>
      </c>
      <c r="C161" s="23"/>
      <c r="D161" s="26" t="s">
        <v>413</v>
      </c>
      <c r="E161" s="52">
        <f>E165+E162</f>
        <v>8061.7</v>
      </c>
      <c r="F161" s="52">
        <f>F165+F162</f>
        <v>2693.3</v>
      </c>
    </row>
    <row r="162" spans="1:6" ht="38.25">
      <c r="A162" s="23"/>
      <c r="B162" s="41"/>
      <c r="C162" s="99" t="s">
        <v>179</v>
      </c>
      <c r="D162" s="95" t="s">
        <v>180</v>
      </c>
      <c r="E162" s="54">
        <f>E163+E164</f>
        <v>7373.3</v>
      </c>
      <c r="F162" s="54">
        <f>F163+F164</f>
        <v>2693.3</v>
      </c>
    </row>
    <row r="163" spans="1:6" ht="25.5">
      <c r="A163" s="23"/>
      <c r="B163" s="41"/>
      <c r="C163" s="23"/>
      <c r="D163" s="44" t="s">
        <v>217</v>
      </c>
      <c r="E163" s="56">
        <v>2693.3</v>
      </c>
      <c r="F163" s="56">
        <v>2693.3</v>
      </c>
    </row>
    <row r="164" spans="1:6" ht="114.75">
      <c r="A164" s="23"/>
      <c r="B164" s="41"/>
      <c r="C164" s="23"/>
      <c r="D164" s="44" t="s">
        <v>478</v>
      </c>
      <c r="E164" s="56">
        <v>4680</v>
      </c>
      <c r="F164" s="56"/>
    </row>
    <row r="165" spans="1:6" ht="25.5">
      <c r="A165" s="23"/>
      <c r="B165" s="45"/>
      <c r="C165" s="81" t="s">
        <v>58</v>
      </c>
      <c r="D165" s="103" t="s">
        <v>49</v>
      </c>
      <c r="E165" s="56">
        <f>E166</f>
        <v>688.4</v>
      </c>
      <c r="F165" s="56"/>
    </row>
    <row r="166" spans="1:6" ht="102">
      <c r="A166" s="23"/>
      <c r="B166" s="45"/>
      <c r="C166" s="121"/>
      <c r="D166" s="44" t="s">
        <v>480</v>
      </c>
      <c r="E166" s="56">
        <v>688.4</v>
      </c>
      <c r="F166" s="56"/>
    </row>
    <row r="167" spans="1:6" ht="13.5">
      <c r="A167" s="122" t="s">
        <v>181</v>
      </c>
      <c r="B167" s="126"/>
      <c r="C167" s="122"/>
      <c r="D167" s="47" t="s">
        <v>182</v>
      </c>
      <c r="E167" s="104">
        <f>E173+E168+E184</f>
        <v>230769</v>
      </c>
      <c r="F167" s="104">
        <f>F173+F168+F184</f>
        <v>228158.9</v>
      </c>
    </row>
    <row r="168" spans="1:6" ht="38.25">
      <c r="A168" s="122"/>
      <c r="B168" s="45" t="s">
        <v>37</v>
      </c>
      <c r="C168" s="93"/>
      <c r="D168" s="32" t="s">
        <v>91</v>
      </c>
      <c r="E168" s="58">
        <f>E169</f>
        <v>4207</v>
      </c>
      <c r="F168" s="58">
        <f>F169</f>
        <v>37742.9</v>
      </c>
    </row>
    <row r="169" spans="1:6" ht="25.5">
      <c r="A169" s="122"/>
      <c r="B169" s="97" t="s">
        <v>92</v>
      </c>
      <c r="C169" s="81"/>
      <c r="D169" s="14" t="s">
        <v>120</v>
      </c>
      <c r="E169" s="56">
        <f>E170</f>
        <v>4207</v>
      </c>
      <c r="F169" s="56">
        <f>F170</f>
        <v>37742.9</v>
      </c>
    </row>
    <row r="170" spans="1:6" ht="13.5">
      <c r="A170" s="122"/>
      <c r="B170" s="67"/>
      <c r="C170" s="81" t="s">
        <v>121</v>
      </c>
      <c r="D170" s="14" t="s">
        <v>93</v>
      </c>
      <c r="E170" s="56">
        <f>E171+E172</f>
        <v>4207</v>
      </c>
      <c r="F170" s="56">
        <f>F171+F172</f>
        <v>37742.9</v>
      </c>
    </row>
    <row r="171" spans="1:6" ht="25.5">
      <c r="A171" s="122"/>
      <c r="B171" s="126"/>
      <c r="C171" s="122"/>
      <c r="D171" s="14" t="s">
        <v>147</v>
      </c>
      <c r="E171" s="54">
        <v>4207</v>
      </c>
      <c r="F171" s="54">
        <v>8339.1</v>
      </c>
    </row>
    <row r="172" spans="1:6" ht="25.5">
      <c r="A172" s="122"/>
      <c r="B172" s="126"/>
      <c r="C172" s="122"/>
      <c r="D172" s="14" t="s">
        <v>148</v>
      </c>
      <c r="E172" s="54"/>
      <c r="F172" s="54">
        <v>29403.8</v>
      </c>
    </row>
    <row r="173" spans="1:6" ht="12.75">
      <c r="A173" s="121"/>
      <c r="B173" s="45" t="s">
        <v>33</v>
      </c>
      <c r="C173" s="121"/>
      <c r="D173" s="46" t="s">
        <v>193</v>
      </c>
      <c r="E173" s="58">
        <f>SUM(E174+E176+E178+E180+E182)</f>
        <v>190416</v>
      </c>
      <c r="F173" s="58">
        <f>SUM(F174+F176+F178+F180+F182)</f>
        <v>190416</v>
      </c>
    </row>
    <row r="174" spans="1:6" ht="38.25">
      <c r="A174" s="121"/>
      <c r="B174" s="97" t="s">
        <v>183</v>
      </c>
      <c r="C174" s="119"/>
      <c r="D174" s="44" t="s">
        <v>184</v>
      </c>
      <c r="E174" s="98">
        <f>E175</f>
        <v>17947</v>
      </c>
      <c r="F174" s="98">
        <f>F175</f>
        <v>17947</v>
      </c>
    </row>
    <row r="175" spans="1:6" ht="25.5">
      <c r="A175" s="121"/>
      <c r="B175" s="97"/>
      <c r="C175" s="81" t="s">
        <v>58</v>
      </c>
      <c r="D175" s="103" t="s">
        <v>49</v>
      </c>
      <c r="E175" s="98">
        <v>17947</v>
      </c>
      <c r="F175" s="98">
        <v>17947</v>
      </c>
    </row>
    <row r="176" spans="1:6" ht="12.75">
      <c r="A176" s="118"/>
      <c r="B176" s="97" t="s">
        <v>185</v>
      </c>
      <c r="C176" s="119"/>
      <c r="D176" s="44" t="s">
        <v>36</v>
      </c>
      <c r="E176" s="98">
        <f>E177</f>
        <v>10072.3</v>
      </c>
      <c r="F176" s="98">
        <f>F177</f>
        <v>10072.3</v>
      </c>
    </row>
    <row r="177" spans="1:6" ht="25.5">
      <c r="A177" s="118"/>
      <c r="B177" s="97"/>
      <c r="C177" s="81" t="s">
        <v>58</v>
      </c>
      <c r="D177" s="103" t="s">
        <v>49</v>
      </c>
      <c r="E177" s="98">
        <v>10072.3</v>
      </c>
      <c r="F177" s="98">
        <v>10072.3</v>
      </c>
    </row>
    <row r="178" spans="1:6" ht="51">
      <c r="A178" s="118"/>
      <c r="B178" s="97" t="s">
        <v>186</v>
      </c>
      <c r="C178" s="119"/>
      <c r="D178" s="95" t="s">
        <v>216</v>
      </c>
      <c r="E178" s="57">
        <f>E179</f>
        <v>149766.1</v>
      </c>
      <c r="F178" s="57">
        <f>F179</f>
        <v>149766.1</v>
      </c>
    </row>
    <row r="179" spans="1:6" ht="25.5">
      <c r="A179" s="118"/>
      <c r="B179" s="97"/>
      <c r="C179" s="119" t="s">
        <v>58</v>
      </c>
      <c r="D179" s="103" t="s">
        <v>49</v>
      </c>
      <c r="E179" s="57">
        <v>149766.1</v>
      </c>
      <c r="F179" s="57">
        <v>149766.1</v>
      </c>
    </row>
    <row r="180" spans="1:6" ht="38.25">
      <c r="A180" s="118"/>
      <c r="B180" s="97" t="s">
        <v>187</v>
      </c>
      <c r="C180" s="119"/>
      <c r="D180" s="95" t="s">
        <v>188</v>
      </c>
      <c r="E180" s="57">
        <f>E181</f>
        <v>6799.2</v>
      </c>
      <c r="F180" s="57">
        <f>F181</f>
        <v>6799.2</v>
      </c>
    </row>
    <row r="181" spans="1:6" ht="25.5">
      <c r="A181" s="118"/>
      <c r="B181" s="97"/>
      <c r="C181" s="119" t="s">
        <v>58</v>
      </c>
      <c r="D181" s="103" t="s">
        <v>49</v>
      </c>
      <c r="E181" s="57">
        <v>6799.2</v>
      </c>
      <c r="F181" s="57">
        <v>6799.2</v>
      </c>
    </row>
    <row r="182" spans="1:6" ht="25.5">
      <c r="A182" s="118"/>
      <c r="B182" s="97" t="s">
        <v>189</v>
      </c>
      <c r="C182" s="119"/>
      <c r="D182" s="95" t="s">
        <v>190</v>
      </c>
      <c r="E182" s="56">
        <f>E183</f>
        <v>5831.4</v>
      </c>
      <c r="F182" s="56">
        <f>F183</f>
        <v>5831.4</v>
      </c>
    </row>
    <row r="183" spans="1:6" ht="25.5">
      <c r="A183" s="118"/>
      <c r="B183" s="97"/>
      <c r="C183" s="119" t="s">
        <v>58</v>
      </c>
      <c r="D183" s="103" t="s">
        <v>49</v>
      </c>
      <c r="E183" s="56">
        <v>5831.4</v>
      </c>
      <c r="F183" s="56">
        <v>5831.4</v>
      </c>
    </row>
    <row r="184" spans="1:6" ht="25.5">
      <c r="A184" s="118"/>
      <c r="B184" s="41" t="s">
        <v>34</v>
      </c>
      <c r="C184" s="81"/>
      <c r="D184" s="32" t="s">
        <v>35</v>
      </c>
      <c r="E184" s="58">
        <f>E186+E187</f>
        <v>36146</v>
      </c>
      <c r="F184" s="58"/>
    </row>
    <row r="185" spans="1:6" ht="51">
      <c r="A185" s="118"/>
      <c r="B185" s="72" t="s">
        <v>319</v>
      </c>
      <c r="C185" s="74"/>
      <c r="D185" s="14" t="s">
        <v>321</v>
      </c>
      <c r="E185" s="56">
        <f>E186</f>
        <v>5000</v>
      </c>
      <c r="F185" s="56"/>
    </row>
    <row r="186" spans="1:6" ht="12.75">
      <c r="A186" s="118"/>
      <c r="B186" s="72"/>
      <c r="C186" s="74" t="s">
        <v>71</v>
      </c>
      <c r="D186" s="14" t="s">
        <v>59</v>
      </c>
      <c r="E186" s="56">
        <v>5000</v>
      </c>
      <c r="F186" s="56"/>
    </row>
    <row r="187" spans="1:6" ht="38.25">
      <c r="A187" s="118"/>
      <c r="B187" s="72" t="s">
        <v>322</v>
      </c>
      <c r="C187" s="74"/>
      <c r="D187" s="14" t="s">
        <v>323</v>
      </c>
      <c r="E187" s="56">
        <f>E188</f>
        <v>31146</v>
      </c>
      <c r="F187" s="56"/>
    </row>
    <row r="188" spans="1:6" ht="12.75">
      <c r="A188" s="118"/>
      <c r="B188" s="72"/>
      <c r="C188" s="74" t="s">
        <v>71</v>
      </c>
      <c r="D188" s="14" t="s">
        <v>59</v>
      </c>
      <c r="E188" s="56">
        <v>31146</v>
      </c>
      <c r="F188" s="56"/>
    </row>
    <row r="189" spans="1:6" ht="27">
      <c r="A189" s="25" t="s">
        <v>191</v>
      </c>
      <c r="B189" s="41"/>
      <c r="C189" s="24"/>
      <c r="D189" s="38" t="s">
        <v>414</v>
      </c>
      <c r="E189" s="50">
        <f>E194+E190</f>
        <v>16162.7</v>
      </c>
      <c r="F189" s="50">
        <f>F194+F190</f>
        <v>16162.7</v>
      </c>
    </row>
    <row r="190" spans="1:6" ht="38.25">
      <c r="A190" s="25"/>
      <c r="B190" s="41" t="s">
        <v>42</v>
      </c>
      <c r="C190" s="93"/>
      <c r="D190" s="128" t="s">
        <v>41</v>
      </c>
      <c r="E190" s="52">
        <f aca="true" t="shared" si="9" ref="E190:F192">E191</f>
        <v>9918.7</v>
      </c>
      <c r="F190" s="52">
        <f t="shared" si="9"/>
        <v>9918.7</v>
      </c>
    </row>
    <row r="191" spans="1:6" ht="13.5">
      <c r="A191" s="25"/>
      <c r="B191" s="67" t="s">
        <v>44</v>
      </c>
      <c r="C191" s="77"/>
      <c r="D191" s="129" t="s">
        <v>5</v>
      </c>
      <c r="E191" s="54">
        <f t="shared" si="9"/>
        <v>9918.7</v>
      </c>
      <c r="F191" s="54">
        <f t="shared" si="9"/>
        <v>9918.7</v>
      </c>
    </row>
    <row r="192" spans="1:6" ht="25.5">
      <c r="A192" s="25"/>
      <c r="B192" s="67"/>
      <c r="C192" s="77" t="s">
        <v>58</v>
      </c>
      <c r="D192" s="68" t="s">
        <v>49</v>
      </c>
      <c r="E192" s="54">
        <f t="shared" si="9"/>
        <v>9918.7</v>
      </c>
      <c r="F192" s="54">
        <f t="shared" si="9"/>
        <v>9918.7</v>
      </c>
    </row>
    <row r="193" spans="1:6" ht="25.5">
      <c r="A193" s="25"/>
      <c r="B193" s="67"/>
      <c r="C193" s="77"/>
      <c r="D193" s="68" t="s">
        <v>280</v>
      </c>
      <c r="E193" s="54">
        <v>9918.7</v>
      </c>
      <c r="F193" s="54">
        <v>9918.7</v>
      </c>
    </row>
    <row r="194" spans="1:6" ht="38.25">
      <c r="A194" s="25"/>
      <c r="B194" s="41" t="s">
        <v>395</v>
      </c>
      <c r="C194" s="88"/>
      <c r="D194" s="8" t="s">
        <v>396</v>
      </c>
      <c r="E194" s="52">
        <f aca="true" t="shared" si="10" ref="E194:F196">E195</f>
        <v>6244</v>
      </c>
      <c r="F194" s="52">
        <f t="shared" si="10"/>
        <v>6244</v>
      </c>
    </row>
    <row r="195" spans="1:6" ht="25.5">
      <c r="A195" s="25"/>
      <c r="B195" s="72" t="s">
        <v>168</v>
      </c>
      <c r="C195" s="74"/>
      <c r="D195" s="14" t="s">
        <v>425</v>
      </c>
      <c r="E195" s="54">
        <f t="shared" si="10"/>
        <v>6244</v>
      </c>
      <c r="F195" s="54">
        <f t="shared" si="10"/>
        <v>6244</v>
      </c>
    </row>
    <row r="196" spans="1:6" ht="25.5">
      <c r="A196" s="25"/>
      <c r="B196" s="72"/>
      <c r="C196" s="74" t="s">
        <v>89</v>
      </c>
      <c r="D196" s="14" t="s">
        <v>90</v>
      </c>
      <c r="E196" s="54">
        <f t="shared" si="10"/>
        <v>6244</v>
      </c>
      <c r="F196" s="54">
        <f t="shared" si="10"/>
        <v>6244</v>
      </c>
    </row>
    <row r="197" spans="1:6" ht="25.5">
      <c r="A197" s="25"/>
      <c r="B197" s="41"/>
      <c r="C197" s="24"/>
      <c r="D197" s="100" t="s">
        <v>278</v>
      </c>
      <c r="E197" s="54">
        <v>6244</v>
      </c>
      <c r="F197" s="54">
        <v>6244</v>
      </c>
    </row>
    <row r="198" spans="1:6" ht="12.75">
      <c r="A198" s="23" t="s">
        <v>415</v>
      </c>
      <c r="B198" s="41"/>
      <c r="C198" s="24"/>
      <c r="D198" s="26" t="s">
        <v>416</v>
      </c>
      <c r="E198" s="49">
        <f aca="true" t="shared" si="11" ref="E198:F201">E199</f>
        <v>1577</v>
      </c>
      <c r="F198" s="49">
        <f t="shared" si="11"/>
        <v>1577</v>
      </c>
    </row>
    <row r="199" spans="1:6" ht="27">
      <c r="A199" s="25" t="s">
        <v>95</v>
      </c>
      <c r="B199" s="41"/>
      <c r="C199" s="24"/>
      <c r="D199" s="38" t="s">
        <v>417</v>
      </c>
      <c r="E199" s="50">
        <f t="shared" si="11"/>
        <v>1577</v>
      </c>
      <c r="F199" s="50">
        <f t="shared" si="11"/>
        <v>1577</v>
      </c>
    </row>
    <row r="200" spans="1:6" ht="13.5">
      <c r="A200" s="25"/>
      <c r="B200" s="41" t="s">
        <v>96</v>
      </c>
      <c r="C200" s="23"/>
      <c r="D200" s="3" t="s">
        <v>418</v>
      </c>
      <c r="E200" s="52">
        <f t="shared" si="11"/>
        <v>1577</v>
      </c>
      <c r="F200" s="52">
        <f t="shared" si="11"/>
        <v>1577</v>
      </c>
    </row>
    <row r="201" spans="1:6" ht="25.5">
      <c r="A201" s="25"/>
      <c r="B201" s="41"/>
      <c r="C201" s="99" t="s">
        <v>58</v>
      </c>
      <c r="D201" s="13" t="s">
        <v>49</v>
      </c>
      <c r="E201" s="54">
        <f t="shared" si="11"/>
        <v>1577</v>
      </c>
      <c r="F201" s="54">
        <f t="shared" si="11"/>
        <v>1577</v>
      </c>
    </row>
    <row r="202" spans="1:6" ht="13.5">
      <c r="A202" s="25"/>
      <c r="B202" s="41"/>
      <c r="C202" s="24"/>
      <c r="D202" s="39" t="s">
        <v>267</v>
      </c>
      <c r="E202" s="54">
        <v>1577</v>
      </c>
      <c r="F202" s="54">
        <v>1577</v>
      </c>
    </row>
    <row r="203" spans="1:6" ht="12.75">
      <c r="A203" s="93" t="s">
        <v>419</v>
      </c>
      <c r="B203" s="41"/>
      <c r="C203" s="88"/>
      <c r="D203" s="15" t="s">
        <v>420</v>
      </c>
      <c r="E203" s="49">
        <f>E204+E221+E246+E259</f>
        <v>1241850.4999999998</v>
      </c>
      <c r="F203" s="49">
        <f>F204+F221+F246+F259</f>
        <v>1240704.2999999998</v>
      </c>
    </row>
    <row r="204" spans="1:6" ht="13.5">
      <c r="A204" s="115" t="s">
        <v>421</v>
      </c>
      <c r="B204" s="41"/>
      <c r="C204" s="82"/>
      <c r="D204" s="105" t="s">
        <v>422</v>
      </c>
      <c r="E204" s="53">
        <f>E211+E217+E205</f>
        <v>485021.7</v>
      </c>
      <c r="F204" s="53">
        <f>F211+F217+F205</f>
        <v>485527.9</v>
      </c>
    </row>
    <row r="205" spans="1:6" ht="38.25">
      <c r="A205" s="115"/>
      <c r="B205" s="41" t="s">
        <v>37</v>
      </c>
      <c r="C205" s="93"/>
      <c r="D205" s="32" t="s">
        <v>91</v>
      </c>
      <c r="E205" s="52">
        <f>E206</f>
        <v>15291</v>
      </c>
      <c r="F205" s="52">
        <f>F206</f>
        <v>15645.5</v>
      </c>
    </row>
    <row r="206" spans="1:6" ht="25.5">
      <c r="A206" s="115"/>
      <c r="B206" s="72" t="s">
        <v>92</v>
      </c>
      <c r="C206" s="74"/>
      <c r="D206" s="14" t="s">
        <v>120</v>
      </c>
      <c r="E206" s="54">
        <f>E207</f>
        <v>15291</v>
      </c>
      <c r="F206" s="54">
        <f>F207</f>
        <v>15645.5</v>
      </c>
    </row>
    <row r="207" spans="1:6" ht="13.5">
      <c r="A207" s="115"/>
      <c r="B207" s="72"/>
      <c r="C207" s="74" t="s">
        <v>121</v>
      </c>
      <c r="D207" s="14" t="s">
        <v>93</v>
      </c>
      <c r="E207" s="54">
        <f>E208+E209+E210</f>
        <v>15291</v>
      </c>
      <c r="F207" s="54">
        <f>F208+F209+F210</f>
        <v>15645.5</v>
      </c>
    </row>
    <row r="208" spans="1:6" ht="25.5">
      <c r="A208" s="115"/>
      <c r="B208" s="41"/>
      <c r="C208" s="115"/>
      <c r="D208" s="103" t="s">
        <v>376</v>
      </c>
      <c r="E208" s="54">
        <v>7645.5</v>
      </c>
      <c r="F208" s="54"/>
    </row>
    <row r="209" spans="1:6" ht="25.5">
      <c r="A209" s="115"/>
      <c r="B209" s="41"/>
      <c r="C209" s="82"/>
      <c r="D209" s="103" t="s">
        <v>378</v>
      </c>
      <c r="E209" s="54"/>
      <c r="F209" s="54">
        <v>15645.5</v>
      </c>
    </row>
    <row r="210" spans="1:6" ht="25.5">
      <c r="A210" s="115"/>
      <c r="B210" s="41"/>
      <c r="C210" s="82"/>
      <c r="D210" s="103" t="s">
        <v>375</v>
      </c>
      <c r="E210" s="54">
        <v>7645.5</v>
      </c>
      <c r="F210" s="54"/>
    </row>
    <row r="211" spans="1:6" ht="12.75">
      <c r="A211" s="93"/>
      <c r="B211" s="41" t="s">
        <v>423</v>
      </c>
      <c r="C211" s="88"/>
      <c r="D211" s="15" t="s">
        <v>424</v>
      </c>
      <c r="E211" s="49">
        <f>E212</f>
        <v>465694</v>
      </c>
      <c r="F211" s="49">
        <f>F212</f>
        <v>465694</v>
      </c>
    </row>
    <row r="212" spans="1:6" ht="25.5">
      <c r="A212" s="81"/>
      <c r="B212" s="72" t="s">
        <v>332</v>
      </c>
      <c r="C212" s="81"/>
      <c r="D212" s="14" t="s">
        <v>333</v>
      </c>
      <c r="E212" s="54">
        <f>E213+E215</f>
        <v>465694</v>
      </c>
      <c r="F212" s="54">
        <f>F213+F215</f>
        <v>465694</v>
      </c>
    </row>
    <row r="213" spans="1:6" ht="25.5">
      <c r="A213" s="81"/>
      <c r="B213" s="41"/>
      <c r="C213" s="74" t="s">
        <v>89</v>
      </c>
      <c r="D213" s="14" t="s">
        <v>90</v>
      </c>
      <c r="E213" s="54">
        <f>E214</f>
        <v>459438.4</v>
      </c>
      <c r="F213" s="54">
        <f>F214</f>
        <v>459438.4</v>
      </c>
    </row>
    <row r="214" spans="1:6" ht="25.5">
      <c r="A214" s="81"/>
      <c r="B214" s="41"/>
      <c r="C214" s="81"/>
      <c r="D214" s="40" t="s">
        <v>247</v>
      </c>
      <c r="E214" s="51">
        <v>459438.4</v>
      </c>
      <c r="F214" s="51">
        <v>459438.4</v>
      </c>
    </row>
    <row r="215" spans="1:6" ht="12.75">
      <c r="A215" s="81"/>
      <c r="B215" s="41"/>
      <c r="C215" s="81" t="s">
        <v>160</v>
      </c>
      <c r="D215" s="40" t="s">
        <v>161</v>
      </c>
      <c r="E215" s="51">
        <f>E216</f>
        <v>6255.6</v>
      </c>
      <c r="F215" s="51">
        <f>F216</f>
        <v>6255.6</v>
      </c>
    </row>
    <row r="216" spans="1:6" ht="25.5">
      <c r="A216" s="81"/>
      <c r="B216" s="41"/>
      <c r="C216" s="81"/>
      <c r="D216" s="40" t="s">
        <v>247</v>
      </c>
      <c r="E216" s="54">
        <v>6255.6</v>
      </c>
      <c r="F216" s="54">
        <v>6255.6</v>
      </c>
    </row>
    <row r="217" spans="1:6" ht="12.75">
      <c r="A217" s="81"/>
      <c r="B217" s="41" t="s">
        <v>50</v>
      </c>
      <c r="C217" s="81"/>
      <c r="D217" s="132" t="s">
        <v>27</v>
      </c>
      <c r="E217" s="52">
        <f aca="true" t="shared" si="12" ref="E217:F219">E218</f>
        <v>4036.7</v>
      </c>
      <c r="F217" s="52">
        <f t="shared" si="12"/>
        <v>4188.4</v>
      </c>
    </row>
    <row r="218" spans="1:6" ht="38.25">
      <c r="A218" s="81"/>
      <c r="B218" s="72" t="s">
        <v>51</v>
      </c>
      <c r="C218" s="74"/>
      <c r="D218" s="129" t="s">
        <v>523</v>
      </c>
      <c r="E218" s="54">
        <f t="shared" si="12"/>
        <v>4036.7</v>
      </c>
      <c r="F218" s="54">
        <f t="shared" si="12"/>
        <v>4188.4</v>
      </c>
    </row>
    <row r="219" spans="1:6" ht="51">
      <c r="A219" s="81"/>
      <c r="B219" s="72" t="s">
        <v>97</v>
      </c>
      <c r="C219" s="74"/>
      <c r="D219" s="170" t="s">
        <v>539</v>
      </c>
      <c r="E219" s="54">
        <f t="shared" si="12"/>
        <v>4036.7</v>
      </c>
      <c r="F219" s="54">
        <f t="shared" si="12"/>
        <v>4188.4</v>
      </c>
    </row>
    <row r="220" spans="1:6" ht="25.5">
      <c r="A220" s="81"/>
      <c r="B220" s="72"/>
      <c r="C220" s="74" t="s">
        <v>89</v>
      </c>
      <c r="D220" s="14" t="s">
        <v>90</v>
      </c>
      <c r="E220" s="54">
        <v>4036.7</v>
      </c>
      <c r="F220" s="54">
        <v>4188.4</v>
      </c>
    </row>
    <row r="221" spans="1:6" ht="13.5">
      <c r="A221" s="115" t="s">
        <v>426</v>
      </c>
      <c r="B221" s="41"/>
      <c r="C221" s="115"/>
      <c r="D221" s="105" t="s">
        <v>427</v>
      </c>
      <c r="E221" s="50">
        <f>E228+E232+E238+E222+E226</f>
        <v>650519.5</v>
      </c>
      <c r="F221" s="50">
        <f>F228+F232+F238+F222+F226</f>
        <v>655525.1000000001</v>
      </c>
    </row>
    <row r="222" spans="1:6" ht="38.25">
      <c r="A222" s="115"/>
      <c r="B222" s="41" t="s">
        <v>37</v>
      </c>
      <c r="C222" s="93"/>
      <c r="D222" s="32" t="s">
        <v>91</v>
      </c>
      <c r="E222" s="52">
        <f aca="true" t="shared" si="13" ref="E222:F224">E223</f>
        <v>14500</v>
      </c>
      <c r="F222" s="52">
        <f t="shared" si="13"/>
        <v>14500</v>
      </c>
    </row>
    <row r="223" spans="1:6" ht="25.5">
      <c r="A223" s="115"/>
      <c r="B223" s="72" t="s">
        <v>92</v>
      </c>
      <c r="C223" s="74"/>
      <c r="D223" s="14" t="s">
        <v>120</v>
      </c>
      <c r="E223" s="54">
        <f t="shared" si="13"/>
        <v>14500</v>
      </c>
      <c r="F223" s="54">
        <f t="shared" si="13"/>
        <v>14500</v>
      </c>
    </row>
    <row r="224" spans="1:6" ht="13.5">
      <c r="A224" s="115"/>
      <c r="B224" s="72"/>
      <c r="C224" s="74" t="s">
        <v>121</v>
      </c>
      <c r="D224" s="14" t="s">
        <v>93</v>
      </c>
      <c r="E224" s="54">
        <f t="shared" si="13"/>
        <v>14500</v>
      </c>
      <c r="F224" s="54">
        <f t="shared" si="13"/>
        <v>14500</v>
      </c>
    </row>
    <row r="225" spans="1:6" ht="38.25">
      <c r="A225" s="115"/>
      <c r="B225" s="41"/>
      <c r="C225" s="115"/>
      <c r="D225" s="103" t="s">
        <v>377</v>
      </c>
      <c r="E225" s="54">
        <v>14500</v>
      </c>
      <c r="F225" s="54">
        <v>14500</v>
      </c>
    </row>
    <row r="226" spans="1:6" ht="25.5">
      <c r="A226" s="115"/>
      <c r="B226" s="41" t="s">
        <v>169</v>
      </c>
      <c r="C226" s="115"/>
      <c r="D226" s="8" t="s">
        <v>519</v>
      </c>
      <c r="E226" s="52">
        <f>E227</f>
        <v>5090</v>
      </c>
      <c r="F226" s="52">
        <f>F227</f>
        <v>5090</v>
      </c>
    </row>
    <row r="227" spans="1:6" ht="13.5">
      <c r="A227" s="115"/>
      <c r="B227" s="41"/>
      <c r="C227" s="74" t="s">
        <v>71</v>
      </c>
      <c r="D227" s="73" t="s">
        <v>59</v>
      </c>
      <c r="E227" s="54">
        <v>5090</v>
      </c>
      <c r="F227" s="54">
        <v>5090</v>
      </c>
    </row>
    <row r="228" spans="1:6" ht="25.5">
      <c r="A228" s="93"/>
      <c r="B228" s="41" t="s">
        <v>428</v>
      </c>
      <c r="C228" s="88"/>
      <c r="D228" s="15" t="s">
        <v>429</v>
      </c>
      <c r="E228" s="49">
        <f aca="true" t="shared" si="14" ref="E228:F230">E229</f>
        <v>93061.7</v>
      </c>
      <c r="F228" s="49">
        <f t="shared" si="14"/>
        <v>93061.7</v>
      </c>
    </row>
    <row r="229" spans="1:6" ht="38.25">
      <c r="A229" s="93"/>
      <c r="B229" s="72" t="s">
        <v>334</v>
      </c>
      <c r="C229" s="81"/>
      <c r="D229" s="14" t="s">
        <v>207</v>
      </c>
      <c r="E229" s="54">
        <f t="shared" si="14"/>
        <v>93061.7</v>
      </c>
      <c r="F229" s="54">
        <f t="shared" si="14"/>
        <v>93061.7</v>
      </c>
    </row>
    <row r="230" spans="1:6" ht="25.5">
      <c r="A230" s="93"/>
      <c r="B230" s="41"/>
      <c r="C230" s="74" t="s">
        <v>89</v>
      </c>
      <c r="D230" s="14" t="s">
        <v>90</v>
      </c>
      <c r="E230" s="54">
        <f t="shared" si="14"/>
        <v>93061.7</v>
      </c>
      <c r="F230" s="54">
        <f t="shared" si="14"/>
        <v>93061.7</v>
      </c>
    </row>
    <row r="231" spans="1:6" ht="25.5">
      <c r="A231" s="93"/>
      <c r="B231" s="41"/>
      <c r="C231" s="81"/>
      <c r="D231" s="40" t="s">
        <v>247</v>
      </c>
      <c r="E231" s="51">
        <v>93061.7</v>
      </c>
      <c r="F231" s="51">
        <v>93061.7</v>
      </c>
    </row>
    <row r="232" spans="1:6" ht="12.75">
      <c r="A232" s="81"/>
      <c r="B232" s="41" t="s">
        <v>430</v>
      </c>
      <c r="C232" s="93"/>
      <c r="D232" s="106" t="s">
        <v>431</v>
      </c>
      <c r="E232" s="49">
        <f>E233</f>
        <v>191302.7</v>
      </c>
      <c r="F232" s="49">
        <f>F233</f>
        <v>191302.7</v>
      </c>
    </row>
    <row r="233" spans="1:6" ht="25.5">
      <c r="A233" s="81"/>
      <c r="B233" s="72" t="s">
        <v>335</v>
      </c>
      <c r="C233" s="81"/>
      <c r="D233" s="14" t="s">
        <v>336</v>
      </c>
      <c r="E233" s="54">
        <f>E234</f>
        <v>191302.7</v>
      </c>
      <c r="F233" s="54">
        <f>F234</f>
        <v>191302.7</v>
      </c>
    </row>
    <row r="234" spans="1:6" ht="25.5">
      <c r="A234" s="81"/>
      <c r="B234" s="41"/>
      <c r="C234" s="74" t="s">
        <v>89</v>
      </c>
      <c r="D234" s="14" t="s">
        <v>90</v>
      </c>
      <c r="E234" s="54">
        <f>E235+E236+E237</f>
        <v>191302.7</v>
      </c>
      <c r="F234" s="54">
        <f>F235+F236+F237</f>
        <v>191302.7</v>
      </c>
    </row>
    <row r="235" spans="1:6" ht="27.75" customHeight="1">
      <c r="A235" s="81"/>
      <c r="B235" s="41"/>
      <c r="C235" s="81"/>
      <c r="D235" s="40" t="s">
        <v>247</v>
      </c>
      <c r="E235" s="51">
        <v>97243</v>
      </c>
      <c r="F235" s="51">
        <v>97243</v>
      </c>
    </row>
    <row r="236" spans="1:6" ht="27" customHeight="1">
      <c r="A236" s="81"/>
      <c r="B236" s="41"/>
      <c r="C236" s="81"/>
      <c r="D236" s="103" t="s">
        <v>482</v>
      </c>
      <c r="E236" s="51">
        <v>20510.1</v>
      </c>
      <c r="F236" s="51">
        <v>20510.1</v>
      </c>
    </row>
    <row r="237" spans="1:6" ht="38.25">
      <c r="A237" s="81"/>
      <c r="B237" s="41"/>
      <c r="C237" s="81"/>
      <c r="D237" s="103" t="s">
        <v>483</v>
      </c>
      <c r="E237" s="51">
        <v>73549.6</v>
      </c>
      <c r="F237" s="51">
        <v>73549.6</v>
      </c>
    </row>
    <row r="238" spans="1:6" ht="12.75">
      <c r="A238" s="81"/>
      <c r="B238" s="41" t="s">
        <v>50</v>
      </c>
      <c r="C238" s="81"/>
      <c r="D238" s="132" t="s">
        <v>27</v>
      </c>
      <c r="E238" s="52">
        <f>E239</f>
        <v>346565.10000000003</v>
      </c>
      <c r="F238" s="52">
        <f>F239</f>
        <v>351570.7</v>
      </c>
    </row>
    <row r="239" spans="1:6" ht="38.25">
      <c r="A239" s="81"/>
      <c r="B239" s="72" t="s">
        <v>51</v>
      </c>
      <c r="C239" s="74"/>
      <c r="D239" s="129" t="s">
        <v>523</v>
      </c>
      <c r="E239" s="54">
        <f>E240+E242+E244</f>
        <v>346565.10000000003</v>
      </c>
      <c r="F239" s="54">
        <f>F240+F242+F244</f>
        <v>351570.7</v>
      </c>
    </row>
    <row r="240" spans="1:6" ht="82.5" customHeight="1">
      <c r="A240" s="81"/>
      <c r="B240" s="72" t="s">
        <v>98</v>
      </c>
      <c r="C240" s="74"/>
      <c r="D240" s="170" t="s">
        <v>529</v>
      </c>
      <c r="E240" s="54">
        <f>E241</f>
        <v>257725.3</v>
      </c>
      <c r="F240" s="54">
        <f>F241</f>
        <v>258934.9</v>
      </c>
    </row>
    <row r="241" spans="1:6" ht="25.5">
      <c r="A241" s="81"/>
      <c r="B241" s="72"/>
      <c r="C241" s="74" t="s">
        <v>89</v>
      </c>
      <c r="D241" s="14" t="s">
        <v>90</v>
      </c>
      <c r="E241" s="54">
        <v>257725.3</v>
      </c>
      <c r="F241" s="54">
        <v>258934.9</v>
      </c>
    </row>
    <row r="242" spans="1:6" ht="165.75">
      <c r="A242" s="81"/>
      <c r="B242" s="72" t="s">
        <v>112</v>
      </c>
      <c r="C242" s="74"/>
      <c r="D242" s="14" t="s">
        <v>530</v>
      </c>
      <c r="E242" s="54">
        <f>E243</f>
        <v>82862.1</v>
      </c>
      <c r="F242" s="54">
        <f>F243</f>
        <v>86658.1</v>
      </c>
    </row>
    <row r="243" spans="1:6" ht="25.5">
      <c r="A243" s="81"/>
      <c r="B243" s="72"/>
      <c r="C243" s="74" t="s">
        <v>89</v>
      </c>
      <c r="D243" s="14" t="s">
        <v>90</v>
      </c>
      <c r="E243" s="54">
        <v>82862.1</v>
      </c>
      <c r="F243" s="54">
        <v>86658.1</v>
      </c>
    </row>
    <row r="244" spans="1:6" ht="41.25" customHeight="1">
      <c r="A244" s="81"/>
      <c r="B244" s="72" t="s">
        <v>221</v>
      </c>
      <c r="C244" s="74"/>
      <c r="D244" s="14" t="s">
        <v>535</v>
      </c>
      <c r="E244" s="54">
        <f>E245</f>
        <v>5977.7</v>
      </c>
      <c r="F244" s="54">
        <f>F245</f>
        <v>5977.7</v>
      </c>
    </row>
    <row r="245" spans="1:6" ht="25.5">
      <c r="A245" s="81"/>
      <c r="B245" s="72"/>
      <c r="C245" s="74" t="s">
        <v>89</v>
      </c>
      <c r="D245" s="14" t="s">
        <v>90</v>
      </c>
      <c r="E245" s="54">
        <v>5977.7</v>
      </c>
      <c r="F245" s="54">
        <v>5977.7</v>
      </c>
    </row>
    <row r="246" spans="1:6" ht="13.5">
      <c r="A246" s="115" t="s">
        <v>432</v>
      </c>
      <c r="B246" s="41"/>
      <c r="C246" s="115"/>
      <c r="D246" s="134" t="s">
        <v>433</v>
      </c>
      <c r="E246" s="50">
        <f>E247+E256+E251</f>
        <v>48901.899999999994</v>
      </c>
      <c r="F246" s="50">
        <f>F247+F256+F251</f>
        <v>41901.899999999994</v>
      </c>
    </row>
    <row r="247" spans="1:6" ht="25.5">
      <c r="A247" s="93"/>
      <c r="B247" s="41" t="s">
        <v>434</v>
      </c>
      <c r="C247" s="93"/>
      <c r="D247" s="15" t="s">
        <v>435</v>
      </c>
      <c r="E247" s="49">
        <f aca="true" t="shared" si="15" ref="E247:F249">E248</f>
        <v>2329.1</v>
      </c>
      <c r="F247" s="49">
        <f t="shared" si="15"/>
        <v>2329.1</v>
      </c>
    </row>
    <row r="248" spans="1:6" ht="25.5">
      <c r="A248" s="93"/>
      <c r="B248" s="72" t="s">
        <v>337</v>
      </c>
      <c r="C248" s="74"/>
      <c r="D248" s="73" t="s">
        <v>338</v>
      </c>
      <c r="E248" s="54">
        <f t="shared" si="15"/>
        <v>2329.1</v>
      </c>
      <c r="F248" s="54">
        <f t="shared" si="15"/>
        <v>2329.1</v>
      </c>
    </row>
    <row r="249" spans="1:6" ht="25.5">
      <c r="A249" s="93"/>
      <c r="B249" s="72"/>
      <c r="C249" s="74" t="s">
        <v>89</v>
      </c>
      <c r="D249" s="14" t="s">
        <v>90</v>
      </c>
      <c r="E249" s="54">
        <f t="shared" si="15"/>
        <v>2329.1</v>
      </c>
      <c r="F249" s="54">
        <f t="shared" si="15"/>
        <v>2329.1</v>
      </c>
    </row>
    <row r="250" spans="1:6" ht="38.25">
      <c r="A250" s="81"/>
      <c r="B250" s="41"/>
      <c r="C250" s="81"/>
      <c r="D250" s="103" t="s">
        <v>483</v>
      </c>
      <c r="E250" s="51">
        <v>2329.1</v>
      </c>
      <c r="F250" s="51">
        <v>2329.1</v>
      </c>
    </row>
    <row r="251" spans="1:6" ht="12.75">
      <c r="A251" s="81"/>
      <c r="B251" s="41" t="s">
        <v>50</v>
      </c>
      <c r="C251" s="81"/>
      <c r="D251" s="132" t="s">
        <v>27</v>
      </c>
      <c r="E251" s="52">
        <f>E252</f>
        <v>18072.8</v>
      </c>
      <c r="F251" s="52">
        <f>F252</f>
        <v>18072.8</v>
      </c>
    </row>
    <row r="252" spans="1:6" ht="38.25">
      <c r="A252" s="81"/>
      <c r="B252" s="72" t="s">
        <v>51</v>
      </c>
      <c r="C252" s="74"/>
      <c r="D252" s="129" t="s">
        <v>523</v>
      </c>
      <c r="E252" s="54">
        <f>E253</f>
        <v>18072.8</v>
      </c>
      <c r="F252" s="54">
        <f>F253</f>
        <v>18072.8</v>
      </c>
    </row>
    <row r="253" spans="1:6" ht="12.75">
      <c r="A253" s="81"/>
      <c r="B253" s="72" t="s">
        <v>202</v>
      </c>
      <c r="C253" s="81"/>
      <c r="D253" s="14" t="s">
        <v>536</v>
      </c>
      <c r="E253" s="54">
        <f>E254+E255</f>
        <v>18072.8</v>
      </c>
      <c r="F253" s="54">
        <f>F254+F255</f>
        <v>18072.8</v>
      </c>
    </row>
    <row r="254" spans="1:6" ht="38.25">
      <c r="A254" s="81"/>
      <c r="B254" s="41"/>
      <c r="C254" s="81" t="s">
        <v>179</v>
      </c>
      <c r="D254" s="95" t="s">
        <v>180</v>
      </c>
      <c r="E254" s="54">
        <v>15251.1</v>
      </c>
      <c r="F254" s="54">
        <v>15251.1</v>
      </c>
    </row>
    <row r="255" spans="1:6" ht="25.5">
      <c r="A255" s="81"/>
      <c r="B255" s="72"/>
      <c r="C255" s="107" t="s">
        <v>58</v>
      </c>
      <c r="D255" s="73" t="s">
        <v>49</v>
      </c>
      <c r="E255" s="54">
        <v>2821.7</v>
      </c>
      <c r="F255" s="54">
        <v>2821.7</v>
      </c>
    </row>
    <row r="256" spans="1:6" ht="25.5">
      <c r="A256" s="81"/>
      <c r="B256" s="41" t="s">
        <v>34</v>
      </c>
      <c r="C256" s="81"/>
      <c r="D256" s="32" t="s">
        <v>35</v>
      </c>
      <c r="E256" s="52">
        <f>E257</f>
        <v>28500</v>
      </c>
      <c r="F256" s="52">
        <f>F257</f>
        <v>21500</v>
      </c>
    </row>
    <row r="257" spans="1:6" ht="25.5">
      <c r="A257" s="81"/>
      <c r="B257" s="72" t="s">
        <v>320</v>
      </c>
      <c r="C257" s="74"/>
      <c r="D257" s="14" t="s">
        <v>159</v>
      </c>
      <c r="E257" s="51">
        <f>E258</f>
        <v>28500</v>
      </c>
      <c r="F257" s="51">
        <f>F258</f>
        <v>21500</v>
      </c>
    </row>
    <row r="258" spans="1:6" ht="12.75">
      <c r="A258" s="81"/>
      <c r="B258" s="72"/>
      <c r="C258" s="74" t="s">
        <v>71</v>
      </c>
      <c r="D258" s="14" t="s">
        <v>59</v>
      </c>
      <c r="E258" s="51">
        <v>28500</v>
      </c>
      <c r="F258" s="51">
        <v>21500</v>
      </c>
    </row>
    <row r="259" spans="1:6" ht="13.5">
      <c r="A259" s="115" t="s">
        <v>437</v>
      </c>
      <c r="B259" s="41"/>
      <c r="C259" s="115"/>
      <c r="D259" s="134" t="s">
        <v>438</v>
      </c>
      <c r="E259" s="50">
        <f>E260+E264+E268+E275+E279</f>
        <v>57407.4</v>
      </c>
      <c r="F259" s="50">
        <f>F260+F264+F268+F275+F279</f>
        <v>57749.4</v>
      </c>
    </row>
    <row r="260" spans="1:6" ht="38.25">
      <c r="A260" s="115"/>
      <c r="B260" s="41" t="s">
        <v>113</v>
      </c>
      <c r="C260" s="93"/>
      <c r="D260" s="132" t="s">
        <v>41</v>
      </c>
      <c r="E260" s="52">
        <f aca="true" t="shared" si="16" ref="E260:F262">E261</f>
        <v>10007.2</v>
      </c>
      <c r="F260" s="52">
        <f t="shared" si="16"/>
        <v>10007.2</v>
      </c>
    </row>
    <row r="261" spans="1:6" ht="13.5">
      <c r="A261" s="115"/>
      <c r="B261" s="72" t="s">
        <v>44</v>
      </c>
      <c r="C261" s="107"/>
      <c r="D261" s="133" t="s">
        <v>5</v>
      </c>
      <c r="E261" s="54">
        <f t="shared" si="16"/>
        <v>10007.2</v>
      </c>
      <c r="F261" s="54">
        <f t="shared" si="16"/>
        <v>10007.2</v>
      </c>
    </row>
    <row r="262" spans="1:6" ht="25.5">
      <c r="A262" s="115"/>
      <c r="B262" s="72"/>
      <c r="C262" s="107" t="s">
        <v>58</v>
      </c>
      <c r="D262" s="73" t="s">
        <v>49</v>
      </c>
      <c r="E262" s="54">
        <f t="shared" si="16"/>
        <v>10007.2</v>
      </c>
      <c r="F262" s="54">
        <f t="shared" si="16"/>
        <v>10007.2</v>
      </c>
    </row>
    <row r="263" spans="1:6" ht="25.5">
      <c r="A263" s="115"/>
      <c r="B263" s="41"/>
      <c r="C263" s="115"/>
      <c r="D263" s="40" t="s">
        <v>247</v>
      </c>
      <c r="E263" s="54">
        <v>10007.2</v>
      </c>
      <c r="F263" s="54">
        <v>10007.2</v>
      </c>
    </row>
    <row r="264" spans="1:6" ht="25.5">
      <c r="A264" s="115"/>
      <c r="B264" s="41" t="s">
        <v>439</v>
      </c>
      <c r="C264" s="115"/>
      <c r="D264" s="132" t="s">
        <v>440</v>
      </c>
      <c r="E264" s="52">
        <f aca="true" t="shared" si="17" ref="E264:F266">E265</f>
        <v>2990.7</v>
      </c>
      <c r="F264" s="52">
        <f t="shared" si="17"/>
        <v>2990.7</v>
      </c>
    </row>
    <row r="265" spans="1:6" ht="13.5">
      <c r="A265" s="115"/>
      <c r="B265" s="72" t="s">
        <v>339</v>
      </c>
      <c r="C265" s="74"/>
      <c r="D265" s="73" t="s">
        <v>513</v>
      </c>
      <c r="E265" s="54">
        <f t="shared" si="17"/>
        <v>2990.7</v>
      </c>
      <c r="F265" s="54">
        <f t="shared" si="17"/>
        <v>2990.7</v>
      </c>
    </row>
    <row r="266" spans="1:6" ht="25.5">
      <c r="A266" s="115"/>
      <c r="B266" s="72"/>
      <c r="C266" s="74" t="s">
        <v>89</v>
      </c>
      <c r="D266" s="14" t="s">
        <v>90</v>
      </c>
      <c r="E266" s="54">
        <f t="shared" si="17"/>
        <v>2990.7</v>
      </c>
      <c r="F266" s="54">
        <f t="shared" si="17"/>
        <v>2990.7</v>
      </c>
    </row>
    <row r="267" spans="1:6" ht="25.5">
      <c r="A267" s="115"/>
      <c r="B267" s="41"/>
      <c r="C267" s="115"/>
      <c r="D267" s="40" t="s">
        <v>247</v>
      </c>
      <c r="E267" s="54">
        <v>2990.7</v>
      </c>
      <c r="F267" s="54">
        <v>2990.7</v>
      </c>
    </row>
    <row r="268" spans="1:6" ht="76.5">
      <c r="A268" s="93"/>
      <c r="B268" s="41" t="s">
        <v>441</v>
      </c>
      <c r="C268" s="93"/>
      <c r="D268" s="15" t="s">
        <v>108</v>
      </c>
      <c r="E268" s="49">
        <f>E269+E272</f>
        <v>40729.5</v>
      </c>
      <c r="F268" s="49">
        <f>F269+F272</f>
        <v>40729.5</v>
      </c>
    </row>
    <row r="269" spans="1:6" ht="25.5">
      <c r="A269" s="93"/>
      <c r="B269" s="72" t="s">
        <v>109</v>
      </c>
      <c r="C269" s="74"/>
      <c r="D269" s="73" t="s">
        <v>425</v>
      </c>
      <c r="E269" s="54">
        <f aca="true" t="shared" si="18" ref="E269:F273">E270</f>
        <v>36293.3</v>
      </c>
      <c r="F269" s="54">
        <f t="shared" si="18"/>
        <v>36293.3</v>
      </c>
    </row>
    <row r="270" spans="1:6" ht="25.5">
      <c r="A270" s="93"/>
      <c r="B270" s="72"/>
      <c r="C270" s="74" t="s">
        <v>89</v>
      </c>
      <c r="D270" s="14" t="s">
        <v>90</v>
      </c>
      <c r="E270" s="54">
        <f t="shared" si="18"/>
        <v>36293.3</v>
      </c>
      <c r="F270" s="54">
        <f t="shared" si="18"/>
        <v>36293.3</v>
      </c>
    </row>
    <row r="271" spans="1:6" ht="25.5">
      <c r="A271" s="93"/>
      <c r="B271" s="41"/>
      <c r="C271" s="93"/>
      <c r="D271" s="40" t="s">
        <v>247</v>
      </c>
      <c r="E271" s="54">
        <v>36293.3</v>
      </c>
      <c r="F271" s="54">
        <v>36293.3</v>
      </c>
    </row>
    <row r="272" spans="1:6" ht="25.5">
      <c r="A272" s="93"/>
      <c r="B272" s="72" t="s">
        <v>506</v>
      </c>
      <c r="C272" s="74"/>
      <c r="D272" s="73" t="s">
        <v>340</v>
      </c>
      <c r="E272" s="54">
        <f t="shared" si="18"/>
        <v>4436.2</v>
      </c>
      <c r="F272" s="54">
        <f t="shared" si="18"/>
        <v>4436.2</v>
      </c>
    </row>
    <row r="273" spans="1:6" ht="25.5">
      <c r="A273" s="93"/>
      <c r="B273" s="72"/>
      <c r="C273" s="74" t="s">
        <v>89</v>
      </c>
      <c r="D273" s="14" t="s">
        <v>90</v>
      </c>
      <c r="E273" s="54">
        <f t="shared" si="18"/>
        <v>4436.2</v>
      </c>
      <c r="F273" s="54">
        <f t="shared" si="18"/>
        <v>4436.2</v>
      </c>
    </row>
    <row r="274" spans="1:6" ht="25.5">
      <c r="A274" s="93"/>
      <c r="B274" s="41"/>
      <c r="C274" s="93"/>
      <c r="D274" s="40" t="s">
        <v>247</v>
      </c>
      <c r="E274" s="54">
        <v>4436.2</v>
      </c>
      <c r="F274" s="54">
        <v>4436.2</v>
      </c>
    </row>
    <row r="275" spans="1:6" ht="12.75">
      <c r="A275" s="81"/>
      <c r="B275" s="41" t="s">
        <v>50</v>
      </c>
      <c r="C275" s="81"/>
      <c r="D275" s="132" t="s">
        <v>27</v>
      </c>
      <c r="E275" s="52">
        <f aca="true" t="shared" si="19" ref="E275:F277">E276</f>
        <v>885</v>
      </c>
      <c r="F275" s="52">
        <f t="shared" si="19"/>
        <v>885</v>
      </c>
    </row>
    <row r="276" spans="1:6" ht="38.25">
      <c r="A276" s="81"/>
      <c r="B276" s="72" t="s">
        <v>51</v>
      </c>
      <c r="C276" s="74"/>
      <c r="D276" s="129" t="s">
        <v>523</v>
      </c>
      <c r="E276" s="54">
        <f t="shared" si="19"/>
        <v>885</v>
      </c>
      <c r="F276" s="54">
        <f t="shared" si="19"/>
        <v>885</v>
      </c>
    </row>
    <row r="277" spans="1:6" ht="76.5">
      <c r="A277" s="81"/>
      <c r="B277" s="72" t="s">
        <v>111</v>
      </c>
      <c r="C277" s="74"/>
      <c r="D277" s="143" t="s">
        <v>534</v>
      </c>
      <c r="E277" s="54">
        <f t="shared" si="19"/>
        <v>885</v>
      </c>
      <c r="F277" s="54">
        <f t="shared" si="19"/>
        <v>885</v>
      </c>
    </row>
    <row r="278" spans="1:6" ht="25.5">
      <c r="A278" s="81"/>
      <c r="B278" s="41"/>
      <c r="C278" s="74" t="s">
        <v>89</v>
      </c>
      <c r="D278" s="14" t="s">
        <v>90</v>
      </c>
      <c r="E278" s="54">
        <v>885</v>
      </c>
      <c r="F278" s="54">
        <v>885</v>
      </c>
    </row>
    <row r="279" spans="1:6" ht="25.5">
      <c r="A279" s="81"/>
      <c r="B279" s="41" t="s">
        <v>34</v>
      </c>
      <c r="C279" s="81"/>
      <c r="D279" s="32" t="s">
        <v>35</v>
      </c>
      <c r="E279" s="52">
        <f>E280</f>
        <v>2795</v>
      </c>
      <c r="F279" s="52">
        <f>F280</f>
        <v>3137</v>
      </c>
    </row>
    <row r="280" spans="1:6" ht="63.75">
      <c r="A280" s="81"/>
      <c r="B280" s="72" t="s">
        <v>110</v>
      </c>
      <c r="C280" s="74"/>
      <c r="D280" s="14" t="s">
        <v>153</v>
      </c>
      <c r="E280" s="54">
        <f>E281</f>
        <v>2795</v>
      </c>
      <c r="F280" s="54">
        <f>F281</f>
        <v>3137</v>
      </c>
    </row>
    <row r="281" spans="1:6" ht="12.75">
      <c r="A281" s="81"/>
      <c r="B281" s="72"/>
      <c r="C281" s="74" t="s">
        <v>71</v>
      </c>
      <c r="D281" s="14" t="s">
        <v>59</v>
      </c>
      <c r="E281" s="54">
        <v>2795</v>
      </c>
      <c r="F281" s="54">
        <v>3137</v>
      </c>
    </row>
    <row r="282" spans="1:6" ht="12.75">
      <c r="A282" s="93" t="s">
        <v>443</v>
      </c>
      <c r="B282" s="41"/>
      <c r="C282" s="81"/>
      <c r="D282" s="135" t="s">
        <v>291</v>
      </c>
      <c r="E282" s="49">
        <f>E283+E314</f>
        <v>49098.50000000001</v>
      </c>
      <c r="F282" s="49">
        <f>F283+F314</f>
        <v>146122.69999999998</v>
      </c>
    </row>
    <row r="283" spans="1:6" ht="13.5">
      <c r="A283" s="115" t="s">
        <v>444</v>
      </c>
      <c r="B283" s="41"/>
      <c r="C283" s="117"/>
      <c r="D283" s="136" t="s">
        <v>445</v>
      </c>
      <c r="E283" s="50">
        <f>E288+E295+E299+E303+E307+E284</f>
        <v>45515.200000000004</v>
      </c>
      <c r="F283" s="50">
        <f>F288+F295+F299+F303+F307+F284</f>
        <v>142539.4</v>
      </c>
    </row>
    <row r="284" spans="1:6" ht="38.25">
      <c r="A284" s="115"/>
      <c r="B284" s="66" t="s">
        <v>37</v>
      </c>
      <c r="C284" s="81"/>
      <c r="D284" s="32" t="s">
        <v>91</v>
      </c>
      <c r="E284" s="52"/>
      <c r="F284" s="52">
        <f>F285</f>
        <v>100000</v>
      </c>
    </row>
    <row r="285" spans="1:6" ht="25.5">
      <c r="A285" s="115"/>
      <c r="B285" s="72" t="s">
        <v>92</v>
      </c>
      <c r="C285" s="74"/>
      <c r="D285" s="14" t="s">
        <v>120</v>
      </c>
      <c r="E285" s="54"/>
      <c r="F285" s="54">
        <f>F286</f>
        <v>100000</v>
      </c>
    </row>
    <row r="286" spans="1:6" ht="13.5">
      <c r="A286" s="115"/>
      <c r="B286" s="72"/>
      <c r="C286" s="74" t="s">
        <v>121</v>
      </c>
      <c r="D286" s="14" t="s">
        <v>93</v>
      </c>
      <c r="E286" s="54"/>
      <c r="F286" s="54">
        <f>F287</f>
        <v>100000</v>
      </c>
    </row>
    <row r="287" spans="1:6" ht="25.5">
      <c r="A287" s="115"/>
      <c r="B287" s="41"/>
      <c r="C287" s="117"/>
      <c r="D287" s="245" t="s">
        <v>307</v>
      </c>
      <c r="E287" s="54"/>
      <c r="F287" s="54">
        <v>100000</v>
      </c>
    </row>
    <row r="288" spans="1:6" ht="25.5">
      <c r="A288" s="115"/>
      <c r="B288" s="41" t="s">
        <v>446</v>
      </c>
      <c r="C288" s="117"/>
      <c r="D288" s="137" t="s">
        <v>447</v>
      </c>
      <c r="E288" s="52">
        <f>E292+E289</f>
        <v>8008.799999999999</v>
      </c>
      <c r="F288" s="52">
        <f>F292+F289</f>
        <v>8008.799999999999</v>
      </c>
    </row>
    <row r="289" spans="1:6" ht="25.5">
      <c r="A289" s="115"/>
      <c r="B289" s="72" t="s">
        <v>251</v>
      </c>
      <c r="C289" s="74"/>
      <c r="D289" s="73" t="s">
        <v>425</v>
      </c>
      <c r="E289" s="54">
        <f>E290</f>
        <v>1104.1</v>
      </c>
      <c r="F289" s="54">
        <f>F290</f>
        <v>1104.1</v>
      </c>
    </row>
    <row r="290" spans="1:6" ht="25.5">
      <c r="A290" s="115"/>
      <c r="B290" s="72"/>
      <c r="C290" s="74" t="s">
        <v>89</v>
      </c>
      <c r="D290" s="73" t="s">
        <v>90</v>
      </c>
      <c r="E290" s="54">
        <f>E291</f>
        <v>1104.1</v>
      </c>
      <c r="F290" s="54">
        <f>F291</f>
        <v>1104.1</v>
      </c>
    </row>
    <row r="291" spans="1:6" ht="38.25">
      <c r="A291" s="115"/>
      <c r="B291" s="72"/>
      <c r="C291" s="74"/>
      <c r="D291" s="245" t="s">
        <v>487</v>
      </c>
      <c r="E291" s="54">
        <v>1104.1</v>
      </c>
      <c r="F291" s="54">
        <v>1104.1</v>
      </c>
    </row>
    <row r="292" spans="1:6" ht="25.5">
      <c r="A292" s="115"/>
      <c r="B292" s="72" t="s">
        <v>341</v>
      </c>
      <c r="C292" s="74"/>
      <c r="D292" s="73" t="s">
        <v>345</v>
      </c>
      <c r="E292" s="54">
        <f>E293</f>
        <v>6904.7</v>
      </c>
      <c r="F292" s="54">
        <f>F293</f>
        <v>6904.7</v>
      </c>
    </row>
    <row r="293" spans="1:6" ht="25.5">
      <c r="A293" s="115"/>
      <c r="B293" s="72"/>
      <c r="C293" s="74" t="s">
        <v>89</v>
      </c>
      <c r="D293" s="73" t="s">
        <v>90</v>
      </c>
      <c r="E293" s="54">
        <f>E294</f>
        <v>6904.7</v>
      </c>
      <c r="F293" s="54">
        <f>F294</f>
        <v>6904.7</v>
      </c>
    </row>
    <row r="294" spans="1:6" ht="25.5">
      <c r="A294" s="115"/>
      <c r="B294" s="41"/>
      <c r="C294" s="117"/>
      <c r="D294" s="245" t="s">
        <v>482</v>
      </c>
      <c r="E294" s="54">
        <v>6904.7</v>
      </c>
      <c r="F294" s="54">
        <v>6904.7</v>
      </c>
    </row>
    <row r="295" spans="1:6" ht="13.5">
      <c r="A295" s="115"/>
      <c r="B295" s="41" t="s">
        <v>448</v>
      </c>
      <c r="C295" s="117"/>
      <c r="D295" s="139" t="s">
        <v>449</v>
      </c>
      <c r="E295" s="52">
        <f aca="true" t="shared" si="20" ref="E295:F297">E296</f>
        <v>8966</v>
      </c>
      <c r="F295" s="52">
        <f t="shared" si="20"/>
        <v>5990.2</v>
      </c>
    </row>
    <row r="296" spans="1:6" ht="25.5">
      <c r="A296" s="115"/>
      <c r="B296" s="72" t="s">
        <v>342</v>
      </c>
      <c r="C296" s="74"/>
      <c r="D296" s="73" t="s">
        <v>208</v>
      </c>
      <c r="E296" s="54">
        <f t="shared" si="20"/>
        <v>8966</v>
      </c>
      <c r="F296" s="54">
        <f t="shared" si="20"/>
        <v>5990.2</v>
      </c>
    </row>
    <row r="297" spans="1:6" ht="25.5">
      <c r="A297" s="115"/>
      <c r="B297" s="72"/>
      <c r="C297" s="74" t="s">
        <v>89</v>
      </c>
      <c r="D297" s="73" t="s">
        <v>90</v>
      </c>
      <c r="E297" s="54">
        <f t="shared" si="20"/>
        <v>8966</v>
      </c>
      <c r="F297" s="54">
        <f t="shared" si="20"/>
        <v>5990.2</v>
      </c>
    </row>
    <row r="298" spans="1:6" ht="25.5">
      <c r="A298" s="115"/>
      <c r="B298" s="41"/>
      <c r="C298" s="117"/>
      <c r="D298" s="245" t="s">
        <v>482</v>
      </c>
      <c r="E298" s="54">
        <v>8966</v>
      </c>
      <c r="F298" s="54">
        <v>5990.2</v>
      </c>
    </row>
    <row r="299" spans="1:6" ht="12.75">
      <c r="A299" s="93"/>
      <c r="B299" s="41" t="s">
        <v>450</v>
      </c>
      <c r="C299" s="93"/>
      <c r="D299" s="135" t="s">
        <v>451</v>
      </c>
      <c r="E299" s="49">
        <f aca="true" t="shared" si="21" ref="E299:F301">E300</f>
        <v>13764</v>
      </c>
      <c r="F299" s="49">
        <f t="shared" si="21"/>
        <v>13764</v>
      </c>
    </row>
    <row r="300" spans="1:6" ht="25.5">
      <c r="A300" s="93"/>
      <c r="B300" s="72" t="s">
        <v>343</v>
      </c>
      <c r="C300" s="93"/>
      <c r="D300" s="245" t="s">
        <v>344</v>
      </c>
      <c r="E300" s="54">
        <f t="shared" si="21"/>
        <v>13764</v>
      </c>
      <c r="F300" s="54">
        <f t="shared" si="21"/>
        <v>13764</v>
      </c>
    </row>
    <row r="301" spans="1:6" ht="25.5">
      <c r="A301" s="93"/>
      <c r="B301" s="72"/>
      <c r="C301" s="74" t="s">
        <v>89</v>
      </c>
      <c r="D301" s="73" t="s">
        <v>90</v>
      </c>
      <c r="E301" s="54">
        <f t="shared" si="21"/>
        <v>13764</v>
      </c>
      <c r="F301" s="54">
        <f t="shared" si="21"/>
        <v>13764</v>
      </c>
    </row>
    <row r="302" spans="1:6" ht="25.5">
      <c r="A302" s="93"/>
      <c r="B302" s="72"/>
      <c r="C302" s="74"/>
      <c r="D302" s="245" t="s">
        <v>482</v>
      </c>
      <c r="E302" s="54">
        <v>13764</v>
      </c>
      <c r="F302" s="54">
        <v>13764</v>
      </c>
    </row>
    <row r="303" spans="1:6" ht="25.5">
      <c r="A303" s="93"/>
      <c r="B303" s="41" t="s">
        <v>452</v>
      </c>
      <c r="C303" s="81"/>
      <c r="D303" s="32" t="s">
        <v>453</v>
      </c>
      <c r="E303" s="52">
        <f aca="true" t="shared" si="22" ref="E303:F305">E304</f>
        <v>9106.5</v>
      </c>
      <c r="F303" s="52">
        <f t="shared" si="22"/>
        <v>9106.5</v>
      </c>
    </row>
    <row r="304" spans="1:6" ht="25.5">
      <c r="A304" s="93"/>
      <c r="B304" s="72" t="s">
        <v>346</v>
      </c>
      <c r="C304" s="81"/>
      <c r="D304" s="73" t="s">
        <v>345</v>
      </c>
      <c r="E304" s="54">
        <f t="shared" si="22"/>
        <v>9106.5</v>
      </c>
      <c r="F304" s="54">
        <f t="shared" si="22"/>
        <v>9106.5</v>
      </c>
    </row>
    <row r="305" spans="1:6" ht="25.5">
      <c r="A305" s="93"/>
      <c r="B305" s="72"/>
      <c r="C305" s="74" t="s">
        <v>89</v>
      </c>
      <c r="D305" s="73" t="s">
        <v>90</v>
      </c>
      <c r="E305" s="54">
        <f t="shared" si="22"/>
        <v>9106.5</v>
      </c>
      <c r="F305" s="54">
        <f t="shared" si="22"/>
        <v>9106.5</v>
      </c>
    </row>
    <row r="306" spans="1:6" ht="25.5">
      <c r="A306" s="93"/>
      <c r="B306" s="41"/>
      <c r="C306" s="81"/>
      <c r="D306" s="245" t="s">
        <v>482</v>
      </c>
      <c r="E306" s="51">
        <v>9106.5</v>
      </c>
      <c r="F306" s="51">
        <v>9106.5</v>
      </c>
    </row>
    <row r="307" spans="1:6" ht="38.25">
      <c r="A307" s="93"/>
      <c r="B307" s="41" t="s">
        <v>454</v>
      </c>
      <c r="C307" s="81"/>
      <c r="D307" s="32" t="s">
        <v>455</v>
      </c>
      <c r="E307" s="52">
        <f>E311+E308</f>
        <v>5669.900000000001</v>
      </c>
      <c r="F307" s="52">
        <f>F311+F308</f>
        <v>5669.900000000001</v>
      </c>
    </row>
    <row r="308" spans="1:6" ht="25.5">
      <c r="A308" s="93"/>
      <c r="B308" s="72" t="s">
        <v>363</v>
      </c>
      <c r="C308" s="81"/>
      <c r="D308" s="14" t="s">
        <v>364</v>
      </c>
      <c r="E308" s="54">
        <f>E309</f>
        <v>408.1</v>
      </c>
      <c r="F308" s="54">
        <f>F309</f>
        <v>408.1</v>
      </c>
    </row>
    <row r="309" spans="1:6" ht="25.5">
      <c r="A309" s="93"/>
      <c r="B309" s="72" t="s">
        <v>365</v>
      </c>
      <c r="C309" s="81"/>
      <c r="D309" s="10" t="s">
        <v>364</v>
      </c>
      <c r="E309" s="54">
        <f>E310</f>
        <v>408.1</v>
      </c>
      <c r="F309" s="54">
        <f>F310</f>
        <v>408.1</v>
      </c>
    </row>
    <row r="310" spans="1:6" ht="27" customHeight="1">
      <c r="A310" s="93"/>
      <c r="B310" s="41"/>
      <c r="C310" s="74" t="s">
        <v>89</v>
      </c>
      <c r="D310" s="73" t="s">
        <v>90</v>
      </c>
      <c r="E310" s="54">
        <v>408.1</v>
      </c>
      <c r="F310" s="54">
        <v>408.1</v>
      </c>
    </row>
    <row r="311" spans="1:6" ht="25.5">
      <c r="A311" s="93"/>
      <c r="B311" s="72" t="s">
        <v>114</v>
      </c>
      <c r="C311" s="74"/>
      <c r="D311" s="14" t="s">
        <v>288</v>
      </c>
      <c r="E311" s="54">
        <f>E312</f>
        <v>5261.8</v>
      </c>
      <c r="F311" s="54">
        <f>F312</f>
        <v>5261.8</v>
      </c>
    </row>
    <row r="312" spans="1:6" ht="12.75">
      <c r="A312" s="93"/>
      <c r="B312" s="72"/>
      <c r="C312" s="74" t="s">
        <v>71</v>
      </c>
      <c r="D312" s="14" t="s">
        <v>59</v>
      </c>
      <c r="E312" s="54">
        <f>E313</f>
        <v>5261.8</v>
      </c>
      <c r="F312" s="54">
        <f>F313</f>
        <v>5261.8</v>
      </c>
    </row>
    <row r="313" spans="1:6" ht="25.5">
      <c r="A313" s="93"/>
      <c r="B313" s="72"/>
      <c r="C313" s="74"/>
      <c r="D313" s="245" t="s">
        <v>514</v>
      </c>
      <c r="E313" s="51">
        <v>5261.8</v>
      </c>
      <c r="F313" s="51">
        <v>5261.8</v>
      </c>
    </row>
    <row r="314" spans="1:6" ht="27">
      <c r="A314" s="109" t="s">
        <v>293</v>
      </c>
      <c r="B314" s="41"/>
      <c r="C314" s="81"/>
      <c r="D314" s="35" t="s">
        <v>294</v>
      </c>
      <c r="E314" s="53">
        <f>E315+E319</f>
        <v>3583.3</v>
      </c>
      <c r="F314" s="53">
        <f>F315+F319</f>
        <v>3583.3</v>
      </c>
    </row>
    <row r="315" spans="1:6" ht="38.25">
      <c r="A315" s="93"/>
      <c r="B315" s="41" t="s">
        <v>42</v>
      </c>
      <c r="C315" s="115"/>
      <c r="D315" s="132" t="s">
        <v>41</v>
      </c>
      <c r="E315" s="52">
        <f aca="true" t="shared" si="23" ref="E315:F317">E316</f>
        <v>3368.3</v>
      </c>
      <c r="F315" s="52">
        <f t="shared" si="23"/>
        <v>3368.3</v>
      </c>
    </row>
    <row r="316" spans="1:6" ht="12.75">
      <c r="A316" s="93"/>
      <c r="B316" s="72" t="s">
        <v>44</v>
      </c>
      <c r="C316" s="74"/>
      <c r="D316" s="14" t="s">
        <v>5</v>
      </c>
      <c r="E316" s="54">
        <f t="shared" si="23"/>
        <v>3368.3</v>
      </c>
      <c r="F316" s="54">
        <f t="shared" si="23"/>
        <v>3368.3</v>
      </c>
    </row>
    <row r="317" spans="1:6" ht="25.5">
      <c r="A317" s="93"/>
      <c r="B317" s="72"/>
      <c r="C317" s="74" t="s">
        <v>58</v>
      </c>
      <c r="D317" s="14" t="s">
        <v>49</v>
      </c>
      <c r="E317" s="54">
        <f t="shared" si="23"/>
        <v>3368.3</v>
      </c>
      <c r="F317" s="54">
        <f t="shared" si="23"/>
        <v>3368.3</v>
      </c>
    </row>
    <row r="318" spans="1:6" ht="25.5">
      <c r="A318" s="93"/>
      <c r="B318" s="41"/>
      <c r="C318" s="81"/>
      <c r="D318" s="245" t="s">
        <v>482</v>
      </c>
      <c r="E318" s="51">
        <v>3368.3</v>
      </c>
      <c r="F318" s="51">
        <v>3368.3</v>
      </c>
    </row>
    <row r="319" spans="1:6" ht="17.25" customHeight="1">
      <c r="A319" s="93"/>
      <c r="B319" s="41" t="s">
        <v>50</v>
      </c>
      <c r="C319" s="115"/>
      <c r="D319" s="32" t="s">
        <v>27</v>
      </c>
      <c r="E319" s="52">
        <f aca="true" t="shared" si="24" ref="E319:F321">E320</f>
        <v>215</v>
      </c>
      <c r="F319" s="52">
        <f t="shared" si="24"/>
        <v>215</v>
      </c>
    </row>
    <row r="320" spans="1:6" ht="47.25" customHeight="1">
      <c r="A320" s="93"/>
      <c r="B320" s="67" t="s">
        <v>51</v>
      </c>
      <c r="C320" s="114"/>
      <c r="D320" s="129" t="s">
        <v>523</v>
      </c>
      <c r="E320" s="51">
        <f t="shared" si="24"/>
        <v>215</v>
      </c>
      <c r="F320" s="51">
        <f t="shared" si="24"/>
        <v>215</v>
      </c>
    </row>
    <row r="321" spans="1:6" ht="46.5" customHeight="1">
      <c r="A321" s="93"/>
      <c r="B321" s="67" t="s">
        <v>53</v>
      </c>
      <c r="C321" s="74"/>
      <c r="D321" s="14" t="s">
        <v>525</v>
      </c>
      <c r="E321" s="54">
        <f t="shared" si="24"/>
        <v>215</v>
      </c>
      <c r="F321" s="54">
        <f t="shared" si="24"/>
        <v>215</v>
      </c>
    </row>
    <row r="322" spans="1:6" ht="25.5">
      <c r="A322" s="93"/>
      <c r="B322" s="67"/>
      <c r="C322" s="77" t="s">
        <v>58</v>
      </c>
      <c r="D322" s="68" t="s">
        <v>49</v>
      </c>
      <c r="E322" s="54">
        <v>215</v>
      </c>
      <c r="F322" s="54">
        <v>215</v>
      </c>
    </row>
    <row r="323" spans="1:6" ht="13.5">
      <c r="A323" s="93" t="s">
        <v>456</v>
      </c>
      <c r="B323" s="41"/>
      <c r="C323" s="115"/>
      <c r="D323" s="140" t="s">
        <v>295</v>
      </c>
      <c r="E323" s="49">
        <f>E324+E336+E347+E355+E360</f>
        <v>438685.9</v>
      </c>
      <c r="F323" s="49">
        <f>F324+F336+F347+F355+F360</f>
        <v>379091.19999999995</v>
      </c>
    </row>
    <row r="324" spans="1:6" ht="13.5">
      <c r="A324" s="115" t="s">
        <v>457</v>
      </c>
      <c r="B324" s="41"/>
      <c r="C324" s="115"/>
      <c r="D324" s="108" t="s">
        <v>115</v>
      </c>
      <c r="E324" s="50">
        <f>E325+E332</f>
        <v>168717.5</v>
      </c>
      <c r="F324" s="50">
        <f>F325+F332</f>
        <v>123588.9</v>
      </c>
    </row>
    <row r="325" spans="1:6" ht="25.5">
      <c r="A325" s="115"/>
      <c r="B325" s="41" t="s">
        <v>458</v>
      </c>
      <c r="C325" s="115"/>
      <c r="D325" s="32" t="s">
        <v>461</v>
      </c>
      <c r="E325" s="52">
        <f>E329+E326</f>
        <v>168239.8</v>
      </c>
      <c r="F325" s="52">
        <f>F329+F326</f>
        <v>123111.2</v>
      </c>
    </row>
    <row r="326" spans="1:6" ht="25.5">
      <c r="A326" s="115"/>
      <c r="B326" s="72" t="s">
        <v>504</v>
      </c>
      <c r="C326" s="74"/>
      <c r="D326" s="73" t="s">
        <v>425</v>
      </c>
      <c r="E326" s="54">
        <f>E327</f>
        <v>120236.5</v>
      </c>
      <c r="F326" s="54">
        <f>F327</f>
        <v>75107.9</v>
      </c>
    </row>
    <row r="327" spans="1:6" ht="25.5">
      <c r="A327" s="115"/>
      <c r="B327" s="72"/>
      <c r="C327" s="74" t="s">
        <v>89</v>
      </c>
      <c r="D327" s="73" t="s">
        <v>90</v>
      </c>
      <c r="E327" s="54">
        <f>E328</f>
        <v>120236.5</v>
      </c>
      <c r="F327" s="54">
        <f>F328</f>
        <v>75107.9</v>
      </c>
    </row>
    <row r="328" spans="1:6" ht="25.5">
      <c r="A328" s="115"/>
      <c r="B328" s="72"/>
      <c r="C328" s="111"/>
      <c r="D328" s="14" t="s">
        <v>243</v>
      </c>
      <c r="E328" s="54">
        <v>120236.5</v>
      </c>
      <c r="F328" s="54">
        <v>75107.9</v>
      </c>
    </row>
    <row r="329" spans="1:6" ht="25.5">
      <c r="A329" s="115"/>
      <c r="B329" s="72" t="s">
        <v>347</v>
      </c>
      <c r="C329" s="74"/>
      <c r="D329" s="73" t="s">
        <v>348</v>
      </c>
      <c r="E329" s="54">
        <f>E330</f>
        <v>48003.3</v>
      </c>
      <c r="F329" s="54">
        <f>F330</f>
        <v>48003.3</v>
      </c>
    </row>
    <row r="330" spans="1:6" ht="25.5">
      <c r="A330" s="115"/>
      <c r="B330" s="72"/>
      <c r="C330" s="74" t="s">
        <v>89</v>
      </c>
      <c r="D330" s="73" t="s">
        <v>90</v>
      </c>
      <c r="E330" s="54">
        <f>E331</f>
        <v>48003.3</v>
      </c>
      <c r="F330" s="54">
        <f>F331</f>
        <v>48003.3</v>
      </c>
    </row>
    <row r="331" spans="1:6" ht="25.5">
      <c r="A331" s="115"/>
      <c r="B331" s="72"/>
      <c r="C331" s="111"/>
      <c r="D331" s="14" t="s">
        <v>243</v>
      </c>
      <c r="E331" s="54">
        <v>48003.3</v>
      </c>
      <c r="F331" s="54">
        <v>48003.3</v>
      </c>
    </row>
    <row r="332" spans="1:6" ht="13.5">
      <c r="A332" s="115"/>
      <c r="B332" s="41" t="s">
        <v>135</v>
      </c>
      <c r="C332" s="115"/>
      <c r="D332" s="106" t="s">
        <v>136</v>
      </c>
      <c r="E332" s="49">
        <f aca="true" t="shared" si="25" ref="E332:F334">E333</f>
        <v>477.7</v>
      </c>
      <c r="F332" s="49">
        <f t="shared" si="25"/>
        <v>477.7</v>
      </c>
    </row>
    <row r="333" spans="1:6" ht="25.5">
      <c r="A333" s="93"/>
      <c r="B333" s="72" t="s">
        <v>501</v>
      </c>
      <c r="C333" s="74"/>
      <c r="D333" s="73" t="s">
        <v>425</v>
      </c>
      <c r="E333" s="54">
        <f t="shared" si="25"/>
        <v>477.7</v>
      </c>
      <c r="F333" s="54">
        <f t="shared" si="25"/>
        <v>477.7</v>
      </c>
    </row>
    <row r="334" spans="1:6" ht="25.5">
      <c r="A334" s="115"/>
      <c r="B334" s="72"/>
      <c r="C334" s="74" t="s">
        <v>89</v>
      </c>
      <c r="D334" s="73" t="s">
        <v>90</v>
      </c>
      <c r="E334" s="54">
        <f t="shared" si="25"/>
        <v>477.7</v>
      </c>
      <c r="F334" s="54">
        <f t="shared" si="25"/>
        <v>477.7</v>
      </c>
    </row>
    <row r="335" spans="1:6" ht="25.5">
      <c r="A335" s="115"/>
      <c r="B335" s="41"/>
      <c r="C335" s="115"/>
      <c r="D335" s="14" t="s">
        <v>243</v>
      </c>
      <c r="E335" s="54">
        <v>477.7</v>
      </c>
      <c r="F335" s="54">
        <v>477.7</v>
      </c>
    </row>
    <row r="336" spans="1:6" ht="13.5">
      <c r="A336" s="115" t="s">
        <v>467</v>
      </c>
      <c r="B336" s="41"/>
      <c r="C336" s="115"/>
      <c r="D336" s="108" t="s">
        <v>197</v>
      </c>
      <c r="E336" s="50">
        <f>E337+E344</f>
        <v>16554.9</v>
      </c>
      <c r="F336" s="50">
        <f>F337+F344</f>
        <v>16489.9</v>
      </c>
    </row>
    <row r="337" spans="1:6" ht="25.5">
      <c r="A337" s="115"/>
      <c r="B337" s="41" t="s">
        <v>463</v>
      </c>
      <c r="C337" s="115"/>
      <c r="D337" s="32" t="s">
        <v>464</v>
      </c>
      <c r="E337" s="52">
        <f>E341+E338</f>
        <v>16489.9</v>
      </c>
      <c r="F337" s="52">
        <f>F341+F338</f>
        <v>16489.9</v>
      </c>
    </row>
    <row r="338" spans="1:6" ht="25.5">
      <c r="A338" s="115"/>
      <c r="B338" s="72" t="s">
        <v>505</v>
      </c>
      <c r="C338" s="74"/>
      <c r="D338" s="73" t="s">
        <v>425</v>
      </c>
      <c r="E338" s="54">
        <f>E339</f>
        <v>10145.8</v>
      </c>
      <c r="F338" s="54">
        <f>F339</f>
        <v>10145.8</v>
      </c>
    </row>
    <row r="339" spans="1:6" ht="25.5">
      <c r="A339" s="115"/>
      <c r="B339" s="72"/>
      <c r="C339" s="74" t="s">
        <v>89</v>
      </c>
      <c r="D339" s="73" t="s">
        <v>90</v>
      </c>
      <c r="E339" s="54">
        <f>E340</f>
        <v>10145.8</v>
      </c>
      <c r="F339" s="54">
        <f>F340</f>
        <v>10145.8</v>
      </c>
    </row>
    <row r="340" spans="1:6" ht="25.5">
      <c r="A340" s="115"/>
      <c r="B340" s="41"/>
      <c r="C340" s="115"/>
      <c r="D340" s="14" t="s">
        <v>243</v>
      </c>
      <c r="E340" s="54">
        <v>10145.8</v>
      </c>
      <c r="F340" s="54">
        <v>10145.8</v>
      </c>
    </row>
    <row r="341" spans="1:6" ht="25.5">
      <c r="A341" s="115"/>
      <c r="B341" s="72" t="s">
        <v>349</v>
      </c>
      <c r="C341" s="74"/>
      <c r="D341" s="73" t="s">
        <v>348</v>
      </c>
      <c r="E341" s="54">
        <f>E342</f>
        <v>6344.1</v>
      </c>
      <c r="F341" s="54">
        <f>F342</f>
        <v>6344.1</v>
      </c>
    </row>
    <row r="342" spans="1:6" ht="25.5">
      <c r="A342" s="115"/>
      <c r="B342" s="72"/>
      <c r="C342" s="74" t="s">
        <v>89</v>
      </c>
      <c r="D342" s="73" t="s">
        <v>90</v>
      </c>
      <c r="E342" s="54">
        <f>E343</f>
        <v>6344.1</v>
      </c>
      <c r="F342" s="54">
        <f>F343</f>
        <v>6344.1</v>
      </c>
    </row>
    <row r="343" spans="1:6" ht="25.5">
      <c r="A343" s="115"/>
      <c r="B343" s="41"/>
      <c r="C343" s="115"/>
      <c r="D343" s="14" t="s">
        <v>243</v>
      </c>
      <c r="E343" s="54">
        <v>6344.1</v>
      </c>
      <c r="F343" s="54">
        <v>6344.1</v>
      </c>
    </row>
    <row r="344" spans="1:6" ht="25.5">
      <c r="A344" s="115"/>
      <c r="B344" s="41" t="s">
        <v>19</v>
      </c>
      <c r="C344" s="81"/>
      <c r="D344" s="132" t="s">
        <v>175</v>
      </c>
      <c r="E344" s="52">
        <f>E345</f>
        <v>65</v>
      </c>
      <c r="F344" s="52"/>
    </row>
    <row r="345" spans="1:6" ht="51">
      <c r="A345" s="115"/>
      <c r="B345" s="72" t="s">
        <v>176</v>
      </c>
      <c r="C345" s="111"/>
      <c r="D345" s="14" t="s">
        <v>177</v>
      </c>
      <c r="E345" s="54">
        <f>E346</f>
        <v>65</v>
      </c>
      <c r="F345" s="54"/>
    </row>
    <row r="346" spans="1:6" ht="25.5">
      <c r="A346" s="115"/>
      <c r="B346" s="72"/>
      <c r="C346" s="74" t="s">
        <v>89</v>
      </c>
      <c r="D346" s="73" t="s">
        <v>90</v>
      </c>
      <c r="E346" s="54">
        <v>65</v>
      </c>
      <c r="F346" s="54"/>
    </row>
    <row r="347" spans="1:6" ht="13.5">
      <c r="A347" s="115" t="s">
        <v>470</v>
      </c>
      <c r="B347" s="41"/>
      <c r="C347" s="115"/>
      <c r="D347" s="108" t="s">
        <v>122</v>
      </c>
      <c r="E347" s="50">
        <f>E348+E352</f>
        <v>88278</v>
      </c>
      <c r="F347" s="50">
        <f>F348+F352</f>
        <v>74695.9</v>
      </c>
    </row>
    <row r="348" spans="1:6" ht="13.5">
      <c r="A348" s="115"/>
      <c r="B348" s="41" t="s">
        <v>465</v>
      </c>
      <c r="C348" s="115"/>
      <c r="D348" s="106" t="s">
        <v>466</v>
      </c>
      <c r="E348" s="49">
        <f aca="true" t="shared" si="26" ref="E348:F350">E349</f>
        <v>74695.9</v>
      </c>
      <c r="F348" s="49">
        <f t="shared" si="26"/>
        <v>74695.9</v>
      </c>
    </row>
    <row r="349" spans="1:6" ht="25.5">
      <c r="A349" s="115"/>
      <c r="B349" s="72" t="s">
        <v>350</v>
      </c>
      <c r="C349" s="111"/>
      <c r="D349" s="73" t="s">
        <v>310</v>
      </c>
      <c r="E349" s="54">
        <f t="shared" si="26"/>
        <v>74695.9</v>
      </c>
      <c r="F349" s="54">
        <f t="shared" si="26"/>
        <v>74695.9</v>
      </c>
    </row>
    <row r="350" spans="1:6" ht="25.5">
      <c r="A350" s="115"/>
      <c r="B350" s="72"/>
      <c r="C350" s="74" t="s">
        <v>89</v>
      </c>
      <c r="D350" s="73" t="s">
        <v>90</v>
      </c>
      <c r="E350" s="54">
        <f t="shared" si="26"/>
        <v>74695.9</v>
      </c>
      <c r="F350" s="54">
        <f t="shared" si="26"/>
        <v>74695.9</v>
      </c>
    </row>
    <row r="351" spans="1:6" ht="25.5">
      <c r="A351" s="115"/>
      <c r="B351" s="41"/>
      <c r="C351" s="110"/>
      <c r="D351" s="14" t="s">
        <v>243</v>
      </c>
      <c r="E351" s="51">
        <v>74695.9</v>
      </c>
      <c r="F351" s="51">
        <v>74695.9</v>
      </c>
    </row>
    <row r="352" spans="1:6" ht="25.5">
      <c r="A352" s="115"/>
      <c r="B352" s="41" t="s">
        <v>19</v>
      </c>
      <c r="C352" s="115"/>
      <c r="D352" s="32" t="s">
        <v>175</v>
      </c>
      <c r="E352" s="49">
        <f>E353</f>
        <v>13582.1</v>
      </c>
      <c r="F352" s="49"/>
    </row>
    <row r="353" spans="1:6" ht="51">
      <c r="A353" s="115"/>
      <c r="B353" s="72" t="s">
        <v>176</v>
      </c>
      <c r="C353" s="111"/>
      <c r="D353" s="14" t="s">
        <v>177</v>
      </c>
      <c r="E353" s="54">
        <f>E354</f>
        <v>13582.1</v>
      </c>
      <c r="F353" s="54"/>
    </row>
    <row r="354" spans="1:6" ht="25.5">
      <c r="A354" s="115"/>
      <c r="B354" s="72"/>
      <c r="C354" s="74" t="s">
        <v>89</v>
      </c>
      <c r="D354" s="73" t="s">
        <v>90</v>
      </c>
      <c r="E354" s="54">
        <v>13582.1</v>
      </c>
      <c r="F354" s="54"/>
    </row>
    <row r="355" spans="1:6" ht="40.5">
      <c r="A355" s="115" t="s">
        <v>123</v>
      </c>
      <c r="B355" s="41"/>
      <c r="C355" s="115"/>
      <c r="D355" s="108" t="s">
        <v>124</v>
      </c>
      <c r="E355" s="50">
        <f aca="true" t="shared" si="27" ref="E355:F358">E356</f>
        <v>14161.3</v>
      </c>
      <c r="F355" s="50">
        <f t="shared" si="27"/>
        <v>14161.3</v>
      </c>
    </row>
    <row r="356" spans="1:6" ht="13.5">
      <c r="A356" s="115"/>
      <c r="B356" s="41" t="s">
        <v>50</v>
      </c>
      <c r="C356" s="115"/>
      <c r="D356" s="106" t="s">
        <v>27</v>
      </c>
      <c r="E356" s="49">
        <f t="shared" si="27"/>
        <v>14161.3</v>
      </c>
      <c r="F356" s="49">
        <f t="shared" si="27"/>
        <v>14161.3</v>
      </c>
    </row>
    <row r="357" spans="1:6" ht="38.25">
      <c r="A357" s="115"/>
      <c r="B357" s="72" t="s">
        <v>51</v>
      </c>
      <c r="C357" s="111"/>
      <c r="D357" s="129" t="s">
        <v>523</v>
      </c>
      <c r="E357" s="54">
        <f t="shared" si="27"/>
        <v>14161.3</v>
      </c>
      <c r="F357" s="54">
        <f t="shared" si="27"/>
        <v>14161.3</v>
      </c>
    </row>
    <row r="358" spans="1:6" ht="38.25">
      <c r="A358" s="93"/>
      <c r="B358" s="72" t="s">
        <v>117</v>
      </c>
      <c r="C358" s="74"/>
      <c r="D358" s="14" t="s">
        <v>528</v>
      </c>
      <c r="E358" s="54">
        <f t="shared" si="27"/>
        <v>14161.3</v>
      </c>
      <c r="F358" s="54">
        <f t="shared" si="27"/>
        <v>14161.3</v>
      </c>
    </row>
    <row r="359" spans="1:6" ht="25.5">
      <c r="A359" s="93"/>
      <c r="B359" s="72"/>
      <c r="C359" s="74" t="s">
        <v>89</v>
      </c>
      <c r="D359" s="14" t="s">
        <v>90</v>
      </c>
      <c r="E359" s="54">
        <v>14161.3</v>
      </c>
      <c r="F359" s="54">
        <v>14161.3</v>
      </c>
    </row>
    <row r="360" spans="1:6" ht="13.5">
      <c r="A360" s="109" t="s">
        <v>296</v>
      </c>
      <c r="B360" s="41"/>
      <c r="C360" s="93"/>
      <c r="D360" s="35" t="s">
        <v>297</v>
      </c>
      <c r="E360" s="53">
        <f>E361+E365+E369+E376+E373</f>
        <v>150974.19999999998</v>
      </c>
      <c r="F360" s="53">
        <f>F361+F365+F369+F376+F373</f>
        <v>150155.19999999998</v>
      </c>
    </row>
    <row r="361" spans="1:6" ht="38.25">
      <c r="A361" s="93"/>
      <c r="B361" s="41" t="s">
        <v>42</v>
      </c>
      <c r="C361" s="115"/>
      <c r="D361" s="132" t="s">
        <v>41</v>
      </c>
      <c r="E361" s="52">
        <f aca="true" t="shared" si="28" ref="E361:F363">E362</f>
        <v>9835.8</v>
      </c>
      <c r="F361" s="52">
        <f t="shared" si="28"/>
        <v>9835.8</v>
      </c>
    </row>
    <row r="362" spans="1:6" ht="12.75">
      <c r="A362" s="93"/>
      <c r="B362" s="72" t="s">
        <v>44</v>
      </c>
      <c r="C362" s="74"/>
      <c r="D362" s="14" t="s">
        <v>5</v>
      </c>
      <c r="E362" s="54">
        <f t="shared" si="28"/>
        <v>9835.8</v>
      </c>
      <c r="F362" s="54">
        <f t="shared" si="28"/>
        <v>9835.8</v>
      </c>
    </row>
    <row r="363" spans="1:6" ht="25.5">
      <c r="A363" s="93"/>
      <c r="B363" s="72"/>
      <c r="C363" s="74" t="s">
        <v>58</v>
      </c>
      <c r="D363" s="14" t="s">
        <v>49</v>
      </c>
      <c r="E363" s="54">
        <f t="shared" si="28"/>
        <v>9835.8</v>
      </c>
      <c r="F363" s="54">
        <f t="shared" si="28"/>
        <v>9835.8</v>
      </c>
    </row>
    <row r="364" spans="1:6" ht="25.5">
      <c r="A364" s="93"/>
      <c r="B364" s="41"/>
      <c r="C364" s="81"/>
      <c r="D364" s="14" t="s">
        <v>243</v>
      </c>
      <c r="E364" s="51">
        <v>9835.8</v>
      </c>
      <c r="F364" s="51">
        <v>9835.8</v>
      </c>
    </row>
    <row r="365" spans="1:6" ht="76.5">
      <c r="A365" s="93"/>
      <c r="B365" s="41" t="s">
        <v>441</v>
      </c>
      <c r="C365" s="81"/>
      <c r="D365" s="15" t="s">
        <v>108</v>
      </c>
      <c r="E365" s="52">
        <f aca="true" t="shared" si="29" ref="E365:F367">E366</f>
        <v>3745.1</v>
      </c>
      <c r="F365" s="52">
        <f t="shared" si="29"/>
        <v>3745.1</v>
      </c>
    </row>
    <row r="366" spans="1:6" ht="25.5">
      <c r="A366" s="93"/>
      <c r="B366" s="72" t="s">
        <v>109</v>
      </c>
      <c r="C366" s="74"/>
      <c r="D366" s="73" t="s">
        <v>425</v>
      </c>
      <c r="E366" s="54">
        <f t="shared" si="29"/>
        <v>3745.1</v>
      </c>
      <c r="F366" s="54">
        <f t="shared" si="29"/>
        <v>3745.1</v>
      </c>
    </row>
    <row r="367" spans="1:6" ht="25.5">
      <c r="A367" s="93"/>
      <c r="B367" s="72"/>
      <c r="C367" s="74" t="s">
        <v>89</v>
      </c>
      <c r="D367" s="73" t="s">
        <v>90</v>
      </c>
      <c r="E367" s="54">
        <f t="shared" si="29"/>
        <v>3745.1</v>
      </c>
      <c r="F367" s="54">
        <f t="shared" si="29"/>
        <v>3745.1</v>
      </c>
    </row>
    <row r="368" spans="1:6" ht="25.5">
      <c r="A368" s="93"/>
      <c r="B368" s="41"/>
      <c r="C368" s="81"/>
      <c r="D368" s="14" t="s">
        <v>243</v>
      </c>
      <c r="E368" s="51">
        <v>3745.1</v>
      </c>
      <c r="F368" s="51">
        <v>3745.1</v>
      </c>
    </row>
    <row r="369" spans="1:6" ht="25.5">
      <c r="A369" s="93"/>
      <c r="B369" s="41" t="s">
        <v>38</v>
      </c>
      <c r="C369" s="93"/>
      <c r="D369" s="32" t="s">
        <v>132</v>
      </c>
      <c r="E369" s="52">
        <f aca="true" t="shared" si="30" ref="E369:F371">E370</f>
        <v>485.9</v>
      </c>
      <c r="F369" s="52">
        <f t="shared" si="30"/>
        <v>485.9</v>
      </c>
    </row>
    <row r="370" spans="1:6" ht="12.75">
      <c r="A370" s="93"/>
      <c r="B370" s="72" t="s">
        <v>133</v>
      </c>
      <c r="C370" s="111"/>
      <c r="D370" s="133" t="s">
        <v>134</v>
      </c>
      <c r="E370" s="54">
        <f t="shared" si="30"/>
        <v>485.9</v>
      </c>
      <c r="F370" s="54">
        <f t="shared" si="30"/>
        <v>485.9</v>
      </c>
    </row>
    <row r="371" spans="1:6" ht="25.5">
      <c r="A371" s="93"/>
      <c r="B371" s="72"/>
      <c r="C371" s="74" t="s">
        <v>89</v>
      </c>
      <c r="D371" s="73" t="s">
        <v>90</v>
      </c>
      <c r="E371" s="54">
        <f t="shared" si="30"/>
        <v>485.9</v>
      </c>
      <c r="F371" s="54">
        <f t="shared" si="30"/>
        <v>485.9</v>
      </c>
    </row>
    <row r="372" spans="1:6" ht="25.5">
      <c r="A372" s="93"/>
      <c r="B372" s="41"/>
      <c r="C372" s="110"/>
      <c r="D372" s="14" t="s">
        <v>243</v>
      </c>
      <c r="E372" s="54">
        <v>485.9</v>
      </c>
      <c r="F372" s="54">
        <v>485.9</v>
      </c>
    </row>
    <row r="373" spans="1:6" ht="12.75">
      <c r="A373" s="93"/>
      <c r="B373" s="41" t="s">
        <v>50</v>
      </c>
      <c r="C373" s="81"/>
      <c r="D373" s="132" t="s">
        <v>27</v>
      </c>
      <c r="E373" s="52">
        <f>E374</f>
        <v>133065.4</v>
      </c>
      <c r="F373" s="52">
        <f>F374</f>
        <v>133065.4</v>
      </c>
    </row>
    <row r="374" spans="1:6" ht="63.75">
      <c r="A374" s="93"/>
      <c r="B374" s="72" t="s">
        <v>236</v>
      </c>
      <c r="C374" s="74"/>
      <c r="D374" s="14" t="s">
        <v>511</v>
      </c>
      <c r="E374" s="54">
        <f>E375</f>
        <v>133065.4</v>
      </c>
      <c r="F374" s="54">
        <f>F375</f>
        <v>133065.4</v>
      </c>
    </row>
    <row r="375" spans="1:6" ht="12.75">
      <c r="A375" s="93"/>
      <c r="B375" s="41"/>
      <c r="C375" s="265" t="s">
        <v>509</v>
      </c>
      <c r="D375" s="14" t="s">
        <v>510</v>
      </c>
      <c r="E375" s="54">
        <v>133065.4</v>
      </c>
      <c r="F375" s="54">
        <v>133065.4</v>
      </c>
    </row>
    <row r="376" spans="1:6" ht="25.5">
      <c r="A376" s="93"/>
      <c r="B376" s="41" t="s">
        <v>34</v>
      </c>
      <c r="C376" s="110"/>
      <c r="D376" s="106" t="s">
        <v>35</v>
      </c>
      <c r="E376" s="52">
        <f>E379+E377</f>
        <v>3842</v>
      </c>
      <c r="F376" s="52">
        <f>F379+F377</f>
        <v>3023</v>
      </c>
    </row>
    <row r="377" spans="1:6" ht="51">
      <c r="A377" s="93"/>
      <c r="B377" s="72" t="s">
        <v>298</v>
      </c>
      <c r="C377" s="74"/>
      <c r="D377" s="14" t="s">
        <v>299</v>
      </c>
      <c r="E377" s="54">
        <f>E378</f>
        <v>1002</v>
      </c>
      <c r="F377" s="54"/>
    </row>
    <row r="378" spans="1:6" ht="12.75">
      <c r="A378" s="93"/>
      <c r="B378" s="72"/>
      <c r="C378" s="74" t="s">
        <v>71</v>
      </c>
      <c r="D378" s="14" t="s">
        <v>59</v>
      </c>
      <c r="E378" s="54">
        <v>1002</v>
      </c>
      <c r="F378" s="54"/>
    </row>
    <row r="379" spans="1:6" ht="38.25">
      <c r="A379" s="93"/>
      <c r="B379" s="72" t="s">
        <v>219</v>
      </c>
      <c r="C379" s="74"/>
      <c r="D379" s="14" t="s">
        <v>220</v>
      </c>
      <c r="E379" s="54">
        <f>E380</f>
        <v>2840</v>
      </c>
      <c r="F379" s="54">
        <f>F380</f>
        <v>3023</v>
      </c>
    </row>
    <row r="380" spans="1:6" ht="12.75">
      <c r="A380" s="93"/>
      <c r="B380" s="72"/>
      <c r="C380" s="74" t="s">
        <v>71</v>
      </c>
      <c r="D380" s="14" t="s">
        <v>59</v>
      </c>
      <c r="E380" s="54">
        <v>2840</v>
      </c>
      <c r="F380" s="54">
        <v>3023</v>
      </c>
    </row>
    <row r="381" spans="1:6" ht="12.75">
      <c r="A381" s="93" t="s">
        <v>0</v>
      </c>
      <c r="B381" s="41"/>
      <c r="C381" s="93"/>
      <c r="D381" s="141" t="s">
        <v>1</v>
      </c>
      <c r="E381" s="49">
        <f>E382+E387+E412</f>
        <v>108649.09999999999</v>
      </c>
      <c r="F381" s="49">
        <f>F382+F387+F412</f>
        <v>109276</v>
      </c>
    </row>
    <row r="382" spans="1:6" ht="13.5">
      <c r="A382" s="115" t="s">
        <v>2</v>
      </c>
      <c r="B382" s="41"/>
      <c r="C382" s="115"/>
      <c r="D382" s="142" t="s">
        <v>3</v>
      </c>
      <c r="E382" s="50">
        <f aca="true" t="shared" si="31" ref="E382:F385">E383</f>
        <v>3682.3</v>
      </c>
      <c r="F382" s="50">
        <f t="shared" si="31"/>
        <v>3682.3</v>
      </c>
    </row>
    <row r="383" spans="1:6" ht="12.75">
      <c r="A383" s="93"/>
      <c r="B383" s="41" t="s">
        <v>137</v>
      </c>
      <c r="C383" s="93"/>
      <c r="D383" s="7" t="s">
        <v>282</v>
      </c>
      <c r="E383" s="49">
        <f t="shared" si="31"/>
        <v>3682.3</v>
      </c>
      <c r="F383" s="49">
        <f t="shared" si="31"/>
        <v>3682.3</v>
      </c>
    </row>
    <row r="384" spans="1:6" ht="41.25" customHeight="1">
      <c r="A384" s="93"/>
      <c r="B384" s="72" t="s">
        <v>162</v>
      </c>
      <c r="C384" s="74"/>
      <c r="D384" s="9" t="s">
        <v>226</v>
      </c>
      <c r="E384" s="54">
        <f t="shared" si="31"/>
        <v>3682.3</v>
      </c>
      <c r="F384" s="54">
        <f t="shared" si="31"/>
        <v>3682.3</v>
      </c>
    </row>
    <row r="385" spans="1:6" ht="15.75" customHeight="1">
      <c r="A385" s="93"/>
      <c r="B385" s="72"/>
      <c r="C385" s="74" t="s">
        <v>10</v>
      </c>
      <c r="D385" s="9" t="s">
        <v>84</v>
      </c>
      <c r="E385" s="54">
        <f t="shared" si="31"/>
        <v>3682.3</v>
      </c>
      <c r="F385" s="54">
        <f t="shared" si="31"/>
        <v>3682.3</v>
      </c>
    </row>
    <row r="386" spans="1:6" ht="15" customHeight="1">
      <c r="A386" s="81"/>
      <c r="B386" s="41"/>
      <c r="C386" s="81"/>
      <c r="D386" s="6" t="s">
        <v>267</v>
      </c>
      <c r="E386" s="51">
        <v>3682.3</v>
      </c>
      <c r="F386" s="51">
        <v>3682.3</v>
      </c>
    </row>
    <row r="387" spans="1:6" ht="13.5">
      <c r="A387" s="115" t="s">
        <v>17</v>
      </c>
      <c r="B387" s="41"/>
      <c r="C387" s="115"/>
      <c r="D387" s="27" t="s">
        <v>18</v>
      </c>
      <c r="E387" s="50">
        <f>E388+E406</f>
        <v>103507.29999999999</v>
      </c>
      <c r="F387" s="50">
        <f>F388+F406</f>
        <v>104134.2</v>
      </c>
    </row>
    <row r="388" spans="1:6" ht="13.5">
      <c r="A388" s="115"/>
      <c r="B388" s="41" t="s">
        <v>442</v>
      </c>
      <c r="C388" s="81"/>
      <c r="D388" s="28" t="s">
        <v>99</v>
      </c>
      <c r="E388" s="52">
        <f>E389+E402+E397+E391+E399</f>
        <v>81026.99999999999</v>
      </c>
      <c r="F388" s="52">
        <f>F389+F402+F397+F391+F399</f>
        <v>81653.9</v>
      </c>
    </row>
    <row r="389" spans="1:6" ht="76.5">
      <c r="A389" s="115"/>
      <c r="B389" s="72" t="s">
        <v>331</v>
      </c>
      <c r="C389" s="111"/>
      <c r="D389" s="10" t="s">
        <v>330</v>
      </c>
      <c r="E389" s="54">
        <f>E390</f>
        <v>3067.2</v>
      </c>
      <c r="F389" s="54">
        <f>F390</f>
        <v>3067.2</v>
      </c>
    </row>
    <row r="390" spans="1:6" ht="13.5">
      <c r="A390" s="115"/>
      <c r="B390" s="72"/>
      <c r="C390" s="74" t="s">
        <v>10</v>
      </c>
      <c r="D390" s="9" t="s">
        <v>84</v>
      </c>
      <c r="E390" s="54">
        <v>3067.2</v>
      </c>
      <c r="F390" s="54">
        <v>3067.2</v>
      </c>
    </row>
    <row r="391" spans="1:6" ht="38.25">
      <c r="A391" s="115"/>
      <c r="B391" s="72" t="s">
        <v>100</v>
      </c>
      <c r="C391" s="74"/>
      <c r="D391" s="133" t="s">
        <v>103</v>
      </c>
      <c r="E391" s="54">
        <f>E392+E395</f>
        <v>7397.7</v>
      </c>
      <c r="F391" s="54">
        <f>F392+F395</f>
        <v>8024.6</v>
      </c>
    </row>
    <row r="392" spans="1:6" ht="25.5">
      <c r="A392" s="115"/>
      <c r="B392" s="72" t="s">
        <v>104</v>
      </c>
      <c r="C392" s="74"/>
      <c r="D392" s="14" t="s">
        <v>105</v>
      </c>
      <c r="E392" s="54">
        <f>E393+E394</f>
        <v>2971.7</v>
      </c>
      <c r="F392" s="54">
        <f>F393+F394</f>
        <v>3169.2000000000003</v>
      </c>
    </row>
    <row r="393" spans="1:6" ht="25.5">
      <c r="A393" s="115"/>
      <c r="B393" s="72"/>
      <c r="C393" s="74" t="s">
        <v>89</v>
      </c>
      <c r="D393" s="14" t="s">
        <v>90</v>
      </c>
      <c r="E393" s="54">
        <v>2241.2</v>
      </c>
      <c r="F393" s="54">
        <v>2378.3</v>
      </c>
    </row>
    <row r="394" spans="1:6" ht="13.5">
      <c r="A394" s="115"/>
      <c r="B394" s="72"/>
      <c r="C394" s="74" t="s">
        <v>10</v>
      </c>
      <c r="D394" s="9" t="s">
        <v>84</v>
      </c>
      <c r="E394" s="54">
        <v>730.5</v>
      </c>
      <c r="F394" s="54">
        <v>790.9</v>
      </c>
    </row>
    <row r="395" spans="1:6" ht="25.5">
      <c r="A395" s="115"/>
      <c r="B395" s="72" t="s">
        <v>106</v>
      </c>
      <c r="C395" s="74"/>
      <c r="D395" s="14" t="s">
        <v>107</v>
      </c>
      <c r="E395" s="54">
        <f>E396</f>
        <v>4426</v>
      </c>
      <c r="F395" s="54">
        <f>F396</f>
        <v>4855.4</v>
      </c>
    </row>
    <row r="396" spans="1:6" ht="25.5">
      <c r="A396" s="115"/>
      <c r="B396" s="72"/>
      <c r="C396" s="74" t="s">
        <v>89</v>
      </c>
      <c r="D396" s="14" t="s">
        <v>90</v>
      </c>
      <c r="E396" s="54">
        <v>4426</v>
      </c>
      <c r="F396" s="54">
        <v>4855.4</v>
      </c>
    </row>
    <row r="397" spans="1:6" ht="25.5">
      <c r="A397" s="115"/>
      <c r="B397" s="72" t="s">
        <v>163</v>
      </c>
      <c r="C397" s="74"/>
      <c r="D397" s="10" t="s">
        <v>227</v>
      </c>
      <c r="E397" s="54">
        <f>E398</f>
        <v>819</v>
      </c>
      <c r="F397" s="54">
        <f>F398</f>
        <v>819</v>
      </c>
    </row>
    <row r="398" spans="1:6" ht="25.5">
      <c r="A398" s="115"/>
      <c r="B398" s="72"/>
      <c r="C398" s="74" t="s">
        <v>58</v>
      </c>
      <c r="D398" s="10" t="s">
        <v>49</v>
      </c>
      <c r="E398" s="54">
        <v>819</v>
      </c>
      <c r="F398" s="54">
        <v>819</v>
      </c>
    </row>
    <row r="399" spans="1:6" ht="89.25">
      <c r="A399" s="115"/>
      <c r="B399" s="72" t="s">
        <v>498</v>
      </c>
      <c r="C399" s="74"/>
      <c r="D399" s="14" t="s">
        <v>353</v>
      </c>
      <c r="E399" s="54">
        <f>E400</f>
        <v>2745.4</v>
      </c>
      <c r="F399" s="54">
        <f>F400</f>
        <v>2745.4</v>
      </c>
    </row>
    <row r="400" spans="1:6" ht="38.25">
      <c r="A400" s="115"/>
      <c r="B400" s="72" t="s">
        <v>499</v>
      </c>
      <c r="C400" s="74"/>
      <c r="D400" s="144" t="s">
        <v>500</v>
      </c>
      <c r="E400" s="54">
        <f>E401</f>
        <v>2745.4</v>
      </c>
      <c r="F400" s="54">
        <f>F401</f>
        <v>2745.4</v>
      </c>
    </row>
    <row r="401" spans="1:6" ht="13.5">
      <c r="A401" s="115"/>
      <c r="B401" s="72"/>
      <c r="C401" s="74" t="s">
        <v>10</v>
      </c>
      <c r="D401" s="9" t="s">
        <v>84</v>
      </c>
      <c r="E401" s="54">
        <v>2745.4</v>
      </c>
      <c r="F401" s="54">
        <v>2745.4</v>
      </c>
    </row>
    <row r="402" spans="1:6" ht="13.5">
      <c r="A402" s="115"/>
      <c r="B402" s="72" t="s">
        <v>325</v>
      </c>
      <c r="C402" s="74"/>
      <c r="D402" s="147" t="s">
        <v>326</v>
      </c>
      <c r="E402" s="54">
        <f aca="true" t="shared" si="32" ref="E402:F404">E403</f>
        <v>66997.7</v>
      </c>
      <c r="F402" s="54">
        <f t="shared" si="32"/>
        <v>66997.7</v>
      </c>
    </row>
    <row r="403" spans="1:6" ht="38.25">
      <c r="A403" s="115"/>
      <c r="B403" s="72" t="s">
        <v>327</v>
      </c>
      <c r="C403" s="74"/>
      <c r="D403" s="147" t="s">
        <v>328</v>
      </c>
      <c r="E403" s="54">
        <f t="shared" si="32"/>
        <v>66997.7</v>
      </c>
      <c r="F403" s="54">
        <f t="shared" si="32"/>
        <v>66997.7</v>
      </c>
    </row>
    <row r="404" spans="1:6" ht="13.5">
      <c r="A404" s="115"/>
      <c r="B404" s="72"/>
      <c r="C404" s="74" t="s">
        <v>10</v>
      </c>
      <c r="D404" s="147" t="s">
        <v>84</v>
      </c>
      <c r="E404" s="54">
        <f t="shared" si="32"/>
        <v>66997.7</v>
      </c>
      <c r="F404" s="54">
        <f t="shared" si="32"/>
        <v>66997.7</v>
      </c>
    </row>
    <row r="405" spans="1:6" ht="38.25">
      <c r="A405" s="115"/>
      <c r="B405" s="72"/>
      <c r="C405" s="74"/>
      <c r="D405" s="147" t="s">
        <v>329</v>
      </c>
      <c r="E405" s="54">
        <v>66997.7</v>
      </c>
      <c r="F405" s="54">
        <v>66997.7</v>
      </c>
    </row>
    <row r="406" spans="1:6" ht="13.5">
      <c r="A406" s="115"/>
      <c r="B406" s="41" t="s">
        <v>50</v>
      </c>
      <c r="C406" s="81"/>
      <c r="D406" s="132" t="s">
        <v>27</v>
      </c>
      <c r="E406" s="52">
        <f>E407</f>
        <v>22480.3</v>
      </c>
      <c r="F406" s="52">
        <f>F407</f>
        <v>22480.3</v>
      </c>
    </row>
    <row r="407" spans="1:6" ht="38.25">
      <c r="A407" s="115"/>
      <c r="B407" s="72" t="s">
        <v>51</v>
      </c>
      <c r="C407" s="74"/>
      <c r="D407" s="129" t="s">
        <v>523</v>
      </c>
      <c r="E407" s="51">
        <f>E410+E408</f>
        <v>22480.3</v>
      </c>
      <c r="F407" s="51">
        <f>F410+F408</f>
        <v>22480.3</v>
      </c>
    </row>
    <row r="408" spans="1:6" ht="76.5">
      <c r="A408" s="115"/>
      <c r="B408" s="72" t="s">
        <v>111</v>
      </c>
      <c r="C408" s="74"/>
      <c r="D408" s="143" t="s">
        <v>534</v>
      </c>
      <c r="E408" s="264">
        <f>E409</f>
        <v>21411.6</v>
      </c>
      <c r="F408" s="264">
        <f>F409</f>
        <v>21411.6</v>
      </c>
    </row>
    <row r="409" spans="1:6" ht="13.5">
      <c r="A409" s="115"/>
      <c r="B409" s="72"/>
      <c r="C409" s="74" t="s">
        <v>10</v>
      </c>
      <c r="D409" s="147" t="s">
        <v>84</v>
      </c>
      <c r="E409" s="264">
        <v>21411.6</v>
      </c>
      <c r="F409" s="264">
        <v>21411.6</v>
      </c>
    </row>
    <row r="410" spans="1:6" ht="38.25">
      <c r="A410" s="115"/>
      <c r="B410" s="72" t="s">
        <v>221</v>
      </c>
      <c r="C410" s="74"/>
      <c r="D410" s="14" t="s">
        <v>535</v>
      </c>
      <c r="E410" s="51">
        <f>E411</f>
        <v>1068.7</v>
      </c>
      <c r="F410" s="51">
        <f>F411</f>
        <v>1068.7</v>
      </c>
    </row>
    <row r="411" spans="1:6" ht="13.5">
      <c r="A411" s="115"/>
      <c r="B411" s="72"/>
      <c r="C411" s="74" t="s">
        <v>10</v>
      </c>
      <c r="D411" s="147" t="s">
        <v>84</v>
      </c>
      <c r="E411" s="51">
        <v>1068.7</v>
      </c>
      <c r="F411" s="51">
        <v>1068.7</v>
      </c>
    </row>
    <row r="412" spans="1:6" ht="27">
      <c r="A412" s="115" t="s">
        <v>489</v>
      </c>
      <c r="B412" s="41"/>
      <c r="C412" s="115"/>
      <c r="D412" s="27" t="s">
        <v>490</v>
      </c>
      <c r="E412" s="53">
        <f aca="true" t="shared" si="33" ref="E412:F415">E413</f>
        <v>1459.5</v>
      </c>
      <c r="F412" s="53">
        <f t="shared" si="33"/>
        <v>1459.5</v>
      </c>
    </row>
    <row r="413" spans="1:6" ht="13.5">
      <c r="A413" s="115"/>
      <c r="B413" s="41" t="s">
        <v>50</v>
      </c>
      <c r="C413" s="81"/>
      <c r="D413" s="132" t="s">
        <v>27</v>
      </c>
      <c r="E413" s="52">
        <f t="shared" si="33"/>
        <v>1459.5</v>
      </c>
      <c r="F413" s="52">
        <f t="shared" si="33"/>
        <v>1459.5</v>
      </c>
    </row>
    <row r="414" spans="1:6" ht="38.25">
      <c r="A414" s="115"/>
      <c r="B414" s="72" t="s">
        <v>51</v>
      </c>
      <c r="C414" s="74"/>
      <c r="D414" s="129" t="s">
        <v>523</v>
      </c>
      <c r="E414" s="54">
        <f t="shared" si="33"/>
        <v>1459.5</v>
      </c>
      <c r="F414" s="54">
        <f t="shared" si="33"/>
        <v>1459.5</v>
      </c>
    </row>
    <row r="415" spans="1:6" ht="38.25">
      <c r="A415" s="115"/>
      <c r="B415" s="67" t="s">
        <v>54</v>
      </c>
      <c r="C415" s="74"/>
      <c r="D415" s="14" t="s">
        <v>538</v>
      </c>
      <c r="E415" s="54">
        <f t="shared" si="33"/>
        <v>1459.5</v>
      </c>
      <c r="F415" s="54">
        <f t="shared" si="33"/>
        <v>1459.5</v>
      </c>
    </row>
    <row r="416" spans="1:6" ht="25.5">
      <c r="A416" s="115"/>
      <c r="B416" s="67"/>
      <c r="C416" s="77" t="s">
        <v>58</v>
      </c>
      <c r="D416" s="68" t="s">
        <v>49</v>
      </c>
      <c r="E416" s="54">
        <v>1459.5</v>
      </c>
      <c r="F416" s="54">
        <v>1459.5</v>
      </c>
    </row>
    <row r="417" spans="1:6" ht="12.75">
      <c r="A417" s="93" t="s">
        <v>235</v>
      </c>
      <c r="B417" s="41"/>
      <c r="C417" s="93"/>
      <c r="D417" s="141" t="s">
        <v>130</v>
      </c>
      <c r="E417" s="52">
        <f>E418+E434</f>
        <v>20095</v>
      </c>
      <c r="F417" s="52">
        <f>F418+F434</f>
        <v>112095</v>
      </c>
    </row>
    <row r="418" spans="1:6" ht="13.5">
      <c r="A418" s="115" t="s">
        <v>301</v>
      </c>
      <c r="B418" s="65"/>
      <c r="C418" s="115"/>
      <c r="D418" s="35" t="s">
        <v>302</v>
      </c>
      <c r="E418" s="53">
        <f>E424+E428+E419</f>
        <v>15898.7</v>
      </c>
      <c r="F418" s="53">
        <f>F424+F428+F419</f>
        <v>107898.7</v>
      </c>
    </row>
    <row r="419" spans="1:6" ht="38.25">
      <c r="A419" s="115"/>
      <c r="B419" s="66" t="s">
        <v>37</v>
      </c>
      <c r="C419" s="81"/>
      <c r="D419" s="32" t="s">
        <v>91</v>
      </c>
      <c r="E419" s="52">
        <f>E420</f>
        <v>8000</v>
      </c>
      <c r="F419" s="52">
        <f>F420</f>
        <v>100000</v>
      </c>
    </row>
    <row r="420" spans="1:6" ht="25.5">
      <c r="A420" s="115"/>
      <c r="B420" s="72" t="s">
        <v>92</v>
      </c>
      <c r="C420" s="74"/>
      <c r="D420" s="14" t="s">
        <v>120</v>
      </c>
      <c r="E420" s="54">
        <f>E421</f>
        <v>8000</v>
      </c>
      <c r="F420" s="54">
        <f>F421</f>
        <v>100000</v>
      </c>
    </row>
    <row r="421" spans="1:6" ht="13.5">
      <c r="A421" s="115"/>
      <c r="B421" s="72"/>
      <c r="C421" s="74" t="s">
        <v>121</v>
      </c>
      <c r="D421" s="14" t="s">
        <v>93</v>
      </c>
      <c r="E421" s="54">
        <f>E422+E423</f>
        <v>8000</v>
      </c>
      <c r="F421" s="54">
        <f>F422+F423</f>
        <v>100000</v>
      </c>
    </row>
    <row r="422" spans="1:6" ht="38.25">
      <c r="A422" s="115"/>
      <c r="B422" s="41"/>
      <c r="C422" s="117"/>
      <c r="D422" s="245" t="s">
        <v>305</v>
      </c>
      <c r="E422" s="54">
        <v>8000</v>
      </c>
      <c r="F422" s="54"/>
    </row>
    <row r="423" spans="1:6" ht="25.5">
      <c r="A423" s="115"/>
      <c r="B423" s="65"/>
      <c r="C423" s="115"/>
      <c r="D423" s="14" t="s">
        <v>308</v>
      </c>
      <c r="E423" s="54"/>
      <c r="F423" s="54">
        <v>100000</v>
      </c>
    </row>
    <row r="424" spans="1:6" ht="12.75">
      <c r="A424" s="93"/>
      <c r="B424" s="41" t="s">
        <v>39</v>
      </c>
      <c r="C424" s="93"/>
      <c r="D424" s="32" t="s">
        <v>131</v>
      </c>
      <c r="E424" s="52">
        <f aca="true" t="shared" si="34" ref="E424:F426">E425</f>
        <v>5634.2</v>
      </c>
      <c r="F424" s="52">
        <f t="shared" si="34"/>
        <v>5634.2</v>
      </c>
    </row>
    <row r="425" spans="1:6" ht="38.25">
      <c r="A425" s="81"/>
      <c r="B425" s="72" t="s">
        <v>351</v>
      </c>
      <c r="C425" s="81"/>
      <c r="D425" s="14" t="s">
        <v>352</v>
      </c>
      <c r="E425" s="54">
        <f t="shared" si="34"/>
        <v>5634.2</v>
      </c>
      <c r="F425" s="54">
        <f t="shared" si="34"/>
        <v>5634.2</v>
      </c>
    </row>
    <row r="426" spans="1:6" ht="25.5">
      <c r="A426" s="81"/>
      <c r="B426" s="67"/>
      <c r="C426" s="74" t="s">
        <v>89</v>
      </c>
      <c r="D426" s="73" t="s">
        <v>90</v>
      </c>
      <c r="E426" s="54">
        <f t="shared" si="34"/>
        <v>5634.2</v>
      </c>
      <c r="F426" s="54">
        <f t="shared" si="34"/>
        <v>5634.2</v>
      </c>
    </row>
    <row r="427" spans="1:6" ht="38.25">
      <c r="A427" s="81"/>
      <c r="B427" s="67"/>
      <c r="C427" s="81"/>
      <c r="D427" s="103" t="s">
        <v>483</v>
      </c>
      <c r="E427" s="54">
        <v>5634.2</v>
      </c>
      <c r="F427" s="54">
        <v>5634.2</v>
      </c>
    </row>
    <row r="428" spans="1:6" ht="25.5">
      <c r="A428" s="93"/>
      <c r="B428" s="41" t="s">
        <v>468</v>
      </c>
      <c r="C428" s="93"/>
      <c r="D428" s="32" t="s">
        <v>469</v>
      </c>
      <c r="E428" s="52">
        <f>E431+E429</f>
        <v>2264.5</v>
      </c>
      <c r="F428" s="52">
        <f>F431+F429</f>
        <v>2264.5</v>
      </c>
    </row>
    <row r="429" spans="1:6" ht="14.25" customHeight="1">
      <c r="A429" s="93"/>
      <c r="B429" s="72" t="s">
        <v>289</v>
      </c>
      <c r="C429" s="93"/>
      <c r="D429" s="14" t="s">
        <v>290</v>
      </c>
      <c r="E429" s="54">
        <f>E430</f>
        <v>165</v>
      </c>
      <c r="F429" s="54">
        <f>F430</f>
        <v>165</v>
      </c>
    </row>
    <row r="430" spans="1:6" ht="15" customHeight="1">
      <c r="A430" s="93"/>
      <c r="B430" s="41"/>
      <c r="C430" s="74" t="s">
        <v>10</v>
      </c>
      <c r="D430" s="14" t="s">
        <v>84</v>
      </c>
      <c r="E430" s="54">
        <v>165</v>
      </c>
      <c r="F430" s="54">
        <v>165</v>
      </c>
    </row>
    <row r="431" spans="1:6" ht="25.5">
      <c r="A431" s="93"/>
      <c r="B431" s="72" t="s">
        <v>102</v>
      </c>
      <c r="C431" s="74"/>
      <c r="D431" s="14" t="s">
        <v>471</v>
      </c>
      <c r="E431" s="54">
        <f>E432</f>
        <v>2099.5</v>
      </c>
      <c r="F431" s="54">
        <f>F432</f>
        <v>2099.5</v>
      </c>
    </row>
    <row r="432" spans="1:6" ht="25.5">
      <c r="A432" s="115"/>
      <c r="B432" s="72"/>
      <c r="C432" s="74" t="s">
        <v>89</v>
      </c>
      <c r="D432" s="73" t="s">
        <v>90</v>
      </c>
      <c r="E432" s="54">
        <f>E433</f>
        <v>2099.5</v>
      </c>
      <c r="F432" s="54">
        <f>F433</f>
        <v>2099.5</v>
      </c>
    </row>
    <row r="433" spans="1:6" ht="43.5" customHeight="1">
      <c r="A433" s="81"/>
      <c r="B433" s="67"/>
      <c r="C433" s="81"/>
      <c r="D433" s="103" t="s">
        <v>488</v>
      </c>
      <c r="E433" s="54">
        <v>2099.5</v>
      </c>
      <c r="F433" s="54">
        <v>2099.5</v>
      </c>
    </row>
    <row r="434" spans="1:6" ht="27">
      <c r="A434" s="115" t="s">
        <v>303</v>
      </c>
      <c r="B434" s="65"/>
      <c r="C434" s="115"/>
      <c r="D434" s="35" t="s">
        <v>304</v>
      </c>
      <c r="E434" s="53">
        <f aca="true" t="shared" si="35" ref="E434:F437">E435</f>
        <v>4196.3</v>
      </c>
      <c r="F434" s="53">
        <f t="shared" si="35"/>
        <v>4196.3</v>
      </c>
    </row>
    <row r="435" spans="1:6" ht="38.25">
      <c r="A435" s="81"/>
      <c r="B435" s="41" t="s">
        <v>42</v>
      </c>
      <c r="C435" s="115"/>
      <c r="D435" s="132" t="s">
        <v>41</v>
      </c>
      <c r="E435" s="52">
        <f t="shared" si="35"/>
        <v>4196.3</v>
      </c>
      <c r="F435" s="52">
        <f t="shared" si="35"/>
        <v>4196.3</v>
      </c>
    </row>
    <row r="436" spans="1:6" ht="15.75" customHeight="1">
      <c r="A436" s="81"/>
      <c r="B436" s="72" t="s">
        <v>44</v>
      </c>
      <c r="C436" s="74"/>
      <c r="D436" s="14" t="s">
        <v>5</v>
      </c>
      <c r="E436" s="54">
        <f t="shared" si="35"/>
        <v>4196.3</v>
      </c>
      <c r="F436" s="54">
        <f t="shared" si="35"/>
        <v>4196.3</v>
      </c>
    </row>
    <row r="437" spans="1:6" ht="25.5">
      <c r="A437" s="81"/>
      <c r="B437" s="72"/>
      <c r="C437" s="74" t="s">
        <v>58</v>
      </c>
      <c r="D437" s="14" t="s">
        <v>49</v>
      </c>
      <c r="E437" s="54">
        <f t="shared" si="35"/>
        <v>4196.3</v>
      </c>
      <c r="F437" s="54">
        <f t="shared" si="35"/>
        <v>4196.3</v>
      </c>
    </row>
    <row r="438" spans="1:6" ht="38.25">
      <c r="A438" s="115"/>
      <c r="B438" s="72"/>
      <c r="C438" s="74"/>
      <c r="D438" s="103" t="s">
        <v>483</v>
      </c>
      <c r="E438" s="54">
        <v>4196.3</v>
      </c>
      <c r="F438" s="54">
        <v>4196.3</v>
      </c>
    </row>
    <row r="439" spans="1:6" ht="25.5">
      <c r="A439" s="93" t="s">
        <v>140</v>
      </c>
      <c r="B439" s="41"/>
      <c r="C439" s="93"/>
      <c r="D439" s="262" t="s">
        <v>141</v>
      </c>
      <c r="E439" s="52">
        <f aca="true" t="shared" si="36" ref="E439:F442">E440</f>
        <v>20518.6</v>
      </c>
      <c r="F439" s="52">
        <f t="shared" si="36"/>
        <v>7188.2</v>
      </c>
    </row>
    <row r="440" spans="1:6" ht="27">
      <c r="A440" s="115" t="s">
        <v>142</v>
      </c>
      <c r="B440" s="41"/>
      <c r="C440" s="82"/>
      <c r="D440" s="5" t="s">
        <v>143</v>
      </c>
      <c r="E440" s="53">
        <f t="shared" si="36"/>
        <v>20518.6</v>
      </c>
      <c r="F440" s="53">
        <f t="shared" si="36"/>
        <v>7188.2</v>
      </c>
    </row>
    <row r="441" spans="1:6" ht="25.5">
      <c r="A441" s="115"/>
      <c r="B441" s="41" t="s">
        <v>126</v>
      </c>
      <c r="C441" s="82"/>
      <c r="D441" s="7" t="s">
        <v>127</v>
      </c>
      <c r="E441" s="52">
        <f t="shared" si="36"/>
        <v>20518.6</v>
      </c>
      <c r="F441" s="52">
        <f t="shared" si="36"/>
        <v>7188.2</v>
      </c>
    </row>
    <row r="442" spans="1:6" ht="25.5">
      <c r="A442" s="115"/>
      <c r="B442" s="72" t="s">
        <v>128</v>
      </c>
      <c r="C442" s="83"/>
      <c r="D442" s="9" t="s">
        <v>129</v>
      </c>
      <c r="E442" s="54">
        <f t="shared" si="36"/>
        <v>20518.6</v>
      </c>
      <c r="F442" s="54">
        <f t="shared" si="36"/>
        <v>7188.2</v>
      </c>
    </row>
    <row r="443" spans="1:6" ht="13.5">
      <c r="A443" s="115"/>
      <c r="B443" s="72"/>
      <c r="C443" s="74" t="s">
        <v>205</v>
      </c>
      <c r="D443" s="10" t="s">
        <v>206</v>
      </c>
      <c r="E443" s="51">
        <v>20518.6</v>
      </c>
      <c r="F443" s="51">
        <v>7188.2</v>
      </c>
    </row>
    <row r="444" spans="1:6" ht="12.75">
      <c r="A444" s="93" t="s">
        <v>228</v>
      </c>
      <c r="B444" s="41"/>
      <c r="C444" s="93"/>
      <c r="D444" s="141" t="s">
        <v>229</v>
      </c>
      <c r="E444" s="52">
        <f>E445</f>
        <v>53610.1</v>
      </c>
      <c r="F444" s="52">
        <f>F445</f>
        <v>114213.2</v>
      </c>
    </row>
    <row r="445" spans="1:6" ht="13.5">
      <c r="A445" s="115"/>
      <c r="B445" s="41" t="s">
        <v>230</v>
      </c>
      <c r="C445" s="74"/>
      <c r="D445" s="141" t="s">
        <v>229</v>
      </c>
      <c r="E445" s="52">
        <f>E446</f>
        <v>53610.1</v>
      </c>
      <c r="F445" s="52">
        <f>F446</f>
        <v>114213.2</v>
      </c>
    </row>
    <row r="446" spans="1:6" ht="13.5">
      <c r="A446" s="115"/>
      <c r="B446" s="41"/>
      <c r="C446" s="74" t="s">
        <v>231</v>
      </c>
      <c r="D446" s="261" t="s">
        <v>229</v>
      </c>
      <c r="E446" s="51">
        <v>53610.1</v>
      </c>
      <c r="F446" s="51">
        <v>114213.2</v>
      </c>
    </row>
    <row r="447" spans="1:6" ht="15.75">
      <c r="A447" s="123"/>
      <c r="B447" s="41"/>
      <c r="C447" s="123"/>
      <c r="D447" s="29" t="s">
        <v>4</v>
      </c>
      <c r="E447" s="60">
        <f>E381+E323+E282+E203+E198+E131+E111+E86+E11+E417+E439+E444</f>
        <v>2623965.1000000006</v>
      </c>
      <c r="F447" s="60">
        <f>F381+F323+F282+F203+F198+F131+F111+F86+F11+F417+F439+F444</f>
        <v>2809216.1</v>
      </c>
    </row>
    <row r="448" spans="1:4" ht="12.75">
      <c r="A448" s="124"/>
      <c r="B448" s="64"/>
      <c r="C448" s="124"/>
      <c r="D448" s="30"/>
    </row>
    <row r="449" spans="1:4" ht="12.75">
      <c r="A449" s="125"/>
      <c r="B449" s="127"/>
      <c r="C449" s="125"/>
      <c r="D449" s="145"/>
    </row>
    <row r="450" spans="1:6" ht="12.75">
      <c r="A450" s="125"/>
      <c r="B450" s="127"/>
      <c r="C450" s="125"/>
      <c r="D450" s="145"/>
      <c r="E450" s="266"/>
      <c r="F450" s="266"/>
    </row>
    <row r="451" spans="1:4" ht="12.75">
      <c r="A451" s="125"/>
      <c r="B451" s="127"/>
      <c r="C451" s="125"/>
      <c r="D451" s="145"/>
    </row>
    <row r="452" spans="1:4" ht="12.75">
      <c r="A452" s="125"/>
      <c r="B452" s="127"/>
      <c r="C452" s="125"/>
      <c r="D452" s="145"/>
    </row>
    <row r="453" spans="1:4" ht="12.75">
      <c r="A453" s="125"/>
      <c r="B453" s="127"/>
      <c r="C453" s="125"/>
      <c r="D453" s="145"/>
    </row>
    <row r="454" spans="1:4" ht="12.75">
      <c r="A454" s="125"/>
      <c r="B454" s="127"/>
      <c r="C454" s="125"/>
      <c r="D454" s="145"/>
    </row>
    <row r="455" spans="1:4" ht="12.75">
      <c r="A455" s="125"/>
      <c r="B455" s="127"/>
      <c r="C455" s="125"/>
      <c r="D455" s="145"/>
    </row>
    <row r="456" spans="1:4" ht="12.75">
      <c r="A456" s="125"/>
      <c r="B456" s="127"/>
      <c r="C456" s="125"/>
      <c r="D456" s="145"/>
    </row>
    <row r="457" spans="1:6" ht="12.75">
      <c r="A457" s="125"/>
      <c r="B457" s="127"/>
      <c r="C457" s="125"/>
      <c r="D457" s="145"/>
      <c r="E457" s="248"/>
      <c r="F457" s="248"/>
    </row>
    <row r="458" spans="1:4" ht="12.75">
      <c r="A458" s="125"/>
      <c r="B458" s="127"/>
      <c r="C458" s="125"/>
      <c r="D458" s="145"/>
    </row>
    <row r="459" spans="1:4" ht="12.75">
      <c r="A459" s="125"/>
      <c r="B459" s="127"/>
      <c r="C459" s="125"/>
      <c r="D459" s="145"/>
    </row>
    <row r="460" spans="1:4" ht="12.75">
      <c r="A460" s="125"/>
      <c r="B460" s="127"/>
      <c r="C460" s="125"/>
      <c r="D460" s="145"/>
    </row>
    <row r="461" spans="1:6" ht="12.75">
      <c r="A461" s="125"/>
      <c r="B461" s="127"/>
      <c r="C461" s="125"/>
      <c r="D461" s="145"/>
      <c r="E461" s="250"/>
      <c r="F461" s="250"/>
    </row>
    <row r="462" spans="1:4" ht="12.75">
      <c r="A462" s="125"/>
      <c r="B462" s="127"/>
      <c r="C462" s="125"/>
      <c r="D462" s="145"/>
    </row>
    <row r="463" spans="1:4" ht="12.75">
      <c r="A463" s="125"/>
      <c r="B463" s="127"/>
      <c r="C463" s="125"/>
      <c r="D463" s="145"/>
    </row>
    <row r="464" spans="1:4" ht="12.75">
      <c r="A464" s="125"/>
      <c r="B464" s="127"/>
      <c r="C464" s="125"/>
      <c r="D464" s="145"/>
    </row>
    <row r="465" spans="1:4" ht="12.75">
      <c r="A465" s="125"/>
      <c r="B465" s="127"/>
      <c r="C465" s="125"/>
      <c r="D465" s="145"/>
    </row>
    <row r="466" spans="1:4" ht="12.75">
      <c r="A466" s="125"/>
      <c r="B466" s="127"/>
      <c r="C466" s="125"/>
      <c r="D466" s="145"/>
    </row>
    <row r="467" spans="1:4" ht="12.75">
      <c r="A467" s="125"/>
      <c r="B467" s="127"/>
      <c r="C467" s="125"/>
      <c r="D467" s="145"/>
    </row>
    <row r="468" spans="1:4" ht="12.75">
      <c r="A468" s="125"/>
      <c r="B468" s="127"/>
      <c r="C468" s="125"/>
      <c r="D468" s="145"/>
    </row>
    <row r="469" spans="1:4" ht="12.75">
      <c r="A469" s="125"/>
      <c r="B469" s="127"/>
      <c r="C469" s="125"/>
      <c r="D469" s="145"/>
    </row>
    <row r="470" spans="1:4" ht="12.75">
      <c r="A470" s="125"/>
      <c r="B470" s="127"/>
      <c r="C470" s="125"/>
      <c r="D470" s="145"/>
    </row>
    <row r="471" spans="1:4" ht="12.75">
      <c r="A471" s="125"/>
      <c r="B471" s="127"/>
      <c r="C471" s="125"/>
      <c r="D471" s="145"/>
    </row>
    <row r="472" spans="1:4" ht="12.75">
      <c r="A472" s="125"/>
      <c r="B472" s="127"/>
      <c r="C472" s="125"/>
      <c r="D472" s="145"/>
    </row>
    <row r="473" spans="1:4" ht="12.75">
      <c r="A473" s="125"/>
      <c r="B473" s="127"/>
      <c r="C473" s="125"/>
      <c r="D473" s="145"/>
    </row>
    <row r="474" spans="1:4" ht="12.75">
      <c r="A474" s="125"/>
      <c r="B474" s="127"/>
      <c r="C474" s="125"/>
      <c r="D474" s="145"/>
    </row>
    <row r="475" spans="1:4" ht="12.75">
      <c r="A475" s="125"/>
      <c r="B475" s="127"/>
      <c r="C475" s="125"/>
      <c r="D475" s="145"/>
    </row>
    <row r="476" spans="1:4" ht="12.75">
      <c r="A476" s="125"/>
      <c r="B476" s="127"/>
      <c r="C476" s="125"/>
      <c r="D476" s="145"/>
    </row>
    <row r="477" spans="1:4" ht="12.75">
      <c r="A477" s="125"/>
      <c r="B477" s="127"/>
      <c r="C477" s="125"/>
      <c r="D477" s="145"/>
    </row>
    <row r="478" spans="1:4" ht="12.75">
      <c r="A478" s="125"/>
      <c r="B478" s="127"/>
      <c r="C478" s="125"/>
      <c r="D478" s="145"/>
    </row>
    <row r="479" spans="1:4" ht="12.75">
      <c r="A479" s="125"/>
      <c r="B479" s="127"/>
      <c r="C479" s="125"/>
      <c r="D479" s="145"/>
    </row>
    <row r="480" spans="1:4" ht="12.75">
      <c r="A480" s="125"/>
      <c r="B480" s="127"/>
      <c r="C480" s="125"/>
      <c r="D480" s="145"/>
    </row>
    <row r="481" spans="1:4" ht="12.75">
      <c r="A481" s="125"/>
      <c r="B481" s="127"/>
      <c r="C481" s="125"/>
      <c r="D481" s="145"/>
    </row>
    <row r="482" spans="1:4" ht="12.75">
      <c r="A482" s="125"/>
      <c r="B482" s="127"/>
      <c r="C482" s="125"/>
      <c r="D482" s="145"/>
    </row>
    <row r="483" spans="1:4" ht="12.75">
      <c r="A483" s="125"/>
      <c r="B483" s="127"/>
      <c r="C483" s="125"/>
      <c r="D483" s="145"/>
    </row>
    <row r="484" spans="1:4" ht="12.75">
      <c r="A484" s="125"/>
      <c r="B484" s="127"/>
      <c r="C484" s="125"/>
      <c r="D484" s="145"/>
    </row>
    <row r="485" spans="1:4" ht="12.75">
      <c r="A485" s="125"/>
      <c r="B485" s="127"/>
      <c r="C485" s="125"/>
      <c r="D485" s="145"/>
    </row>
    <row r="486" spans="1:4" ht="12.75">
      <c r="A486" s="125"/>
      <c r="B486" s="127"/>
      <c r="C486" s="125"/>
      <c r="D486" s="145"/>
    </row>
    <row r="487" spans="1:4" ht="12.75">
      <c r="A487" s="125"/>
      <c r="B487" s="127"/>
      <c r="C487" s="125"/>
      <c r="D487" s="145"/>
    </row>
    <row r="488" spans="1:4" ht="12.75">
      <c r="A488" s="125"/>
      <c r="B488" s="127"/>
      <c r="C488" s="125"/>
      <c r="D488" s="145"/>
    </row>
    <row r="489" spans="1:4" ht="12.75">
      <c r="A489" s="125"/>
      <c r="B489" s="127"/>
      <c r="C489" s="125"/>
      <c r="D489" s="145"/>
    </row>
    <row r="490" spans="1:3" ht="12.75">
      <c r="A490" s="125"/>
      <c r="B490" s="127"/>
      <c r="C490" s="125"/>
    </row>
    <row r="491" ht="12.75">
      <c r="B491" s="127"/>
    </row>
    <row r="492" ht="12.75">
      <c r="B492" s="127"/>
    </row>
    <row r="493" ht="12.75">
      <c r="B493" s="127"/>
    </row>
    <row r="494" ht="12.75">
      <c r="B494" s="127"/>
    </row>
    <row r="495" ht="12.75">
      <c r="B495" s="127"/>
    </row>
    <row r="496" ht="12.75">
      <c r="B496" s="127"/>
    </row>
    <row r="497" ht="12.75">
      <c r="B497" s="127"/>
    </row>
    <row r="498" ht="12.75">
      <c r="B498" s="127"/>
    </row>
    <row r="499" ht="12.75">
      <c r="B499" s="127"/>
    </row>
    <row r="500" ht="12.75">
      <c r="B500" s="127"/>
    </row>
    <row r="501" ht="12.75">
      <c r="B501" s="127"/>
    </row>
    <row r="502" ht="12.75">
      <c r="B502" s="127"/>
    </row>
    <row r="503" ht="12.75">
      <c r="B503" s="127"/>
    </row>
    <row r="504" ht="12.75">
      <c r="B504" s="127"/>
    </row>
    <row r="505" ht="12.75">
      <c r="B505" s="127"/>
    </row>
    <row r="506" ht="12.75">
      <c r="B506" s="127"/>
    </row>
    <row r="507" ht="12.75">
      <c r="B507" s="127"/>
    </row>
    <row r="508" ht="12.75">
      <c r="B508" s="127"/>
    </row>
    <row r="509" ht="12.75">
      <c r="B509" s="127"/>
    </row>
    <row r="510" ht="12.75">
      <c r="B510" s="127"/>
    </row>
    <row r="511" ht="12.75">
      <c r="B511" s="127"/>
    </row>
    <row r="512" ht="12.75">
      <c r="B512" s="127"/>
    </row>
    <row r="513" ht="12.75">
      <c r="B513" s="127"/>
    </row>
    <row r="514" ht="12.75">
      <c r="B514" s="127"/>
    </row>
  </sheetData>
  <mergeCells count="7">
    <mergeCell ref="E9:E10"/>
    <mergeCell ref="F9:F10"/>
    <mergeCell ref="B7:E7"/>
    <mergeCell ref="A9:A10"/>
    <mergeCell ref="B9:B10"/>
    <mergeCell ref="C9:C10"/>
    <mergeCell ref="D9:D10"/>
  </mergeCells>
  <printOptions/>
  <pageMargins left="0.984251968503937" right="0.1968503937007874" top="0.5905511811023623" bottom="0.5905511811023623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E568"/>
  <sheetViews>
    <sheetView workbookViewId="0" topLeftCell="A1">
      <selection activeCell="I10" sqref="I10"/>
    </sheetView>
  </sheetViews>
  <sheetFormatPr defaultColWidth="9.00390625" defaultRowHeight="12.75"/>
  <cols>
    <col min="1" max="1" width="5.375" style="0" customWidth="1"/>
    <col min="2" max="2" width="10.25390625" style="61" customWidth="1"/>
    <col min="3" max="3" width="4.375" style="61" customWidth="1"/>
    <col min="4" max="4" width="51.75390625" style="0" customWidth="1"/>
    <col min="5" max="5" width="15.625" style="0" customWidth="1"/>
  </cols>
  <sheetData>
    <row r="2" spans="4:5" ht="12.75">
      <c r="D2" s="252"/>
      <c r="E2" s="253" t="s">
        <v>512</v>
      </c>
    </row>
    <row r="3" spans="4:5" ht="12.75">
      <c r="D3" s="252"/>
      <c r="E3" s="253" t="s">
        <v>379</v>
      </c>
    </row>
    <row r="4" spans="4:5" ht="12.75">
      <c r="D4" s="252"/>
      <c r="E4" s="253" t="s">
        <v>541</v>
      </c>
    </row>
    <row r="6" ht="12.75">
      <c r="E6" s="258"/>
    </row>
    <row r="7" spans="1:4" ht="46.5" customHeight="1">
      <c r="A7" s="1"/>
      <c r="B7" s="308" t="s">
        <v>139</v>
      </c>
      <c r="C7" s="317"/>
      <c r="D7" s="317"/>
    </row>
    <row r="8" spans="1:4" ht="14.25">
      <c r="A8" s="1"/>
      <c r="B8" s="62"/>
      <c r="C8" s="62"/>
      <c r="D8" s="2"/>
    </row>
    <row r="9" spans="1:5" ht="24.75" customHeight="1">
      <c r="A9" s="311" t="s">
        <v>380</v>
      </c>
      <c r="B9" s="311" t="s">
        <v>381</v>
      </c>
      <c r="C9" s="311" t="s">
        <v>382</v>
      </c>
      <c r="D9" s="313" t="s">
        <v>383</v>
      </c>
      <c r="E9" s="315" t="s">
        <v>210</v>
      </c>
    </row>
    <row r="10" spans="1:5" ht="51.75" customHeight="1">
      <c r="A10" s="312"/>
      <c r="B10" s="312"/>
      <c r="C10" s="312"/>
      <c r="D10" s="314"/>
      <c r="E10" s="316"/>
    </row>
    <row r="11" spans="1:5" ht="17.25" customHeight="1">
      <c r="A11" s="112" t="s">
        <v>384</v>
      </c>
      <c r="B11" s="93"/>
      <c r="C11" s="75"/>
      <c r="D11" s="3" t="s">
        <v>385</v>
      </c>
      <c r="E11" s="49">
        <f>E12+E16+E27+E32+E44+E48</f>
        <v>292684.3</v>
      </c>
    </row>
    <row r="12" spans="1:5" ht="40.5">
      <c r="A12" s="113" t="s">
        <v>386</v>
      </c>
      <c r="B12" s="93"/>
      <c r="C12" s="75"/>
      <c r="D12" s="4" t="s">
        <v>40</v>
      </c>
      <c r="E12" s="49">
        <f>E13</f>
        <v>1405</v>
      </c>
    </row>
    <row r="13" spans="1:5" ht="25.5">
      <c r="A13" s="112"/>
      <c r="B13" s="41" t="s">
        <v>42</v>
      </c>
      <c r="C13" s="75"/>
      <c r="D13" s="128" t="s">
        <v>41</v>
      </c>
      <c r="E13" s="49">
        <f>E15</f>
        <v>1405</v>
      </c>
    </row>
    <row r="14" spans="1:5" s="37" customFormat="1" ht="12.75">
      <c r="A14" s="114"/>
      <c r="B14" s="67" t="s">
        <v>48</v>
      </c>
      <c r="C14" s="76"/>
      <c r="D14" s="68" t="s">
        <v>20</v>
      </c>
      <c r="E14" s="51">
        <f>E15</f>
        <v>1405</v>
      </c>
    </row>
    <row r="15" spans="1:5" s="37" customFormat="1" ht="12.75">
      <c r="A15" s="114"/>
      <c r="B15" s="67"/>
      <c r="C15" s="77" t="s">
        <v>58</v>
      </c>
      <c r="D15" s="68" t="s">
        <v>49</v>
      </c>
      <c r="E15" s="51">
        <v>1405</v>
      </c>
    </row>
    <row r="16" spans="1:5" ht="40.5">
      <c r="A16" s="113" t="s">
        <v>387</v>
      </c>
      <c r="B16" s="41"/>
      <c r="C16" s="75"/>
      <c r="D16" s="4" t="s">
        <v>43</v>
      </c>
      <c r="E16" s="49">
        <f>E17</f>
        <v>11348.6</v>
      </c>
    </row>
    <row r="17" spans="1:5" ht="25.5">
      <c r="A17" s="112"/>
      <c r="B17" s="41" t="s">
        <v>42</v>
      </c>
      <c r="C17" s="75"/>
      <c r="D17" s="128" t="s">
        <v>41</v>
      </c>
      <c r="E17" s="49">
        <f>E18+E20+E22</f>
        <v>11348.6</v>
      </c>
    </row>
    <row r="18" spans="1:5" s="37" customFormat="1" ht="12.75">
      <c r="A18" s="114"/>
      <c r="B18" s="67" t="s">
        <v>44</v>
      </c>
      <c r="C18" s="76"/>
      <c r="D18" s="129" t="s">
        <v>5</v>
      </c>
      <c r="E18" s="51">
        <f>E19</f>
        <v>6450.6</v>
      </c>
    </row>
    <row r="19" spans="1:5" s="37" customFormat="1" ht="12.75">
      <c r="A19" s="114"/>
      <c r="B19" s="67"/>
      <c r="C19" s="77" t="s">
        <v>58</v>
      </c>
      <c r="D19" s="68" t="s">
        <v>49</v>
      </c>
      <c r="E19" s="51">
        <v>6450.6</v>
      </c>
    </row>
    <row r="20" spans="1:5" s="37" customFormat="1" ht="25.5">
      <c r="A20" s="114"/>
      <c r="B20" s="67" t="s">
        <v>45</v>
      </c>
      <c r="C20" s="77"/>
      <c r="D20" s="68" t="s">
        <v>21</v>
      </c>
      <c r="E20" s="51">
        <f>E21</f>
        <v>1190.2</v>
      </c>
    </row>
    <row r="21" spans="1:5" s="37" customFormat="1" ht="12.75">
      <c r="A21" s="114"/>
      <c r="B21" s="67"/>
      <c r="C21" s="77" t="s">
        <v>58</v>
      </c>
      <c r="D21" s="68" t="s">
        <v>49</v>
      </c>
      <c r="E21" s="51">
        <v>1190.2</v>
      </c>
    </row>
    <row r="22" spans="1:5" s="37" customFormat="1" ht="25.5">
      <c r="A22" s="114"/>
      <c r="B22" s="67" t="s">
        <v>46</v>
      </c>
      <c r="C22" s="77"/>
      <c r="D22" s="68" t="s">
        <v>22</v>
      </c>
      <c r="E22" s="51">
        <f>E26+E23</f>
        <v>3707.8</v>
      </c>
    </row>
    <row r="23" spans="1:5" s="37" customFormat="1" ht="25.5">
      <c r="A23" s="114"/>
      <c r="B23" s="69" t="s">
        <v>316</v>
      </c>
      <c r="C23" s="77"/>
      <c r="D23" s="70" t="s">
        <v>284</v>
      </c>
      <c r="E23" s="59">
        <f>E24</f>
        <v>1003</v>
      </c>
    </row>
    <row r="24" spans="1:5" s="37" customFormat="1" ht="12.75">
      <c r="A24" s="114"/>
      <c r="B24" s="67"/>
      <c r="C24" s="77" t="s">
        <v>58</v>
      </c>
      <c r="D24" s="68" t="s">
        <v>49</v>
      </c>
      <c r="E24" s="51">
        <v>1003</v>
      </c>
    </row>
    <row r="25" spans="1:5" s="37" customFormat="1" ht="25.5">
      <c r="A25" s="114"/>
      <c r="B25" s="69" t="s">
        <v>196</v>
      </c>
      <c r="C25" s="77"/>
      <c r="D25" s="70" t="s">
        <v>195</v>
      </c>
      <c r="E25" s="59">
        <f>E26</f>
        <v>2704.8</v>
      </c>
    </row>
    <row r="26" spans="1:5" s="37" customFormat="1" ht="12.75">
      <c r="A26" s="114"/>
      <c r="B26" s="67"/>
      <c r="C26" s="77" t="s">
        <v>58</v>
      </c>
      <c r="D26" s="68" t="s">
        <v>49</v>
      </c>
      <c r="E26" s="51">
        <v>2704.8</v>
      </c>
    </row>
    <row r="27" spans="1:5" ht="54">
      <c r="A27" s="115" t="s">
        <v>388</v>
      </c>
      <c r="B27" s="41"/>
      <c r="C27" s="78"/>
      <c r="D27" s="5" t="s">
        <v>47</v>
      </c>
      <c r="E27" s="50">
        <f>E28</f>
        <v>104283.8</v>
      </c>
    </row>
    <row r="28" spans="1:5" ht="25.5">
      <c r="A28" s="93"/>
      <c r="B28" s="41" t="s">
        <v>42</v>
      </c>
      <c r="C28" s="93"/>
      <c r="D28" s="128" t="s">
        <v>41</v>
      </c>
      <c r="E28" s="49">
        <f>E29</f>
        <v>104283.8</v>
      </c>
    </row>
    <row r="29" spans="1:5" s="37" customFormat="1" ht="15.75" customHeight="1">
      <c r="A29" s="81"/>
      <c r="B29" s="67" t="s">
        <v>44</v>
      </c>
      <c r="C29" s="77"/>
      <c r="D29" s="129" t="s">
        <v>5</v>
      </c>
      <c r="E29" s="51">
        <f>E30</f>
        <v>104283.8</v>
      </c>
    </row>
    <row r="30" spans="1:5" s="37" customFormat="1" ht="15" customHeight="1">
      <c r="A30" s="81"/>
      <c r="B30" s="67"/>
      <c r="C30" s="77" t="s">
        <v>58</v>
      </c>
      <c r="D30" s="68" t="s">
        <v>49</v>
      </c>
      <c r="E30" s="51">
        <f>E31</f>
        <v>104283.8</v>
      </c>
    </row>
    <row r="31" spans="1:5" ht="15" customHeight="1">
      <c r="A31" s="93"/>
      <c r="B31" s="41"/>
      <c r="C31" s="93"/>
      <c r="D31" s="6" t="s">
        <v>267</v>
      </c>
      <c r="E31" s="51">
        <v>104283.8</v>
      </c>
    </row>
    <row r="32" spans="1:5" ht="45" customHeight="1">
      <c r="A32" s="115" t="s">
        <v>389</v>
      </c>
      <c r="B32" s="41"/>
      <c r="C32" s="79"/>
      <c r="D32" s="5" t="s">
        <v>55</v>
      </c>
      <c r="E32" s="53">
        <f>E33+E40</f>
        <v>25241.600000000002</v>
      </c>
    </row>
    <row r="33" spans="1:5" ht="25.5">
      <c r="A33" s="115"/>
      <c r="B33" s="41" t="s">
        <v>42</v>
      </c>
      <c r="C33" s="93"/>
      <c r="D33" s="128" t="s">
        <v>41</v>
      </c>
      <c r="E33" s="52">
        <f>E34+E38</f>
        <v>24757.800000000003</v>
      </c>
    </row>
    <row r="34" spans="1:5" s="37" customFormat="1" ht="12.75">
      <c r="A34" s="81"/>
      <c r="B34" s="67" t="s">
        <v>44</v>
      </c>
      <c r="C34" s="77"/>
      <c r="D34" s="129" t="s">
        <v>5</v>
      </c>
      <c r="E34" s="51">
        <f>E35</f>
        <v>23796.100000000002</v>
      </c>
    </row>
    <row r="35" spans="1:5" s="37" customFormat="1" ht="12.75">
      <c r="A35" s="81"/>
      <c r="B35" s="67"/>
      <c r="C35" s="77" t="s">
        <v>58</v>
      </c>
      <c r="D35" s="68" t="s">
        <v>49</v>
      </c>
      <c r="E35" s="51">
        <f>E36+E37</f>
        <v>23796.100000000002</v>
      </c>
    </row>
    <row r="36" spans="1:5" ht="25.5">
      <c r="A36" s="93"/>
      <c r="B36" s="41"/>
      <c r="C36" s="80"/>
      <c r="D36" s="129" t="s">
        <v>484</v>
      </c>
      <c r="E36" s="54">
        <v>3933.9</v>
      </c>
    </row>
    <row r="37" spans="1:5" ht="12.75">
      <c r="A37" s="81"/>
      <c r="B37" s="41"/>
      <c r="C37" s="81"/>
      <c r="D37" s="6" t="s">
        <v>257</v>
      </c>
      <c r="E37" s="51">
        <v>19862.2</v>
      </c>
    </row>
    <row r="38" spans="1:5" ht="25.5">
      <c r="A38" s="81"/>
      <c r="B38" s="67" t="s">
        <v>57</v>
      </c>
      <c r="C38" s="74"/>
      <c r="D38" s="10" t="s">
        <v>29</v>
      </c>
      <c r="E38" s="54">
        <f>E39</f>
        <v>961.7</v>
      </c>
    </row>
    <row r="39" spans="1:5" ht="12.75">
      <c r="A39" s="81"/>
      <c r="B39" s="67"/>
      <c r="C39" s="74" t="s">
        <v>58</v>
      </c>
      <c r="D39" s="68" t="s">
        <v>49</v>
      </c>
      <c r="E39" s="54">
        <v>961.7</v>
      </c>
    </row>
    <row r="40" spans="1:5" ht="12.75">
      <c r="A40" s="81"/>
      <c r="B40" s="41" t="s">
        <v>50</v>
      </c>
      <c r="C40" s="81"/>
      <c r="D40" s="130" t="s">
        <v>27</v>
      </c>
      <c r="E40" s="52">
        <f>E41</f>
        <v>483.8</v>
      </c>
    </row>
    <row r="41" spans="1:5" s="37" customFormat="1" ht="32.25" customHeight="1">
      <c r="A41" s="81"/>
      <c r="B41" s="67" t="s">
        <v>51</v>
      </c>
      <c r="C41" s="81"/>
      <c r="D41" s="133" t="s">
        <v>523</v>
      </c>
      <c r="E41" s="54">
        <f>E42</f>
        <v>483.8</v>
      </c>
    </row>
    <row r="42" spans="1:5" s="37" customFormat="1" ht="16.5" customHeight="1">
      <c r="A42" s="81"/>
      <c r="B42" s="67" t="s">
        <v>56</v>
      </c>
      <c r="C42" s="81"/>
      <c r="D42" s="71" t="s">
        <v>527</v>
      </c>
      <c r="E42" s="54">
        <f>E43</f>
        <v>483.8</v>
      </c>
    </row>
    <row r="43" spans="1:5" s="37" customFormat="1" ht="16.5" customHeight="1">
      <c r="A43" s="81"/>
      <c r="B43" s="67"/>
      <c r="C43" s="77" t="s">
        <v>58</v>
      </c>
      <c r="D43" s="68" t="s">
        <v>49</v>
      </c>
      <c r="E43" s="54">
        <v>483.8</v>
      </c>
    </row>
    <row r="44" spans="1:5" ht="13.5">
      <c r="A44" s="115" t="s">
        <v>125</v>
      </c>
      <c r="B44" s="41"/>
      <c r="C44" s="82"/>
      <c r="D44" s="5" t="s">
        <v>390</v>
      </c>
      <c r="E44" s="53">
        <f>E45</f>
        <v>64277</v>
      </c>
    </row>
    <row r="45" spans="1:5" ht="13.5">
      <c r="A45" s="115"/>
      <c r="B45" s="41" t="s">
        <v>391</v>
      </c>
      <c r="C45" s="82"/>
      <c r="D45" s="7" t="s">
        <v>390</v>
      </c>
      <c r="E45" s="52">
        <f>E46</f>
        <v>64277</v>
      </c>
    </row>
    <row r="46" spans="1:5" ht="13.5">
      <c r="A46" s="115"/>
      <c r="B46" s="72" t="s">
        <v>60</v>
      </c>
      <c r="C46" s="83"/>
      <c r="D46" s="9" t="s">
        <v>61</v>
      </c>
      <c r="E46" s="54">
        <f>E47</f>
        <v>64277</v>
      </c>
    </row>
    <row r="47" spans="1:5" ht="13.5">
      <c r="A47" s="115"/>
      <c r="B47" s="72"/>
      <c r="C47" s="74" t="s">
        <v>71</v>
      </c>
      <c r="D47" s="10" t="s">
        <v>59</v>
      </c>
      <c r="E47" s="54">
        <v>64277</v>
      </c>
    </row>
    <row r="48" spans="1:5" ht="13.5">
      <c r="A48" s="115" t="s">
        <v>144</v>
      </c>
      <c r="B48" s="41"/>
      <c r="C48" s="82"/>
      <c r="D48" s="5" t="s">
        <v>392</v>
      </c>
      <c r="E48" s="53">
        <f>E61+E56+E52+E83+E49</f>
        <v>86128.29999999999</v>
      </c>
    </row>
    <row r="49" spans="1:5" ht="13.5">
      <c r="A49" s="115"/>
      <c r="B49" s="41" t="s">
        <v>224</v>
      </c>
      <c r="C49" s="93"/>
      <c r="D49" s="32" t="s">
        <v>225</v>
      </c>
      <c r="E49" s="52">
        <f>E50</f>
        <v>1497</v>
      </c>
    </row>
    <row r="50" spans="1:5" ht="25.5">
      <c r="A50" s="115"/>
      <c r="B50" s="72" t="s">
        <v>101</v>
      </c>
      <c r="C50" s="111"/>
      <c r="D50" s="14" t="s">
        <v>460</v>
      </c>
      <c r="E50" s="54">
        <f>E51</f>
        <v>1497</v>
      </c>
    </row>
    <row r="51" spans="1:5" ht="13.5">
      <c r="A51" s="115"/>
      <c r="B51" s="67"/>
      <c r="C51" s="86" t="s">
        <v>58</v>
      </c>
      <c r="D51" s="13" t="s">
        <v>49</v>
      </c>
      <c r="E51" s="54">
        <v>1497</v>
      </c>
    </row>
    <row r="52" spans="1:5" ht="25.5">
      <c r="A52" s="115"/>
      <c r="B52" s="41" t="s">
        <v>113</v>
      </c>
      <c r="C52" s="84"/>
      <c r="D52" s="128" t="s">
        <v>41</v>
      </c>
      <c r="E52" s="52">
        <f>E53</f>
        <v>10322.9</v>
      </c>
    </row>
    <row r="53" spans="1:5" ht="13.5">
      <c r="A53" s="115"/>
      <c r="B53" s="72" t="s">
        <v>44</v>
      </c>
      <c r="C53" s="85"/>
      <c r="D53" s="13" t="s">
        <v>5</v>
      </c>
      <c r="E53" s="54">
        <f>E54</f>
        <v>10322.9</v>
      </c>
    </row>
    <row r="54" spans="1:5" ht="13.5">
      <c r="A54" s="115"/>
      <c r="B54" s="72"/>
      <c r="C54" s="86" t="s">
        <v>58</v>
      </c>
      <c r="D54" s="13" t="s">
        <v>49</v>
      </c>
      <c r="E54" s="54">
        <f>E55</f>
        <v>10322.9</v>
      </c>
    </row>
    <row r="55" spans="1:5" ht="30" customHeight="1">
      <c r="A55" s="115"/>
      <c r="B55" s="41"/>
      <c r="C55" s="80"/>
      <c r="D55" s="13" t="s">
        <v>259</v>
      </c>
      <c r="E55" s="54">
        <v>10322.9</v>
      </c>
    </row>
    <row r="56" spans="1:5" ht="38.25">
      <c r="A56" s="93"/>
      <c r="B56" s="41" t="s">
        <v>393</v>
      </c>
      <c r="C56" s="75"/>
      <c r="D56" s="11" t="s">
        <v>394</v>
      </c>
      <c r="E56" s="52">
        <f>E59+E57</f>
        <v>20313.5</v>
      </c>
    </row>
    <row r="57" spans="1:5" ht="38.25">
      <c r="A57" s="93"/>
      <c r="B57" s="72" t="s">
        <v>317</v>
      </c>
      <c r="C57" s="116"/>
      <c r="D57" s="42" t="s">
        <v>318</v>
      </c>
      <c r="E57" s="54">
        <f>E58</f>
        <v>17767.2</v>
      </c>
    </row>
    <row r="58" spans="1:5" ht="12.75">
      <c r="A58" s="93"/>
      <c r="B58" s="72"/>
      <c r="C58" s="74" t="s">
        <v>58</v>
      </c>
      <c r="D58" s="13" t="s">
        <v>49</v>
      </c>
      <c r="E58" s="54">
        <v>17767.2</v>
      </c>
    </row>
    <row r="59" spans="1:5" ht="25.5">
      <c r="A59" s="93"/>
      <c r="B59" s="72" t="s">
        <v>62</v>
      </c>
      <c r="C59" s="116"/>
      <c r="D59" s="42" t="s">
        <v>493</v>
      </c>
      <c r="E59" s="54">
        <f>E60</f>
        <v>2546.3</v>
      </c>
    </row>
    <row r="60" spans="1:5" ht="12.75">
      <c r="A60" s="93"/>
      <c r="B60" s="72"/>
      <c r="C60" s="74" t="s">
        <v>58</v>
      </c>
      <c r="D60" s="13" t="s">
        <v>49</v>
      </c>
      <c r="E60" s="54">
        <v>2546.3</v>
      </c>
    </row>
    <row r="61" spans="1:5" ht="25.5">
      <c r="A61" s="93"/>
      <c r="B61" s="41" t="s">
        <v>395</v>
      </c>
      <c r="C61" s="75"/>
      <c r="D61" s="12" t="s">
        <v>396</v>
      </c>
      <c r="E61" s="52">
        <f>E62+E78</f>
        <v>53986.4</v>
      </c>
    </row>
    <row r="62" spans="1:5" s="37" customFormat="1" ht="12.75">
      <c r="A62" s="81"/>
      <c r="B62" s="72" t="s">
        <v>63</v>
      </c>
      <c r="C62" s="87"/>
      <c r="D62" s="13" t="s">
        <v>28</v>
      </c>
      <c r="E62" s="54">
        <f>E63+E65+E69+E72+E74+E76</f>
        <v>38711.3</v>
      </c>
    </row>
    <row r="63" spans="1:5" ht="25.5">
      <c r="A63" s="93"/>
      <c r="B63" s="72" t="s">
        <v>64</v>
      </c>
      <c r="C63" s="74"/>
      <c r="D63" s="14" t="s">
        <v>223</v>
      </c>
      <c r="E63" s="54">
        <f>E64</f>
        <v>200</v>
      </c>
    </row>
    <row r="64" spans="1:5" ht="12.75">
      <c r="A64" s="93"/>
      <c r="B64" s="72"/>
      <c r="C64" s="74" t="s">
        <v>58</v>
      </c>
      <c r="D64" s="13" t="s">
        <v>49</v>
      </c>
      <c r="E64" s="54">
        <v>200</v>
      </c>
    </row>
    <row r="65" spans="1:5" ht="25.5">
      <c r="A65" s="93"/>
      <c r="B65" s="72" t="s">
        <v>65</v>
      </c>
      <c r="C65" s="74"/>
      <c r="D65" s="14" t="s">
        <v>66</v>
      </c>
      <c r="E65" s="54">
        <f>E66</f>
        <v>3000</v>
      </c>
    </row>
    <row r="66" spans="1:5" ht="12.75">
      <c r="A66" s="93"/>
      <c r="B66" s="72"/>
      <c r="C66" s="74" t="s">
        <v>58</v>
      </c>
      <c r="D66" s="13" t="s">
        <v>49</v>
      </c>
      <c r="E66" s="54">
        <f>E67+E68</f>
        <v>3000</v>
      </c>
    </row>
    <row r="67" spans="1:5" ht="12.75">
      <c r="A67" s="93"/>
      <c r="B67" s="41"/>
      <c r="C67" s="93"/>
      <c r="D67" s="14" t="s">
        <v>486</v>
      </c>
      <c r="E67" s="54">
        <v>2950</v>
      </c>
    </row>
    <row r="68" spans="1:5" ht="12.75">
      <c r="A68" s="93"/>
      <c r="B68" s="41"/>
      <c r="C68" s="93"/>
      <c r="D68" s="14" t="s">
        <v>204</v>
      </c>
      <c r="E68" s="54">
        <v>50</v>
      </c>
    </row>
    <row r="69" spans="1:5" ht="12.75">
      <c r="A69" s="93"/>
      <c r="B69" s="72" t="s">
        <v>355</v>
      </c>
      <c r="C69" s="93"/>
      <c r="D69" s="42" t="s">
        <v>356</v>
      </c>
      <c r="E69" s="54">
        <f>E70</f>
        <v>1460.1</v>
      </c>
    </row>
    <row r="70" spans="1:5" ht="38.25">
      <c r="A70" s="93"/>
      <c r="B70" s="41"/>
      <c r="C70" s="74" t="s">
        <v>357</v>
      </c>
      <c r="D70" s="42" t="s">
        <v>354</v>
      </c>
      <c r="E70" s="54">
        <f>E71</f>
        <v>1460.1</v>
      </c>
    </row>
    <row r="71" spans="1:5" ht="12.75">
      <c r="A71" s="93"/>
      <c r="B71" s="41"/>
      <c r="C71" s="74"/>
      <c r="D71" s="14" t="s">
        <v>267</v>
      </c>
      <c r="E71" s="54">
        <v>1460.1</v>
      </c>
    </row>
    <row r="72" spans="1:5" ht="89.25">
      <c r="A72" s="93"/>
      <c r="B72" s="72" t="s">
        <v>367</v>
      </c>
      <c r="C72" s="74"/>
      <c r="D72" s="14" t="s">
        <v>494</v>
      </c>
      <c r="E72" s="54">
        <f>E73</f>
        <v>4000</v>
      </c>
    </row>
    <row r="73" spans="1:5" ht="12.75">
      <c r="A73" s="93"/>
      <c r="B73" s="72"/>
      <c r="C73" s="74" t="s">
        <v>71</v>
      </c>
      <c r="D73" s="13" t="s">
        <v>59</v>
      </c>
      <c r="E73" s="54">
        <v>4000</v>
      </c>
    </row>
    <row r="74" spans="1:5" ht="51">
      <c r="A74" s="93"/>
      <c r="B74" s="72" t="s">
        <v>368</v>
      </c>
      <c r="C74" s="74"/>
      <c r="D74" s="14" t="s">
        <v>495</v>
      </c>
      <c r="E74" s="54">
        <f>E75</f>
        <v>6976.4</v>
      </c>
    </row>
    <row r="75" spans="1:5" ht="12.75">
      <c r="A75" s="93"/>
      <c r="B75" s="72"/>
      <c r="C75" s="74" t="s">
        <v>58</v>
      </c>
      <c r="D75" s="13" t="s">
        <v>49</v>
      </c>
      <c r="E75" s="54">
        <v>6976.4</v>
      </c>
    </row>
    <row r="76" spans="1:5" ht="25.5">
      <c r="A76" s="93"/>
      <c r="B76" s="72" t="s">
        <v>369</v>
      </c>
      <c r="C76" s="74"/>
      <c r="D76" s="14" t="s">
        <v>496</v>
      </c>
      <c r="E76" s="54">
        <f>E77</f>
        <v>23074.8</v>
      </c>
    </row>
    <row r="77" spans="1:5" ht="12.75">
      <c r="A77" s="93"/>
      <c r="B77" s="72"/>
      <c r="C77" s="74" t="s">
        <v>89</v>
      </c>
      <c r="D77" s="14" t="s">
        <v>90</v>
      </c>
      <c r="E77" s="54">
        <v>23074.8</v>
      </c>
    </row>
    <row r="78" spans="1:5" s="37" customFormat="1" ht="12.75">
      <c r="A78" s="81"/>
      <c r="B78" s="67" t="s">
        <v>168</v>
      </c>
      <c r="C78" s="81"/>
      <c r="D78" s="42" t="s">
        <v>425</v>
      </c>
      <c r="E78" s="54">
        <f>E79</f>
        <v>15275.099999999999</v>
      </c>
    </row>
    <row r="79" spans="1:5" ht="12.75">
      <c r="A79" s="93"/>
      <c r="B79" s="41"/>
      <c r="C79" s="74" t="s">
        <v>89</v>
      </c>
      <c r="D79" s="22" t="s">
        <v>90</v>
      </c>
      <c r="E79" s="54">
        <f>E80+E81+E82</f>
        <v>15275.099999999999</v>
      </c>
    </row>
    <row r="80" spans="1:5" ht="25.5">
      <c r="A80" s="93"/>
      <c r="B80" s="41"/>
      <c r="C80" s="93"/>
      <c r="D80" s="14" t="s">
        <v>274</v>
      </c>
      <c r="E80" s="54">
        <v>4466.5</v>
      </c>
    </row>
    <row r="81" spans="1:5" ht="25.5">
      <c r="A81" s="93"/>
      <c r="B81" s="41"/>
      <c r="C81" s="93"/>
      <c r="D81" s="10" t="s">
        <v>276</v>
      </c>
      <c r="E81" s="54">
        <v>5981.3</v>
      </c>
    </row>
    <row r="82" spans="1:5" ht="12.75">
      <c r="A82" s="93"/>
      <c r="B82" s="41"/>
      <c r="C82" s="93"/>
      <c r="D82" s="10" t="s">
        <v>476</v>
      </c>
      <c r="E82" s="54">
        <v>4827.3</v>
      </c>
    </row>
    <row r="83" spans="1:5" s="34" customFormat="1" ht="13.5">
      <c r="A83" s="115"/>
      <c r="B83" s="41" t="s">
        <v>50</v>
      </c>
      <c r="C83" s="115"/>
      <c r="D83" s="32" t="s">
        <v>27</v>
      </c>
      <c r="E83" s="52">
        <f>E84</f>
        <v>8.5</v>
      </c>
    </row>
    <row r="84" spans="1:5" s="37" customFormat="1" ht="33" customHeight="1">
      <c r="A84" s="81"/>
      <c r="B84" s="67" t="s">
        <v>51</v>
      </c>
      <c r="C84" s="114"/>
      <c r="D84" s="133" t="s">
        <v>523</v>
      </c>
      <c r="E84" s="54">
        <f>E85</f>
        <v>8.5</v>
      </c>
    </row>
    <row r="85" spans="1:5" s="37" customFormat="1" ht="55.5" customHeight="1">
      <c r="A85" s="81"/>
      <c r="B85" s="67" t="s">
        <v>222</v>
      </c>
      <c r="C85" s="81"/>
      <c r="D85" s="71" t="s">
        <v>533</v>
      </c>
      <c r="E85" s="54">
        <f>E86</f>
        <v>8.5</v>
      </c>
    </row>
    <row r="86" spans="1:5" s="37" customFormat="1" ht="15.75" customHeight="1">
      <c r="A86" s="81"/>
      <c r="B86" s="67"/>
      <c r="C86" s="74" t="s">
        <v>58</v>
      </c>
      <c r="D86" s="13" t="s">
        <v>49</v>
      </c>
      <c r="E86" s="54">
        <v>8.5</v>
      </c>
    </row>
    <row r="87" spans="1:5" ht="25.5">
      <c r="A87" s="93" t="s">
        <v>397</v>
      </c>
      <c r="B87" s="41"/>
      <c r="C87" s="88"/>
      <c r="D87" s="15" t="s">
        <v>398</v>
      </c>
      <c r="E87" s="49">
        <f>E88+E119+E127+E115</f>
        <v>180728.69999999995</v>
      </c>
    </row>
    <row r="88" spans="1:5" ht="13.5">
      <c r="A88" s="115" t="s">
        <v>399</v>
      </c>
      <c r="B88" s="41"/>
      <c r="C88" s="89"/>
      <c r="D88" s="16" t="s">
        <v>400</v>
      </c>
      <c r="E88" s="50">
        <f>E89+E111</f>
        <v>147500.3</v>
      </c>
    </row>
    <row r="89" spans="1:5" ht="13.5">
      <c r="A89" s="115"/>
      <c r="B89" s="41" t="s">
        <v>6</v>
      </c>
      <c r="C89" s="90"/>
      <c r="D89" s="101" t="s">
        <v>7</v>
      </c>
      <c r="E89" s="52">
        <f>E92+E99+E102+E105+E108+E90</f>
        <v>146855</v>
      </c>
    </row>
    <row r="90" spans="1:5" ht="51">
      <c r="A90" s="115"/>
      <c r="B90" s="72" t="s">
        <v>86</v>
      </c>
      <c r="C90" s="91"/>
      <c r="D90" s="73" t="s">
        <v>85</v>
      </c>
      <c r="E90" s="54">
        <f>E91</f>
        <v>13769</v>
      </c>
    </row>
    <row r="91" spans="1:5" ht="25.5">
      <c r="A91" s="115"/>
      <c r="B91" s="72"/>
      <c r="C91" s="74" t="s">
        <v>164</v>
      </c>
      <c r="D91" s="31" t="s">
        <v>167</v>
      </c>
      <c r="E91" s="54">
        <v>13769</v>
      </c>
    </row>
    <row r="92" spans="1:5" ht="13.5">
      <c r="A92" s="115"/>
      <c r="B92" s="72" t="s">
        <v>174</v>
      </c>
      <c r="C92" s="91"/>
      <c r="D92" s="31" t="s">
        <v>8</v>
      </c>
      <c r="E92" s="54">
        <f>E93+E96</f>
        <v>772.8</v>
      </c>
    </row>
    <row r="93" spans="1:5" ht="13.5">
      <c r="A93" s="115"/>
      <c r="B93" s="72" t="s">
        <v>69</v>
      </c>
      <c r="C93" s="91"/>
      <c r="D93" s="31" t="s">
        <v>70</v>
      </c>
      <c r="E93" s="54">
        <f>E94</f>
        <v>360</v>
      </c>
    </row>
    <row r="94" spans="1:5" ht="25.5">
      <c r="A94" s="115"/>
      <c r="B94" s="72"/>
      <c r="C94" s="74" t="s">
        <v>164</v>
      </c>
      <c r="D94" s="31" t="s">
        <v>167</v>
      </c>
      <c r="E94" s="54">
        <f>E95</f>
        <v>360</v>
      </c>
    </row>
    <row r="95" spans="1:5" ht="13.5">
      <c r="A95" s="115"/>
      <c r="B95" s="41"/>
      <c r="C95" s="90"/>
      <c r="D95" s="31" t="s">
        <v>203</v>
      </c>
      <c r="E95" s="54">
        <v>360</v>
      </c>
    </row>
    <row r="96" spans="1:5" ht="13.5">
      <c r="A96" s="115"/>
      <c r="B96" s="72" t="s">
        <v>72</v>
      </c>
      <c r="C96" s="91"/>
      <c r="D96" s="31" t="s">
        <v>73</v>
      </c>
      <c r="E96" s="54">
        <f>E97</f>
        <v>412.8</v>
      </c>
    </row>
    <row r="97" spans="1:5" ht="25.5">
      <c r="A97" s="115"/>
      <c r="B97" s="72"/>
      <c r="C97" s="74" t="s">
        <v>164</v>
      </c>
      <c r="D97" s="19" t="s">
        <v>167</v>
      </c>
      <c r="E97" s="54">
        <f>E98</f>
        <v>412.8</v>
      </c>
    </row>
    <row r="98" spans="1:5" ht="13.5">
      <c r="A98" s="115"/>
      <c r="B98" s="41"/>
      <c r="C98" s="90"/>
      <c r="D98" s="31" t="s">
        <v>203</v>
      </c>
      <c r="E98" s="54">
        <v>412.8</v>
      </c>
    </row>
    <row r="99" spans="1:5" ht="13.5">
      <c r="A99" s="115"/>
      <c r="B99" s="72" t="s">
        <v>74</v>
      </c>
      <c r="C99" s="91"/>
      <c r="D99" s="31" t="s">
        <v>75</v>
      </c>
      <c r="E99" s="54">
        <f>E100</f>
        <v>101134.4</v>
      </c>
    </row>
    <row r="100" spans="1:5" ht="25.5">
      <c r="A100" s="115"/>
      <c r="B100" s="72"/>
      <c r="C100" s="74" t="s">
        <v>164</v>
      </c>
      <c r="D100" s="19" t="s">
        <v>167</v>
      </c>
      <c r="E100" s="54">
        <f>E101</f>
        <v>101134.4</v>
      </c>
    </row>
    <row r="101" spans="1:5" ht="13.5">
      <c r="A101" s="115"/>
      <c r="B101" s="41"/>
      <c r="C101" s="90"/>
      <c r="D101" s="31" t="s">
        <v>203</v>
      </c>
      <c r="E101" s="54">
        <v>101134.4</v>
      </c>
    </row>
    <row r="102" spans="1:5" ht="13.5">
      <c r="A102" s="115"/>
      <c r="B102" s="72" t="s">
        <v>76</v>
      </c>
      <c r="C102" s="91"/>
      <c r="D102" s="31" t="s">
        <v>9</v>
      </c>
      <c r="E102" s="54">
        <f>E103</f>
        <v>4051.6</v>
      </c>
    </row>
    <row r="103" spans="1:5" ht="25.5">
      <c r="A103" s="115"/>
      <c r="B103" s="72"/>
      <c r="C103" s="74" t="s">
        <v>164</v>
      </c>
      <c r="D103" s="19" t="s">
        <v>167</v>
      </c>
      <c r="E103" s="54">
        <f>E104</f>
        <v>4051.6</v>
      </c>
    </row>
    <row r="104" spans="1:5" ht="13.5">
      <c r="A104" s="115"/>
      <c r="B104" s="41"/>
      <c r="C104" s="90"/>
      <c r="D104" s="31" t="s">
        <v>203</v>
      </c>
      <c r="E104" s="54">
        <v>4051.6</v>
      </c>
    </row>
    <row r="105" spans="1:5" ht="25.5">
      <c r="A105" s="115"/>
      <c r="B105" s="72" t="s">
        <v>77</v>
      </c>
      <c r="C105" s="91"/>
      <c r="D105" s="31" t="s">
        <v>497</v>
      </c>
      <c r="E105" s="54">
        <f>E106</f>
        <v>21658.7</v>
      </c>
    </row>
    <row r="106" spans="1:5" ht="25.5">
      <c r="A106" s="115"/>
      <c r="B106" s="72"/>
      <c r="C106" s="74" t="s">
        <v>164</v>
      </c>
      <c r="D106" s="19" t="s">
        <v>167</v>
      </c>
      <c r="E106" s="54">
        <f>E107</f>
        <v>21658.7</v>
      </c>
    </row>
    <row r="107" spans="1:5" ht="13.5">
      <c r="A107" s="115"/>
      <c r="B107" s="41"/>
      <c r="C107" s="89"/>
      <c r="D107" s="31" t="s">
        <v>203</v>
      </c>
      <c r="E107" s="54">
        <v>21658.7</v>
      </c>
    </row>
    <row r="108" spans="1:5" ht="25.5">
      <c r="A108" s="115"/>
      <c r="B108" s="72" t="s">
        <v>79</v>
      </c>
      <c r="C108" s="91"/>
      <c r="D108" s="31" t="s">
        <v>16</v>
      </c>
      <c r="E108" s="54">
        <f>E109</f>
        <v>5468.5</v>
      </c>
    </row>
    <row r="109" spans="1:5" ht="13.5">
      <c r="A109" s="115"/>
      <c r="B109" s="72"/>
      <c r="C109" s="74" t="s">
        <v>10</v>
      </c>
      <c r="D109" s="19" t="s">
        <v>84</v>
      </c>
      <c r="E109" s="54">
        <f>E110</f>
        <v>5468.5</v>
      </c>
    </row>
    <row r="110" spans="1:5" ht="13.5">
      <c r="A110" s="115"/>
      <c r="B110" s="41"/>
      <c r="C110" s="89"/>
      <c r="D110" s="18" t="s">
        <v>203</v>
      </c>
      <c r="E110" s="54">
        <v>5468.5</v>
      </c>
    </row>
    <row r="111" spans="1:5" ht="38.25">
      <c r="A111" s="115"/>
      <c r="B111" s="41" t="s">
        <v>80</v>
      </c>
      <c r="C111" s="89"/>
      <c r="D111" s="17" t="s">
        <v>81</v>
      </c>
      <c r="E111" s="52">
        <f>E112</f>
        <v>645.3</v>
      </c>
    </row>
    <row r="112" spans="1:5" ht="25.5">
      <c r="A112" s="115"/>
      <c r="B112" s="72" t="s">
        <v>82</v>
      </c>
      <c r="C112" s="92"/>
      <c r="D112" s="19" t="s">
        <v>83</v>
      </c>
      <c r="E112" s="54">
        <f>E113</f>
        <v>645.3</v>
      </c>
    </row>
    <row r="113" spans="1:5" ht="25.5">
      <c r="A113" s="115"/>
      <c r="B113" s="72"/>
      <c r="C113" s="74" t="s">
        <v>164</v>
      </c>
      <c r="D113" s="19" t="s">
        <v>167</v>
      </c>
      <c r="E113" s="54">
        <f>E114</f>
        <v>645.3</v>
      </c>
    </row>
    <row r="114" spans="1:5" ht="13.5">
      <c r="A114" s="115"/>
      <c r="B114" s="41"/>
      <c r="C114" s="93"/>
      <c r="D114" s="18" t="s">
        <v>203</v>
      </c>
      <c r="E114" s="54">
        <v>645.3</v>
      </c>
    </row>
    <row r="115" spans="1:5" ht="13.5">
      <c r="A115" s="109" t="s">
        <v>491</v>
      </c>
      <c r="B115" s="66"/>
      <c r="C115" s="110"/>
      <c r="D115" s="20" t="s">
        <v>492</v>
      </c>
      <c r="E115" s="53">
        <f>E116</f>
        <v>3570.8</v>
      </c>
    </row>
    <row r="116" spans="1:5" ht="13.5">
      <c r="A116" s="115"/>
      <c r="B116" s="41" t="s">
        <v>224</v>
      </c>
      <c r="C116" s="93"/>
      <c r="D116" s="32" t="s">
        <v>225</v>
      </c>
      <c r="E116" s="52">
        <f>E117</f>
        <v>3570.8</v>
      </c>
    </row>
    <row r="117" spans="1:5" ht="13.5">
      <c r="A117" s="115"/>
      <c r="B117" s="72" t="s">
        <v>68</v>
      </c>
      <c r="C117" s="111"/>
      <c r="D117" s="14" t="s">
        <v>31</v>
      </c>
      <c r="E117" s="54">
        <f>E118</f>
        <v>3570.8</v>
      </c>
    </row>
    <row r="118" spans="1:5" ht="13.5">
      <c r="A118" s="115"/>
      <c r="B118" s="67"/>
      <c r="C118" s="86" t="s">
        <v>58</v>
      </c>
      <c r="D118" s="13" t="s">
        <v>49</v>
      </c>
      <c r="E118" s="54">
        <v>3570.8</v>
      </c>
    </row>
    <row r="119" spans="1:5" ht="40.5">
      <c r="A119" s="109" t="s">
        <v>401</v>
      </c>
      <c r="B119" s="66"/>
      <c r="C119" s="110"/>
      <c r="D119" s="20" t="s">
        <v>145</v>
      </c>
      <c r="E119" s="53">
        <f>E120</f>
        <v>15288.3</v>
      </c>
    </row>
    <row r="120" spans="1:5" s="37" customFormat="1" ht="12.75">
      <c r="A120" s="110"/>
      <c r="B120" s="66" t="s">
        <v>6</v>
      </c>
      <c r="C120" s="110"/>
      <c r="D120" s="21" t="s">
        <v>7</v>
      </c>
      <c r="E120" s="52">
        <f>E121+E124</f>
        <v>15288.3</v>
      </c>
    </row>
    <row r="121" spans="1:5" s="37" customFormat="1" ht="12.75">
      <c r="A121" s="111"/>
      <c r="B121" s="67" t="s">
        <v>76</v>
      </c>
      <c r="C121" s="74"/>
      <c r="D121" s="22" t="s">
        <v>9</v>
      </c>
      <c r="E121" s="54">
        <f>E122</f>
        <v>12888.4</v>
      </c>
    </row>
    <row r="122" spans="1:5" s="37" customFormat="1" ht="25.5">
      <c r="A122" s="111"/>
      <c r="B122" s="67"/>
      <c r="C122" s="81" t="s">
        <v>164</v>
      </c>
      <c r="D122" s="19" t="s">
        <v>167</v>
      </c>
      <c r="E122" s="54">
        <f>E123</f>
        <v>12888.4</v>
      </c>
    </row>
    <row r="123" spans="1:5" ht="25.5">
      <c r="A123" s="109"/>
      <c r="B123" s="41"/>
      <c r="C123" s="110"/>
      <c r="D123" s="14" t="s">
        <v>263</v>
      </c>
      <c r="E123" s="54">
        <v>12888.4</v>
      </c>
    </row>
    <row r="124" spans="1:5" s="37" customFormat="1" ht="25.5">
      <c r="A124" s="111"/>
      <c r="B124" s="67" t="s">
        <v>77</v>
      </c>
      <c r="C124" s="74"/>
      <c r="D124" s="31" t="s">
        <v>78</v>
      </c>
      <c r="E124" s="54">
        <f>E125</f>
        <v>2399.9</v>
      </c>
    </row>
    <row r="125" spans="1:5" s="37" customFormat="1" ht="25.5">
      <c r="A125" s="111"/>
      <c r="B125" s="67"/>
      <c r="C125" s="81" t="s">
        <v>164</v>
      </c>
      <c r="D125" s="31" t="s">
        <v>167</v>
      </c>
      <c r="E125" s="54">
        <f>E126</f>
        <v>2399.9</v>
      </c>
    </row>
    <row r="126" spans="1:5" ht="25.5">
      <c r="A126" s="109"/>
      <c r="B126" s="41"/>
      <c r="C126" s="110"/>
      <c r="D126" s="14" t="s">
        <v>263</v>
      </c>
      <c r="E126" s="54">
        <v>2399.9</v>
      </c>
    </row>
    <row r="127" spans="1:5" s="36" customFormat="1" ht="27">
      <c r="A127" s="109" t="s">
        <v>94</v>
      </c>
      <c r="B127" s="65"/>
      <c r="C127" s="109"/>
      <c r="D127" s="35" t="s">
        <v>32</v>
      </c>
      <c r="E127" s="53">
        <f>E128+E134</f>
        <v>14369.300000000001</v>
      </c>
    </row>
    <row r="128" spans="1:5" ht="13.5">
      <c r="A128" s="109"/>
      <c r="B128" s="41" t="s">
        <v>50</v>
      </c>
      <c r="C128" s="109"/>
      <c r="D128" s="32" t="s">
        <v>27</v>
      </c>
      <c r="E128" s="52">
        <f>E129</f>
        <v>213.2</v>
      </c>
    </row>
    <row r="129" spans="1:5" s="37" customFormat="1" ht="25.5">
      <c r="A129" s="111"/>
      <c r="B129" s="67" t="s">
        <v>51</v>
      </c>
      <c r="C129" s="74"/>
      <c r="D129" s="133" t="s">
        <v>523</v>
      </c>
      <c r="E129" s="54">
        <f>E132+E130</f>
        <v>213.2</v>
      </c>
    </row>
    <row r="130" spans="1:5" s="37" customFormat="1" ht="25.5">
      <c r="A130" s="111"/>
      <c r="B130" s="67" t="s">
        <v>52</v>
      </c>
      <c r="C130" s="116"/>
      <c r="D130" s="42" t="s">
        <v>524</v>
      </c>
      <c r="E130" s="54">
        <f>E131</f>
        <v>204.7</v>
      </c>
    </row>
    <row r="131" spans="1:5" s="37" customFormat="1" ht="12.75">
      <c r="A131" s="111"/>
      <c r="B131" s="67"/>
      <c r="C131" s="77" t="s">
        <v>58</v>
      </c>
      <c r="D131" s="68" t="s">
        <v>49</v>
      </c>
      <c r="E131" s="54">
        <v>204.7</v>
      </c>
    </row>
    <row r="132" spans="1:5" s="37" customFormat="1" ht="38.25">
      <c r="A132" s="111"/>
      <c r="B132" s="67" t="s">
        <v>166</v>
      </c>
      <c r="C132" s="111"/>
      <c r="D132" s="68" t="s">
        <v>532</v>
      </c>
      <c r="E132" s="54">
        <f>E133</f>
        <v>8.5</v>
      </c>
    </row>
    <row r="133" spans="1:5" s="37" customFormat="1" ht="25.5">
      <c r="A133" s="111"/>
      <c r="B133" s="67"/>
      <c r="C133" s="81" t="s">
        <v>164</v>
      </c>
      <c r="D133" s="31" t="s">
        <v>167</v>
      </c>
      <c r="E133" s="54">
        <v>8.5</v>
      </c>
    </row>
    <row r="134" spans="1:5" s="37" customFormat="1" ht="12.75">
      <c r="A134" s="111"/>
      <c r="B134" s="41" t="s">
        <v>34</v>
      </c>
      <c r="C134" s="81"/>
      <c r="D134" s="32" t="s">
        <v>35</v>
      </c>
      <c r="E134" s="58">
        <f>E135+E137</f>
        <v>14156.1</v>
      </c>
    </row>
    <row r="135" spans="1:5" s="37" customFormat="1" ht="38.25">
      <c r="A135" s="111"/>
      <c r="B135" s="72" t="s">
        <v>319</v>
      </c>
      <c r="C135" s="74"/>
      <c r="D135" s="14" t="s">
        <v>321</v>
      </c>
      <c r="E135" s="56">
        <f>E136</f>
        <v>12456.1</v>
      </c>
    </row>
    <row r="136" spans="1:5" s="37" customFormat="1" ht="12.75">
      <c r="A136" s="111"/>
      <c r="B136" s="72"/>
      <c r="C136" s="74" t="s">
        <v>71</v>
      </c>
      <c r="D136" s="14" t="s">
        <v>59</v>
      </c>
      <c r="E136" s="56">
        <v>12456.1</v>
      </c>
    </row>
    <row r="137" spans="1:5" s="37" customFormat="1" ht="25.5">
      <c r="A137" s="111"/>
      <c r="B137" s="72" t="s">
        <v>322</v>
      </c>
      <c r="C137" s="74"/>
      <c r="D137" s="14" t="s">
        <v>323</v>
      </c>
      <c r="E137" s="56">
        <f>E138</f>
        <v>1700</v>
      </c>
    </row>
    <row r="138" spans="1:5" s="37" customFormat="1" ht="12.75">
      <c r="A138" s="111"/>
      <c r="B138" s="72"/>
      <c r="C138" s="74" t="s">
        <v>71</v>
      </c>
      <c r="D138" s="14" t="s">
        <v>59</v>
      </c>
      <c r="E138" s="56">
        <v>1700</v>
      </c>
    </row>
    <row r="139" spans="1:5" ht="12.75">
      <c r="A139" s="93" t="s">
        <v>402</v>
      </c>
      <c r="B139" s="41"/>
      <c r="C139" s="88"/>
      <c r="D139" s="15" t="s">
        <v>403</v>
      </c>
      <c r="E139" s="49">
        <f>E140+E145+E158</f>
        <v>68634.4</v>
      </c>
    </row>
    <row r="140" spans="1:5" ht="13.5">
      <c r="A140" s="109" t="s">
        <v>23</v>
      </c>
      <c r="B140" s="63"/>
      <c r="C140" s="79"/>
      <c r="D140" s="102" t="s">
        <v>24</v>
      </c>
      <c r="E140" s="53">
        <f>E141</f>
        <v>1125</v>
      </c>
    </row>
    <row r="141" spans="1:5" ht="12.75">
      <c r="A141" s="93"/>
      <c r="B141" s="41" t="s">
        <v>25</v>
      </c>
      <c r="C141" s="88"/>
      <c r="D141" s="15" t="s">
        <v>26</v>
      </c>
      <c r="E141" s="49">
        <f>E142</f>
        <v>1125</v>
      </c>
    </row>
    <row r="142" spans="1:5" s="37" customFormat="1" ht="12.75">
      <c r="A142" s="81"/>
      <c r="B142" s="67" t="s">
        <v>192</v>
      </c>
      <c r="C142" s="94"/>
      <c r="D142" s="103" t="s">
        <v>30</v>
      </c>
      <c r="E142" s="51">
        <f>E143</f>
        <v>1125</v>
      </c>
    </row>
    <row r="143" spans="1:5" s="37" customFormat="1" ht="12.75">
      <c r="A143" s="81"/>
      <c r="B143" s="67"/>
      <c r="C143" s="81" t="s">
        <v>58</v>
      </c>
      <c r="D143" s="103" t="s">
        <v>49</v>
      </c>
      <c r="E143" s="51">
        <f>E144</f>
        <v>1125</v>
      </c>
    </row>
    <row r="144" spans="1:5" ht="12.75">
      <c r="A144" s="93"/>
      <c r="B144" s="41"/>
      <c r="C144" s="88"/>
      <c r="D144" s="73" t="s">
        <v>267</v>
      </c>
      <c r="E144" s="54">
        <v>1125</v>
      </c>
    </row>
    <row r="145" spans="1:5" ht="13.5">
      <c r="A145" s="109" t="s">
        <v>11</v>
      </c>
      <c r="B145" s="41"/>
      <c r="C145" s="118"/>
      <c r="D145" s="48" t="s">
        <v>13</v>
      </c>
      <c r="E145" s="152">
        <f>E146+E154</f>
        <v>62730.9</v>
      </c>
    </row>
    <row r="146" spans="1:5" ht="13.5">
      <c r="A146" s="109"/>
      <c r="B146" s="41" t="s">
        <v>12</v>
      </c>
      <c r="C146" s="118"/>
      <c r="D146" s="43" t="s">
        <v>14</v>
      </c>
      <c r="E146" s="55">
        <f>SUM(E147)</f>
        <v>62707.8</v>
      </c>
    </row>
    <row r="147" spans="1:5" s="96" customFormat="1" ht="12.75">
      <c r="A147" s="119"/>
      <c r="B147" s="67" t="s">
        <v>178</v>
      </c>
      <c r="C147" s="120"/>
      <c r="D147" s="95" t="s">
        <v>15</v>
      </c>
      <c r="E147" s="57">
        <f>SUM(E148+E152)</f>
        <v>62707.8</v>
      </c>
    </row>
    <row r="148" spans="1:5" s="96" customFormat="1" ht="25.5">
      <c r="A148" s="119"/>
      <c r="B148" s="67"/>
      <c r="C148" s="120" t="s">
        <v>179</v>
      </c>
      <c r="D148" s="95" t="s">
        <v>180</v>
      </c>
      <c r="E148" s="57">
        <f>SUM(E149:E151)</f>
        <v>43957.8</v>
      </c>
    </row>
    <row r="149" spans="1:5" ht="38.25">
      <c r="A149" s="121"/>
      <c r="B149" s="41"/>
      <c r="C149" s="118"/>
      <c r="D149" s="95" t="s">
        <v>324</v>
      </c>
      <c r="E149" s="56">
        <v>42524.6</v>
      </c>
    </row>
    <row r="150" spans="1:5" ht="51">
      <c r="A150" s="121"/>
      <c r="B150" s="41"/>
      <c r="C150" s="118"/>
      <c r="D150" s="44" t="s">
        <v>201</v>
      </c>
      <c r="E150" s="56">
        <v>1395.8</v>
      </c>
    </row>
    <row r="151" spans="1:5" ht="67.5" customHeight="1">
      <c r="A151" s="121"/>
      <c r="B151" s="41"/>
      <c r="C151" s="118"/>
      <c r="D151" s="44" t="s">
        <v>211</v>
      </c>
      <c r="E151" s="56">
        <v>37.4</v>
      </c>
    </row>
    <row r="152" spans="1:5" ht="17.25" customHeight="1">
      <c r="A152" s="121"/>
      <c r="B152" s="41"/>
      <c r="C152" s="120" t="s">
        <v>58</v>
      </c>
      <c r="D152" s="103" t="s">
        <v>49</v>
      </c>
      <c r="E152" s="57">
        <f>E153</f>
        <v>18750</v>
      </c>
    </row>
    <row r="153" spans="1:5" ht="32.25" customHeight="1">
      <c r="A153" s="121"/>
      <c r="B153" s="41"/>
      <c r="C153" s="118"/>
      <c r="D153" s="259" t="s">
        <v>472</v>
      </c>
      <c r="E153" s="56">
        <v>18750</v>
      </c>
    </row>
    <row r="154" spans="1:5" ht="17.25" customHeight="1">
      <c r="A154" s="121"/>
      <c r="B154" s="41" t="s">
        <v>50</v>
      </c>
      <c r="C154" s="109"/>
      <c r="D154" s="32" t="s">
        <v>27</v>
      </c>
      <c r="E154" s="58">
        <f>E155</f>
        <v>23.1</v>
      </c>
    </row>
    <row r="155" spans="1:5" ht="39.75" customHeight="1">
      <c r="A155" s="121"/>
      <c r="B155" s="67" t="s">
        <v>51</v>
      </c>
      <c r="C155" s="74"/>
      <c r="D155" s="133" t="s">
        <v>523</v>
      </c>
      <c r="E155" s="56">
        <f>E156</f>
        <v>23.1</v>
      </c>
    </row>
    <row r="156" spans="1:5" ht="69.75" customHeight="1">
      <c r="A156" s="121"/>
      <c r="B156" s="67" t="s">
        <v>67</v>
      </c>
      <c r="C156" s="74"/>
      <c r="D156" s="295" t="s">
        <v>531</v>
      </c>
      <c r="E156" s="54">
        <f>E157</f>
        <v>23.1</v>
      </c>
    </row>
    <row r="157" spans="1:5" ht="19.5" customHeight="1">
      <c r="A157" s="121"/>
      <c r="B157" s="67"/>
      <c r="C157" s="77" t="s">
        <v>58</v>
      </c>
      <c r="D157" s="68" t="s">
        <v>49</v>
      </c>
      <c r="E157" s="54">
        <v>23.1</v>
      </c>
    </row>
    <row r="158" spans="1:5" ht="13.5">
      <c r="A158" s="109" t="s">
        <v>359</v>
      </c>
      <c r="B158" s="41"/>
      <c r="C158" s="118"/>
      <c r="D158" s="48" t="s">
        <v>360</v>
      </c>
      <c r="E158" s="152">
        <f>E162+E159</f>
        <v>4778.5</v>
      </c>
    </row>
    <row r="159" spans="1:5" ht="25.5">
      <c r="A159" s="109"/>
      <c r="B159" s="41" t="s">
        <v>248</v>
      </c>
      <c r="C159" s="118"/>
      <c r="D159" s="43" t="s">
        <v>249</v>
      </c>
      <c r="E159" s="57">
        <f>E160</f>
        <v>4690</v>
      </c>
    </row>
    <row r="160" spans="1:5" ht="13.5">
      <c r="A160" s="109"/>
      <c r="B160" s="67" t="s">
        <v>250</v>
      </c>
      <c r="C160" s="120"/>
      <c r="D160" s="95" t="s">
        <v>252</v>
      </c>
      <c r="E160" s="57">
        <f>E161</f>
        <v>4690</v>
      </c>
    </row>
    <row r="161" spans="1:5" ht="13.5">
      <c r="A161" s="109"/>
      <c r="B161" s="41"/>
      <c r="C161" s="74" t="s">
        <v>58</v>
      </c>
      <c r="D161" s="73" t="s">
        <v>49</v>
      </c>
      <c r="E161" s="57">
        <v>4690</v>
      </c>
    </row>
    <row r="162" spans="1:5" ht="12.75">
      <c r="A162" s="121"/>
      <c r="B162" s="41" t="s">
        <v>34</v>
      </c>
      <c r="C162" s="81"/>
      <c r="D162" s="32" t="s">
        <v>35</v>
      </c>
      <c r="E162" s="58">
        <f>E163</f>
        <v>88.5</v>
      </c>
    </row>
    <row r="163" spans="1:5" ht="25.5">
      <c r="A163" s="121"/>
      <c r="B163" s="72" t="s">
        <v>361</v>
      </c>
      <c r="C163" s="74"/>
      <c r="D163" s="14" t="s">
        <v>362</v>
      </c>
      <c r="E163" s="56">
        <f>E164</f>
        <v>88.5</v>
      </c>
    </row>
    <row r="164" spans="1:5" ht="12.75">
      <c r="A164" s="121"/>
      <c r="B164" s="72"/>
      <c r="C164" s="74" t="s">
        <v>71</v>
      </c>
      <c r="D164" s="14" t="s">
        <v>59</v>
      </c>
      <c r="E164" s="56">
        <v>88.5</v>
      </c>
    </row>
    <row r="165" spans="1:5" ht="15" customHeight="1">
      <c r="A165" s="23" t="s">
        <v>404</v>
      </c>
      <c r="B165" s="41"/>
      <c r="C165" s="24"/>
      <c r="D165" s="26" t="s">
        <v>405</v>
      </c>
      <c r="E165" s="49">
        <f>SUM(E166+E185+E205+E229)</f>
        <v>416173.8</v>
      </c>
    </row>
    <row r="166" spans="1:5" ht="15" customHeight="1">
      <c r="A166" s="25" t="s">
        <v>406</v>
      </c>
      <c r="B166" s="41"/>
      <c r="C166" s="24"/>
      <c r="D166" s="38" t="s">
        <v>407</v>
      </c>
      <c r="E166" s="50">
        <f>E167+E178+E175</f>
        <v>71245.5</v>
      </c>
    </row>
    <row r="167" spans="1:5" ht="15" customHeight="1">
      <c r="A167" s="23"/>
      <c r="B167" s="41" t="s">
        <v>408</v>
      </c>
      <c r="C167" s="23"/>
      <c r="D167" s="26" t="s">
        <v>409</v>
      </c>
      <c r="E167" s="49">
        <f>SUM(E168+E171)</f>
        <v>13926.300000000001</v>
      </c>
    </row>
    <row r="168" spans="1:5" ht="25.5">
      <c r="A168" s="23"/>
      <c r="B168" s="97"/>
      <c r="C168" s="120" t="s">
        <v>179</v>
      </c>
      <c r="D168" s="95" t="s">
        <v>180</v>
      </c>
      <c r="E168" s="57">
        <f>E169+E170</f>
        <v>626.6</v>
      </c>
    </row>
    <row r="169" spans="1:5" ht="66.75" customHeight="1">
      <c r="A169" s="23"/>
      <c r="B169" s="45"/>
      <c r="C169" s="121"/>
      <c r="D169" s="95" t="s">
        <v>212</v>
      </c>
      <c r="E169" s="56">
        <v>51.1</v>
      </c>
    </row>
    <row r="170" spans="1:5" ht="54" customHeight="1">
      <c r="A170" s="23"/>
      <c r="B170" s="45"/>
      <c r="C170" s="121"/>
      <c r="D170" s="95" t="s">
        <v>213</v>
      </c>
      <c r="E170" s="56">
        <v>575.5</v>
      </c>
    </row>
    <row r="171" spans="1:5" ht="14.25" customHeight="1">
      <c r="A171" s="23"/>
      <c r="B171" s="45"/>
      <c r="C171" s="81" t="s">
        <v>58</v>
      </c>
      <c r="D171" s="103" t="s">
        <v>49</v>
      </c>
      <c r="E171" s="56">
        <f>E173+E172+E174</f>
        <v>13299.7</v>
      </c>
    </row>
    <row r="172" spans="1:5" ht="69" customHeight="1">
      <c r="A172" s="23"/>
      <c r="B172" s="45"/>
      <c r="C172" s="81"/>
      <c r="D172" s="44" t="s">
        <v>366</v>
      </c>
      <c r="E172" s="56">
        <v>299.7</v>
      </c>
    </row>
    <row r="173" spans="1:5" ht="180" customHeight="1">
      <c r="A173" s="23"/>
      <c r="B173" s="45"/>
      <c r="C173" s="121"/>
      <c r="D173" s="44" t="s">
        <v>503</v>
      </c>
      <c r="E173" s="56">
        <v>10000</v>
      </c>
    </row>
    <row r="174" spans="1:5" ht="28.5" customHeight="1">
      <c r="A174" s="23"/>
      <c r="B174" s="45"/>
      <c r="C174" s="121"/>
      <c r="D174" s="44" t="s">
        <v>473</v>
      </c>
      <c r="E174" s="56">
        <v>3000</v>
      </c>
    </row>
    <row r="175" spans="1:5" ht="20.25" customHeight="1">
      <c r="A175" s="23"/>
      <c r="B175" s="41" t="s">
        <v>19</v>
      </c>
      <c r="C175" s="115"/>
      <c r="D175" s="32" t="s">
        <v>175</v>
      </c>
      <c r="E175" s="58">
        <f>E176</f>
        <v>15105</v>
      </c>
    </row>
    <row r="176" spans="1:5" ht="61.5" customHeight="1">
      <c r="A176" s="23"/>
      <c r="B176" s="97" t="s">
        <v>502</v>
      </c>
      <c r="C176" s="119"/>
      <c r="D176" s="44" t="s">
        <v>522</v>
      </c>
      <c r="E176" s="56">
        <f>E177</f>
        <v>15105</v>
      </c>
    </row>
    <row r="177" spans="1:5" ht="18" customHeight="1">
      <c r="A177" s="23"/>
      <c r="B177" s="97"/>
      <c r="C177" s="74" t="s">
        <v>121</v>
      </c>
      <c r="D177" s="14" t="s">
        <v>93</v>
      </c>
      <c r="E177" s="56">
        <v>15105</v>
      </c>
    </row>
    <row r="178" spans="1:5" ht="14.25" customHeight="1">
      <c r="A178" s="23"/>
      <c r="B178" s="41" t="s">
        <v>34</v>
      </c>
      <c r="C178" s="81"/>
      <c r="D178" s="32" t="s">
        <v>35</v>
      </c>
      <c r="E178" s="58">
        <f>E179+E181+E183</f>
        <v>42214.2</v>
      </c>
    </row>
    <row r="179" spans="1:5" ht="37.5" customHeight="1">
      <c r="A179" s="23"/>
      <c r="B179" s="72" t="s">
        <v>232</v>
      </c>
      <c r="C179" s="74"/>
      <c r="D179" s="14" t="s">
        <v>233</v>
      </c>
      <c r="E179" s="56">
        <f>E180</f>
        <v>20607.1</v>
      </c>
    </row>
    <row r="180" spans="1:5" ht="15" customHeight="1">
      <c r="A180" s="23"/>
      <c r="B180" s="72"/>
      <c r="C180" s="74" t="s">
        <v>71</v>
      </c>
      <c r="D180" s="14" t="s">
        <v>59</v>
      </c>
      <c r="E180" s="56">
        <v>20607.1</v>
      </c>
    </row>
    <row r="181" spans="1:5" ht="51" customHeight="1">
      <c r="A181" s="23"/>
      <c r="B181" s="72" t="s">
        <v>234</v>
      </c>
      <c r="C181" s="74"/>
      <c r="D181" s="14" t="s">
        <v>239</v>
      </c>
      <c r="E181" s="56">
        <f>E182</f>
        <v>20607.1</v>
      </c>
    </row>
    <row r="182" spans="1:5" ht="18" customHeight="1">
      <c r="A182" s="23"/>
      <c r="B182" s="72"/>
      <c r="C182" s="74" t="s">
        <v>71</v>
      </c>
      <c r="D182" s="14" t="s">
        <v>59</v>
      </c>
      <c r="E182" s="56">
        <v>20607.1</v>
      </c>
    </row>
    <row r="183" spans="1:5" ht="42.75" customHeight="1">
      <c r="A183" s="23"/>
      <c r="B183" s="72" t="s">
        <v>285</v>
      </c>
      <c r="C183" s="74"/>
      <c r="D183" s="14" t="s">
        <v>283</v>
      </c>
      <c r="E183" s="56">
        <f>E184</f>
        <v>1000</v>
      </c>
    </row>
    <row r="184" spans="1:5" ht="18" customHeight="1">
      <c r="A184" s="23"/>
      <c r="B184" s="72"/>
      <c r="C184" s="74" t="s">
        <v>71</v>
      </c>
      <c r="D184" s="14" t="s">
        <v>59</v>
      </c>
      <c r="E184" s="56">
        <v>1000</v>
      </c>
    </row>
    <row r="185" spans="1:5" ht="13.5">
      <c r="A185" s="25" t="s">
        <v>410</v>
      </c>
      <c r="B185" s="41"/>
      <c r="C185" s="24"/>
      <c r="D185" s="38" t="s">
        <v>411</v>
      </c>
      <c r="E185" s="53">
        <f>E196+E186</f>
        <v>93543.7</v>
      </c>
    </row>
    <row r="186" spans="1:5" ht="38.25">
      <c r="A186" s="25"/>
      <c r="B186" s="41" t="s">
        <v>37</v>
      </c>
      <c r="C186" s="93"/>
      <c r="D186" s="32" t="s">
        <v>91</v>
      </c>
      <c r="E186" s="52">
        <f>E187+E193</f>
        <v>76168</v>
      </c>
    </row>
    <row r="187" spans="1:5" ht="25.5">
      <c r="A187" s="25"/>
      <c r="B187" s="72" t="s">
        <v>92</v>
      </c>
      <c r="C187" s="74"/>
      <c r="D187" s="14" t="s">
        <v>120</v>
      </c>
      <c r="E187" s="54">
        <f>E188</f>
        <v>71478</v>
      </c>
    </row>
    <row r="188" spans="1:5" ht="13.5">
      <c r="A188" s="25"/>
      <c r="B188" s="72"/>
      <c r="C188" s="74" t="s">
        <v>121</v>
      </c>
      <c r="D188" s="14" t="s">
        <v>93</v>
      </c>
      <c r="E188" s="54">
        <f>E189+E190+E191+E192</f>
        <v>71478</v>
      </c>
    </row>
    <row r="189" spans="1:5" ht="25.5">
      <c r="A189" s="25"/>
      <c r="B189" s="41"/>
      <c r="C189" s="93"/>
      <c r="D189" s="100" t="s">
        <v>87</v>
      </c>
      <c r="E189" s="54">
        <v>51143.5</v>
      </c>
    </row>
    <row r="190" spans="1:5" ht="25.5">
      <c r="A190" s="25"/>
      <c r="B190" s="41"/>
      <c r="C190" s="93"/>
      <c r="D190" s="100" t="s">
        <v>146</v>
      </c>
      <c r="E190" s="54">
        <v>15000</v>
      </c>
    </row>
    <row r="191" spans="1:5" ht="38.25">
      <c r="A191" s="25"/>
      <c r="B191" s="41"/>
      <c r="C191" s="93"/>
      <c r="D191" s="146" t="s">
        <v>149</v>
      </c>
      <c r="E191" s="54">
        <v>3518.7</v>
      </c>
    </row>
    <row r="192" spans="1:5" ht="39.75" customHeight="1">
      <c r="A192" s="25"/>
      <c r="B192" s="41"/>
      <c r="C192" s="93"/>
      <c r="D192" s="146" t="s">
        <v>150</v>
      </c>
      <c r="E192" s="54">
        <v>1815.8</v>
      </c>
    </row>
    <row r="193" spans="1:5" ht="28.5" customHeight="1">
      <c r="A193" s="25"/>
      <c r="B193" s="72" t="s">
        <v>214</v>
      </c>
      <c r="C193" s="74"/>
      <c r="D193" s="6" t="s">
        <v>215</v>
      </c>
      <c r="E193" s="54">
        <f>E194</f>
        <v>4690</v>
      </c>
    </row>
    <row r="194" spans="1:5" ht="15.75" customHeight="1">
      <c r="A194" s="25"/>
      <c r="B194" s="72"/>
      <c r="C194" s="74" t="s">
        <v>121</v>
      </c>
      <c r="D194" s="14" t="s">
        <v>93</v>
      </c>
      <c r="E194" s="54">
        <f>E195</f>
        <v>4690</v>
      </c>
    </row>
    <row r="195" spans="1:5" ht="17.25" customHeight="1">
      <c r="A195" s="25"/>
      <c r="B195" s="67"/>
      <c r="C195" s="81"/>
      <c r="D195" s="44" t="s">
        <v>194</v>
      </c>
      <c r="E195" s="56">
        <v>4690</v>
      </c>
    </row>
    <row r="196" spans="1:5" ht="17.25" customHeight="1">
      <c r="A196" s="23"/>
      <c r="B196" s="41" t="s">
        <v>412</v>
      </c>
      <c r="C196" s="23"/>
      <c r="D196" s="26" t="s">
        <v>413</v>
      </c>
      <c r="E196" s="52">
        <f>E201+E197</f>
        <v>17375.7</v>
      </c>
    </row>
    <row r="197" spans="1:5" ht="27" customHeight="1">
      <c r="A197" s="23"/>
      <c r="B197" s="41"/>
      <c r="C197" s="99" t="s">
        <v>179</v>
      </c>
      <c r="D197" s="95" t="s">
        <v>180</v>
      </c>
      <c r="E197" s="54">
        <f>E198+E199+E200</f>
        <v>13949.2</v>
      </c>
    </row>
    <row r="198" spans="1:5" ht="26.25" customHeight="1">
      <c r="A198" s="23"/>
      <c r="B198" s="41"/>
      <c r="C198" s="23"/>
      <c r="D198" s="44" t="s">
        <v>217</v>
      </c>
      <c r="E198" s="56">
        <v>2693.3</v>
      </c>
    </row>
    <row r="199" spans="1:5" ht="41.25" customHeight="1">
      <c r="A199" s="23"/>
      <c r="B199" s="41"/>
      <c r="C199" s="23"/>
      <c r="D199" s="44" t="s">
        <v>477</v>
      </c>
      <c r="E199" s="56">
        <v>6575.9</v>
      </c>
    </row>
    <row r="200" spans="1:5" ht="99" customHeight="1">
      <c r="A200" s="23"/>
      <c r="B200" s="41"/>
      <c r="C200" s="23"/>
      <c r="D200" s="44" t="s">
        <v>478</v>
      </c>
      <c r="E200" s="56">
        <v>4680</v>
      </c>
    </row>
    <row r="201" spans="1:5" ht="16.5" customHeight="1">
      <c r="A201" s="23"/>
      <c r="B201" s="45"/>
      <c r="C201" s="81" t="s">
        <v>58</v>
      </c>
      <c r="D201" s="103" t="s">
        <v>49</v>
      </c>
      <c r="E201" s="56">
        <f>E202+E203+E204</f>
        <v>3426.5</v>
      </c>
    </row>
    <row r="202" spans="1:5" ht="58.5" customHeight="1">
      <c r="A202" s="23"/>
      <c r="B202" s="45"/>
      <c r="C202" s="121"/>
      <c r="D202" s="44" t="s">
        <v>479</v>
      </c>
      <c r="E202" s="56">
        <v>240.1</v>
      </c>
    </row>
    <row r="203" spans="1:5" ht="96.75" customHeight="1">
      <c r="A203" s="23"/>
      <c r="B203" s="45"/>
      <c r="C203" s="121"/>
      <c r="D203" s="44" t="s">
        <v>480</v>
      </c>
      <c r="E203" s="56">
        <v>686.4</v>
      </c>
    </row>
    <row r="204" spans="1:5" ht="48.75" customHeight="1">
      <c r="A204" s="23"/>
      <c r="B204" s="45"/>
      <c r="C204" s="121"/>
      <c r="D204" s="44" t="s">
        <v>481</v>
      </c>
      <c r="E204" s="56">
        <v>2500</v>
      </c>
    </row>
    <row r="205" spans="1:5" ht="13.5">
      <c r="A205" s="122" t="s">
        <v>181</v>
      </c>
      <c r="B205" s="126"/>
      <c r="C205" s="122"/>
      <c r="D205" s="47" t="s">
        <v>182</v>
      </c>
      <c r="E205" s="104">
        <f>E211+E206+E222</f>
        <v>234886.9</v>
      </c>
    </row>
    <row r="206" spans="1:5" ht="41.25" customHeight="1">
      <c r="A206" s="122"/>
      <c r="B206" s="45" t="s">
        <v>37</v>
      </c>
      <c r="C206" s="93"/>
      <c r="D206" s="32" t="s">
        <v>91</v>
      </c>
      <c r="E206" s="58">
        <f>E207</f>
        <v>6269.9</v>
      </c>
    </row>
    <row r="207" spans="1:5" ht="24.75" customHeight="1">
      <c r="A207" s="122"/>
      <c r="B207" s="97" t="s">
        <v>92</v>
      </c>
      <c r="C207" s="81"/>
      <c r="D207" s="14" t="s">
        <v>120</v>
      </c>
      <c r="E207" s="56">
        <f>E208</f>
        <v>6269.9</v>
      </c>
    </row>
    <row r="208" spans="1:5" ht="15" customHeight="1">
      <c r="A208" s="122"/>
      <c r="B208" s="67"/>
      <c r="C208" s="81" t="s">
        <v>121</v>
      </c>
      <c r="D208" s="14" t="s">
        <v>93</v>
      </c>
      <c r="E208" s="56">
        <f>E209+E210</f>
        <v>6269.9</v>
      </c>
    </row>
    <row r="209" spans="1:5" ht="29.25" customHeight="1">
      <c r="A209" s="122"/>
      <c r="B209" s="126"/>
      <c r="C209" s="122"/>
      <c r="D209" s="14" t="s">
        <v>147</v>
      </c>
      <c r="E209" s="54">
        <v>4269.9</v>
      </c>
    </row>
    <row r="210" spans="1:5" ht="15.75" customHeight="1">
      <c r="A210" s="122"/>
      <c r="B210" s="126"/>
      <c r="C210" s="122"/>
      <c r="D210" s="14" t="s">
        <v>148</v>
      </c>
      <c r="E210" s="54">
        <v>2000</v>
      </c>
    </row>
    <row r="211" spans="1:5" ht="15.75" customHeight="1">
      <c r="A211" s="121"/>
      <c r="B211" s="45" t="s">
        <v>33</v>
      </c>
      <c r="C211" s="121"/>
      <c r="D211" s="46" t="s">
        <v>193</v>
      </c>
      <c r="E211" s="58">
        <f>SUM(E212+E214+E216+E218+E220)</f>
        <v>190416</v>
      </c>
    </row>
    <row r="212" spans="1:5" ht="28.5" customHeight="1">
      <c r="A212" s="121"/>
      <c r="B212" s="97" t="s">
        <v>183</v>
      </c>
      <c r="C212" s="119"/>
      <c r="D212" s="44" t="s">
        <v>184</v>
      </c>
      <c r="E212" s="98">
        <f>E213</f>
        <v>17947</v>
      </c>
    </row>
    <row r="213" spans="1:5" ht="18" customHeight="1">
      <c r="A213" s="121"/>
      <c r="B213" s="97"/>
      <c r="C213" s="81" t="s">
        <v>58</v>
      </c>
      <c r="D213" s="103" t="s">
        <v>49</v>
      </c>
      <c r="E213" s="98">
        <v>17947</v>
      </c>
    </row>
    <row r="214" spans="1:5" ht="16.5" customHeight="1">
      <c r="A214" s="118"/>
      <c r="B214" s="97" t="s">
        <v>185</v>
      </c>
      <c r="C214" s="119"/>
      <c r="D214" s="44" t="s">
        <v>36</v>
      </c>
      <c r="E214" s="98">
        <f>E215</f>
        <v>10072.3</v>
      </c>
    </row>
    <row r="215" spans="1:5" ht="17.25" customHeight="1">
      <c r="A215" s="118"/>
      <c r="B215" s="97"/>
      <c r="C215" s="81" t="s">
        <v>58</v>
      </c>
      <c r="D215" s="103" t="s">
        <v>49</v>
      </c>
      <c r="E215" s="98">
        <v>10072.3</v>
      </c>
    </row>
    <row r="216" spans="1:5" ht="38.25">
      <c r="A216" s="118"/>
      <c r="B216" s="97" t="s">
        <v>186</v>
      </c>
      <c r="C216" s="119"/>
      <c r="D216" s="95" t="s">
        <v>216</v>
      </c>
      <c r="E216" s="57">
        <f>E217</f>
        <v>149766.1</v>
      </c>
    </row>
    <row r="217" spans="1:5" ht="17.25" customHeight="1">
      <c r="A217" s="118"/>
      <c r="B217" s="97"/>
      <c r="C217" s="119" t="s">
        <v>58</v>
      </c>
      <c r="D217" s="103" t="s">
        <v>49</v>
      </c>
      <c r="E217" s="57">
        <v>149766.1</v>
      </c>
    </row>
    <row r="218" spans="1:5" ht="29.25" customHeight="1">
      <c r="A218" s="118"/>
      <c r="B218" s="97" t="s">
        <v>187</v>
      </c>
      <c r="C218" s="119"/>
      <c r="D218" s="95" t="s">
        <v>188</v>
      </c>
      <c r="E218" s="57">
        <f>E219</f>
        <v>6799.2</v>
      </c>
    </row>
    <row r="219" spans="1:5" ht="18" customHeight="1">
      <c r="A219" s="118"/>
      <c r="B219" s="97"/>
      <c r="C219" s="119" t="s">
        <v>58</v>
      </c>
      <c r="D219" s="103" t="s">
        <v>49</v>
      </c>
      <c r="E219" s="57">
        <v>6799.2</v>
      </c>
    </row>
    <row r="220" spans="1:5" ht="17.25" customHeight="1">
      <c r="A220" s="118"/>
      <c r="B220" s="97" t="s">
        <v>189</v>
      </c>
      <c r="C220" s="119"/>
      <c r="D220" s="95" t="s">
        <v>190</v>
      </c>
      <c r="E220" s="56">
        <f>E221</f>
        <v>5831.4</v>
      </c>
    </row>
    <row r="221" spans="1:5" ht="21" customHeight="1">
      <c r="A221" s="118"/>
      <c r="B221" s="97"/>
      <c r="C221" s="119" t="s">
        <v>58</v>
      </c>
      <c r="D221" s="103" t="s">
        <v>49</v>
      </c>
      <c r="E221" s="56">
        <v>5831.4</v>
      </c>
    </row>
    <row r="222" spans="1:5" ht="17.25" customHeight="1">
      <c r="A222" s="118"/>
      <c r="B222" s="41" t="s">
        <v>34</v>
      </c>
      <c r="C222" s="81"/>
      <c r="D222" s="32" t="s">
        <v>35</v>
      </c>
      <c r="E222" s="58">
        <f>E223+E226+E227</f>
        <v>38201</v>
      </c>
    </row>
    <row r="223" spans="1:5" ht="41.25" customHeight="1">
      <c r="A223" s="118"/>
      <c r="B223" s="72" t="s">
        <v>286</v>
      </c>
      <c r="C223" s="74"/>
      <c r="D223" s="14" t="s">
        <v>287</v>
      </c>
      <c r="E223" s="56">
        <f>E224</f>
        <v>2055</v>
      </c>
    </row>
    <row r="224" spans="1:5" ht="15.75" customHeight="1">
      <c r="A224" s="118"/>
      <c r="B224" s="72"/>
      <c r="C224" s="74" t="s">
        <v>71</v>
      </c>
      <c r="D224" s="14" t="s">
        <v>59</v>
      </c>
      <c r="E224" s="56">
        <v>2055</v>
      </c>
    </row>
    <row r="225" spans="1:5" ht="42.75" customHeight="1">
      <c r="A225" s="118"/>
      <c r="B225" s="72" t="s">
        <v>319</v>
      </c>
      <c r="C225" s="74"/>
      <c r="D225" s="14" t="s">
        <v>321</v>
      </c>
      <c r="E225" s="56">
        <f>E226</f>
        <v>5000</v>
      </c>
    </row>
    <row r="226" spans="1:5" ht="15.75" customHeight="1">
      <c r="A226" s="118"/>
      <c r="B226" s="72"/>
      <c r="C226" s="74" t="s">
        <v>71</v>
      </c>
      <c r="D226" s="14" t="s">
        <v>59</v>
      </c>
      <c r="E226" s="56">
        <v>5000</v>
      </c>
    </row>
    <row r="227" spans="1:5" ht="27.75" customHeight="1">
      <c r="A227" s="118"/>
      <c r="B227" s="72" t="s">
        <v>322</v>
      </c>
      <c r="C227" s="74"/>
      <c r="D227" s="14" t="s">
        <v>323</v>
      </c>
      <c r="E227" s="56">
        <f>E228</f>
        <v>31146</v>
      </c>
    </row>
    <row r="228" spans="1:5" ht="15.75" customHeight="1">
      <c r="A228" s="118"/>
      <c r="B228" s="72"/>
      <c r="C228" s="74" t="s">
        <v>71</v>
      </c>
      <c r="D228" s="14" t="s">
        <v>59</v>
      </c>
      <c r="E228" s="56">
        <v>31146</v>
      </c>
    </row>
    <row r="229" spans="1:5" ht="27" customHeight="1">
      <c r="A229" s="25" t="s">
        <v>191</v>
      </c>
      <c r="B229" s="41"/>
      <c r="C229" s="24"/>
      <c r="D229" s="38" t="s">
        <v>414</v>
      </c>
      <c r="E229" s="50">
        <f>E234+E230</f>
        <v>16497.7</v>
      </c>
    </row>
    <row r="230" spans="1:5" ht="27" customHeight="1">
      <c r="A230" s="25"/>
      <c r="B230" s="41" t="s">
        <v>42</v>
      </c>
      <c r="C230" s="93"/>
      <c r="D230" s="128" t="s">
        <v>41</v>
      </c>
      <c r="E230" s="52">
        <f>E231</f>
        <v>9928.7</v>
      </c>
    </row>
    <row r="231" spans="1:5" ht="17.25" customHeight="1">
      <c r="A231" s="25"/>
      <c r="B231" s="67" t="s">
        <v>44</v>
      </c>
      <c r="C231" s="77"/>
      <c r="D231" s="129" t="s">
        <v>5</v>
      </c>
      <c r="E231" s="54">
        <f>E232</f>
        <v>9928.7</v>
      </c>
    </row>
    <row r="232" spans="1:5" ht="18" customHeight="1">
      <c r="A232" s="25"/>
      <c r="B232" s="67"/>
      <c r="C232" s="77" t="s">
        <v>58</v>
      </c>
      <c r="D232" s="68" t="s">
        <v>49</v>
      </c>
      <c r="E232" s="54">
        <f>E233</f>
        <v>9928.7</v>
      </c>
    </row>
    <row r="233" spans="1:5" ht="17.25" customHeight="1">
      <c r="A233" s="25"/>
      <c r="B233" s="67"/>
      <c r="C233" s="77"/>
      <c r="D233" s="68" t="s">
        <v>280</v>
      </c>
      <c r="E233" s="54">
        <v>9928.7</v>
      </c>
    </row>
    <row r="234" spans="1:5" ht="25.5">
      <c r="A234" s="25"/>
      <c r="B234" s="41" t="s">
        <v>395</v>
      </c>
      <c r="C234" s="88"/>
      <c r="D234" s="8" t="s">
        <v>396</v>
      </c>
      <c r="E234" s="52">
        <f>E235</f>
        <v>6569</v>
      </c>
    </row>
    <row r="235" spans="1:5" ht="13.5">
      <c r="A235" s="25"/>
      <c r="B235" s="72" t="s">
        <v>168</v>
      </c>
      <c r="C235" s="74"/>
      <c r="D235" s="14" t="s">
        <v>425</v>
      </c>
      <c r="E235" s="54">
        <f>E236</f>
        <v>6569</v>
      </c>
    </row>
    <row r="236" spans="1:5" ht="13.5">
      <c r="A236" s="25"/>
      <c r="B236" s="72"/>
      <c r="C236" s="74" t="s">
        <v>89</v>
      </c>
      <c r="D236" s="14" t="s">
        <v>90</v>
      </c>
      <c r="E236" s="54">
        <f>E237</f>
        <v>6569</v>
      </c>
    </row>
    <row r="237" spans="1:5" ht="25.5">
      <c r="A237" s="25"/>
      <c r="B237" s="41"/>
      <c r="C237" s="24"/>
      <c r="D237" s="100" t="s">
        <v>278</v>
      </c>
      <c r="E237" s="54">
        <v>6569</v>
      </c>
    </row>
    <row r="238" spans="1:5" ht="18.75" customHeight="1">
      <c r="A238" s="23" t="s">
        <v>415</v>
      </c>
      <c r="B238" s="41"/>
      <c r="C238" s="24"/>
      <c r="D238" s="26" t="s">
        <v>416</v>
      </c>
      <c r="E238" s="49">
        <f>E239</f>
        <v>1577</v>
      </c>
    </row>
    <row r="239" spans="1:5" ht="16.5" customHeight="1">
      <c r="A239" s="25" t="s">
        <v>95</v>
      </c>
      <c r="B239" s="41"/>
      <c r="C239" s="24"/>
      <c r="D239" s="38" t="s">
        <v>417</v>
      </c>
      <c r="E239" s="50">
        <f>E240</f>
        <v>1577</v>
      </c>
    </row>
    <row r="240" spans="1:5" ht="16.5" customHeight="1">
      <c r="A240" s="25"/>
      <c r="B240" s="41" t="s">
        <v>96</v>
      </c>
      <c r="C240" s="23"/>
      <c r="D240" s="3" t="s">
        <v>418</v>
      </c>
      <c r="E240" s="52">
        <f>E241</f>
        <v>1577</v>
      </c>
    </row>
    <row r="241" spans="1:5" ht="17.25" customHeight="1">
      <c r="A241" s="25"/>
      <c r="B241" s="41"/>
      <c r="C241" s="99" t="s">
        <v>58</v>
      </c>
      <c r="D241" s="13" t="s">
        <v>49</v>
      </c>
      <c r="E241" s="54">
        <f>E242</f>
        <v>1577</v>
      </c>
    </row>
    <row r="242" spans="1:5" ht="15" customHeight="1">
      <c r="A242" s="25"/>
      <c r="B242" s="41"/>
      <c r="C242" s="24"/>
      <c r="D242" s="39" t="s">
        <v>267</v>
      </c>
      <c r="E242" s="54">
        <v>1577</v>
      </c>
    </row>
    <row r="243" spans="1:5" ht="20.25" customHeight="1">
      <c r="A243" s="93" t="s">
        <v>419</v>
      </c>
      <c r="B243" s="41"/>
      <c r="C243" s="88"/>
      <c r="D243" s="15" t="s">
        <v>420</v>
      </c>
      <c r="E243" s="49">
        <f>E244+E261+E286+E299</f>
        <v>1284004.9</v>
      </c>
    </row>
    <row r="244" spans="1:5" ht="15" customHeight="1">
      <c r="A244" s="115" t="s">
        <v>421</v>
      </c>
      <c r="B244" s="41"/>
      <c r="C244" s="82"/>
      <c r="D244" s="105" t="s">
        <v>422</v>
      </c>
      <c r="E244" s="53">
        <f>E251+E257+E245</f>
        <v>509883.1</v>
      </c>
    </row>
    <row r="245" spans="1:5" ht="38.25" customHeight="1">
      <c r="A245" s="115"/>
      <c r="B245" s="41" t="s">
        <v>37</v>
      </c>
      <c r="C245" s="93"/>
      <c r="D245" s="32" t="s">
        <v>91</v>
      </c>
      <c r="E245" s="52">
        <f>E246</f>
        <v>16900</v>
      </c>
    </row>
    <row r="246" spans="1:5" ht="27" customHeight="1">
      <c r="A246" s="115"/>
      <c r="B246" s="72" t="s">
        <v>92</v>
      </c>
      <c r="C246" s="74"/>
      <c r="D246" s="14" t="s">
        <v>120</v>
      </c>
      <c r="E246" s="54">
        <f>E247</f>
        <v>16900</v>
      </c>
    </row>
    <row r="247" spans="1:5" ht="15" customHeight="1">
      <c r="A247" s="115"/>
      <c r="B247" s="72"/>
      <c r="C247" s="74" t="s">
        <v>121</v>
      </c>
      <c r="D247" s="14" t="s">
        <v>93</v>
      </c>
      <c r="E247" s="54">
        <f>E248+E249+E250</f>
        <v>16900</v>
      </c>
    </row>
    <row r="248" spans="1:5" ht="28.5" customHeight="1">
      <c r="A248" s="115"/>
      <c r="B248" s="41"/>
      <c r="C248" s="115"/>
      <c r="D248" s="103" t="s">
        <v>151</v>
      </c>
      <c r="E248" s="54">
        <v>8300</v>
      </c>
    </row>
    <row r="249" spans="1:5" ht="27" customHeight="1">
      <c r="A249" s="115"/>
      <c r="B249" s="41"/>
      <c r="C249" s="82"/>
      <c r="D249" s="103" t="s">
        <v>253</v>
      </c>
      <c r="E249" s="54">
        <v>300</v>
      </c>
    </row>
    <row r="250" spans="1:5" ht="26.25" customHeight="1">
      <c r="A250" s="115"/>
      <c r="B250" s="41"/>
      <c r="C250" s="82"/>
      <c r="D250" s="103" t="s">
        <v>254</v>
      </c>
      <c r="E250" s="54">
        <v>8300</v>
      </c>
    </row>
    <row r="251" spans="1:5" ht="15" customHeight="1">
      <c r="A251" s="93"/>
      <c r="B251" s="41" t="s">
        <v>423</v>
      </c>
      <c r="C251" s="88"/>
      <c r="D251" s="15" t="s">
        <v>424</v>
      </c>
      <c r="E251" s="49">
        <f>E252</f>
        <v>489087.6</v>
      </c>
    </row>
    <row r="252" spans="1:5" ht="16.5" customHeight="1">
      <c r="A252" s="81"/>
      <c r="B252" s="72" t="s">
        <v>332</v>
      </c>
      <c r="C252" s="81"/>
      <c r="D252" s="14" t="s">
        <v>333</v>
      </c>
      <c r="E252" s="54">
        <f>E253+E255</f>
        <v>489087.6</v>
      </c>
    </row>
    <row r="253" spans="1:5" ht="15.75" customHeight="1">
      <c r="A253" s="81"/>
      <c r="B253" s="41"/>
      <c r="C253" s="74" t="s">
        <v>89</v>
      </c>
      <c r="D253" s="14" t="s">
        <v>90</v>
      </c>
      <c r="E253" s="54">
        <f>E254</f>
        <v>482832</v>
      </c>
    </row>
    <row r="254" spans="1:5" ht="26.25" customHeight="1">
      <c r="A254" s="81"/>
      <c r="B254" s="41"/>
      <c r="C254" s="81"/>
      <c r="D254" s="40" t="s">
        <v>247</v>
      </c>
      <c r="E254" s="51">
        <v>482832</v>
      </c>
    </row>
    <row r="255" spans="1:5" ht="18" customHeight="1">
      <c r="A255" s="81"/>
      <c r="B255" s="41"/>
      <c r="C255" s="81" t="s">
        <v>160</v>
      </c>
      <c r="D255" s="40" t="s">
        <v>161</v>
      </c>
      <c r="E255" s="51">
        <f>E256</f>
        <v>6255.6</v>
      </c>
    </row>
    <row r="256" spans="1:5" ht="27.75" customHeight="1">
      <c r="A256" s="81"/>
      <c r="B256" s="41"/>
      <c r="C256" s="81"/>
      <c r="D256" s="40" t="s">
        <v>247</v>
      </c>
      <c r="E256" s="54">
        <v>6255.6</v>
      </c>
    </row>
    <row r="257" spans="1:5" ht="15" customHeight="1">
      <c r="A257" s="81"/>
      <c r="B257" s="41" t="s">
        <v>50</v>
      </c>
      <c r="C257" s="81"/>
      <c r="D257" s="132" t="s">
        <v>27</v>
      </c>
      <c r="E257" s="52">
        <f>E258</f>
        <v>3895.5</v>
      </c>
    </row>
    <row r="258" spans="1:5" ht="36.75" customHeight="1">
      <c r="A258" s="81"/>
      <c r="B258" s="72" t="s">
        <v>51</v>
      </c>
      <c r="C258" s="74"/>
      <c r="D258" s="133" t="s">
        <v>523</v>
      </c>
      <c r="E258" s="54">
        <f>E259</f>
        <v>3895.5</v>
      </c>
    </row>
    <row r="259" spans="1:5" ht="38.25">
      <c r="A259" s="81"/>
      <c r="B259" s="72" t="s">
        <v>97</v>
      </c>
      <c r="C259" s="74"/>
      <c r="D259" s="170" t="s">
        <v>539</v>
      </c>
      <c r="E259" s="54">
        <f>E260</f>
        <v>3895.5</v>
      </c>
    </row>
    <row r="260" spans="1:5" ht="14.25" customHeight="1">
      <c r="A260" s="81"/>
      <c r="B260" s="72"/>
      <c r="C260" s="74" t="s">
        <v>89</v>
      </c>
      <c r="D260" s="14" t="s">
        <v>90</v>
      </c>
      <c r="E260" s="54">
        <v>3895.5</v>
      </c>
    </row>
    <row r="261" spans="1:5" ht="15.75" customHeight="1">
      <c r="A261" s="115" t="s">
        <v>426</v>
      </c>
      <c r="B261" s="41"/>
      <c r="C261" s="115"/>
      <c r="D261" s="105" t="s">
        <v>427</v>
      </c>
      <c r="E261" s="50">
        <f>E268+E272+E278+E262+E266</f>
        <v>665612.5</v>
      </c>
    </row>
    <row r="262" spans="1:5" ht="38.25">
      <c r="A262" s="115"/>
      <c r="B262" s="41" t="s">
        <v>37</v>
      </c>
      <c r="C262" s="93"/>
      <c r="D262" s="32" t="s">
        <v>91</v>
      </c>
      <c r="E262" s="52">
        <f>E263</f>
        <v>2000</v>
      </c>
    </row>
    <row r="263" spans="1:5" ht="25.5">
      <c r="A263" s="115"/>
      <c r="B263" s="72" t="s">
        <v>92</v>
      </c>
      <c r="C263" s="74"/>
      <c r="D263" s="14" t="s">
        <v>120</v>
      </c>
      <c r="E263" s="54">
        <f>E264</f>
        <v>2000</v>
      </c>
    </row>
    <row r="264" spans="1:5" ht="13.5">
      <c r="A264" s="115"/>
      <c r="B264" s="72"/>
      <c r="C264" s="74" t="s">
        <v>121</v>
      </c>
      <c r="D264" s="14" t="s">
        <v>93</v>
      </c>
      <c r="E264" s="54">
        <f>E265</f>
        <v>2000</v>
      </c>
    </row>
    <row r="265" spans="1:5" ht="38.25">
      <c r="A265" s="115"/>
      <c r="B265" s="41"/>
      <c r="C265" s="115"/>
      <c r="D265" s="103" t="s">
        <v>152</v>
      </c>
      <c r="E265" s="54">
        <v>2000</v>
      </c>
    </row>
    <row r="266" spans="1:5" ht="30.75" customHeight="1">
      <c r="A266" s="115"/>
      <c r="B266" s="41" t="s">
        <v>169</v>
      </c>
      <c r="C266" s="115"/>
      <c r="D266" s="8" t="s">
        <v>520</v>
      </c>
      <c r="E266" s="52">
        <f>E267</f>
        <v>5090</v>
      </c>
    </row>
    <row r="267" spans="1:5" ht="16.5" customHeight="1">
      <c r="A267" s="115"/>
      <c r="B267" s="41"/>
      <c r="C267" s="74" t="s">
        <v>71</v>
      </c>
      <c r="D267" s="73" t="s">
        <v>59</v>
      </c>
      <c r="E267" s="54">
        <v>5090</v>
      </c>
    </row>
    <row r="268" spans="1:5" ht="30" customHeight="1">
      <c r="A268" s="93"/>
      <c r="B268" s="41" t="s">
        <v>428</v>
      </c>
      <c r="C268" s="88"/>
      <c r="D268" s="15" t="s">
        <v>429</v>
      </c>
      <c r="E268" s="49">
        <f>E269</f>
        <v>123461.7</v>
      </c>
    </row>
    <row r="269" spans="1:5" ht="25.5">
      <c r="A269" s="93"/>
      <c r="B269" s="72" t="s">
        <v>334</v>
      </c>
      <c r="C269" s="81"/>
      <c r="D269" s="14" t="s">
        <v>207</v>
      </c>
      <c r="E269" s="54">
        <f>E270</f>
        <v>123461.7</v>
      </c>
    </row>
    <row r="270" spans="1:5" ht="12.75">
      <c r="A270" s="93"/>
      <c r="B270" s="41"/>
      <c r="C270" s="74" t="s">
        <v>89</v>
      </c>
      <c r="D270" s="14" t="s">
        <v>90</v>
      </c>
      <c r="E270" s="54">
        <f>E271</f>
        <v>123461.7</v>
      </c>
    </row>
    <row r="271" spans="1:5" ht="25.5">
      <c r="A271" s="93"/>
      <c r="B271" s="41"/>
      <c r="C271" s="81"/>
      <c r="D271" s="40" t="s">
        <v>247</v>
      </c>
      <c r="E271" s="51">
        <v>123461.7</v>
      </c>
    </row>
    <row r="272" spans="1:5" ht="12.75">
      <c r="A272" s="81"/>
      <c r="B272" s="41" t="s">
        <v>430</v>
      </c>
      <c r="C272" s="93"/>
      <c r="D272" s="106" t="s">
        <v>431</v>
      </c>
      <c r="E272" s="49">
        <f>E273</f>
        <v>194892.7</v>
      </c>
    </row>
    <row r="273" spans="1:5" ht="25.5">
      <c r="A273" s="81"/>
      <c r="B273" s="72" t="s">
        <v>335</v>
      </c>
      <c r="C273" s="81"/>
      <c r="D273" s="14" t="s">
        <v>336</v>
      </c>
      <c r="E273" s="54">
        <f>E274</f>
        <v>194892.7</v>
      </c>
    </row>
    <row r="274" spans="1:5" ht="12.75">
      <c r="A274" s="81"/>
      <c r="B274" s="41"/>
      <c r="C274" s="74" t="s">
        <v>89</v>
      </c>
      <c r="D274" s="14" t="s">
        <v>90</v>
      </c>
      <c r="E274" s="54">
        <f>E275+E276+E277</f>
        <v>194892.7</v>
      </c>
    </row>
    <row r="275" spans="1:5" ht="25.5">
      <c r="A275" s="81"/>
      <c r="B275" s="41"/>
      <c r="C275" s="81"/>
      <c r="D275" s="40" t="s">
        <v>247</v>
      </c>
      <c r="E275" s="51">
        <v>97713</v>
      </c>
    </row>
    <row r="276" spans="1:5" ht="12.75">
      <c r="A276" s="81"/>
      <c r="B276" s="41"/>
      <c r="C276" s="81"/>
      <c r="D276" s="103" t="s">
        <v>482</v>
      </c>
      <c r="E276" s="51">
        <v>22210.1</v>
      </c>
    </row>
    <row r="277" spans="1:5" ht="25.5">
      <c r="A277" s="81"/>
      <c r="B277" s="41"/>
      <c r="C277" s="81"/>
      <c r="D277" s="103" t="s">
        <v>483</v>
      </c>
      <c r="E277" s="51">
        <v>74969.6</v>
      </c>
    </row>
    <row r="278" spans="1:5" ht="12.75">
      <c r="A278" s="81"/>
      <c r="B278" s="41" t="s">
        <v>50</v>
      </c>
      <c r="C278" s="81"/>
      <c r="D278" s="132" t="s">
        <v>27</v>
      </c>
      <c r="E278" s="52">
        <f>E279</f>
        <v>340168.10000000003</v>
      </c>
    </row>
    <row r="279" spans="1:5" ht="25.5">
      <c r="A279" s="81"/>
      <c r="B279" s="72" t="s">
        <v>51</v>
      </c>
      <c r="C279" s="74"/>
      <c r="D279" s="133" t="s">
        <v>523</v>
      </c>
      <c r="E279" s="54">
        <f>E280+E282+E284</f>
        <v>340168.10000000003</v>
      </c>
    </row>
    <row r="280" spans="1:5" ht="72.75" customHeight="1">
      <c r="A280" s="81"/>
      <c r="B280" s="72" t="s">
        <v>98</v>
      </c>
      <c r="C280" s="74"/>
      <c r="D280" s="170" t="s">
        <v>529</v>
      </c>
      <c r="E280" s="54">
        <f>E281</f>
        <v>255020.6</v>
      </c>
    </row>
    <row r="281" spans="1:5" ht="16.5" customHeight="1">
      <c r="A281" s="81"/>
      <c r="B281" s="72"/>
      <c r="C281" s="74" t="s">
        <v>89</v>
      </c>
      <c r="D281" s="14" t="s">
        <v>90</v>
      </c>
      <c r="E281" s="54">
        <v>255020.6</v>
      </c>
    </row>
    <row r="282" spans="1:5" ht="127.5">
      <c r="A282" s="81"/>
      <c r="B282" s="72" t="s">
        <v>112</v>
      </c>
      <c r="C282" s="74"/>
      <c r="D282" s="14" t="s">
        <v>530</v>
      </c>
      <c r="E282" s="54">
        <f>E283</f>
        <v>79169.8</v>
      </c>
    </row>
    <row r="283" spans="1:5" ht="12.75">
      <c r="A283" s="81"/>
      <c r="B283" s="72"/>
      <c r="C283" s="74" t="s">
        <v>89</v>
      </c>
      <c r="D283" s="14" t="s">
        <v>90</v>
      </c>
      <c r="E283" s="54">
        <v>79169.8</v>
      </c>
    </row>
    <row r="284" spans="1:5" ht="25.5">
      <c r="A284" s="81"/>
      <c r="B284" s="72" t="s">
        <v>221</v>
      </c>
      <c r="C284" s="74"/>
      <c r="D284" s="14" t="s">
        <v>535</v>
      </c>
      <c r="E284" s="54">
        <f>E285</f>
        <v>5977.7</v>
      </c>
    </row>
    <row r="285" spans="1:5" ht="12.75">
      <c r="A285" s="81"/>
      <c r="B285" s="72"/>
      <c r="C285" s="74" t="s">
        <v>89</v>
      </c>
      <c r="D285" s="14" t="s">
        <v>90</v>
      </c>
      <c r="E285" s="54">
        <v>5977.7</v>
      </c>
    </row>
    <row r="286" spans="1:5" ht="13.5">
      <c r="A286" s="115" t="s">
        <v>432</v>
      </c>
      <c r="B286" s="41"/>
      <c r="C286" s="115"/>
      <c r="D286" s="134" t="s">
        <v>433</v>
      </c>
      <c r="E286" s="50">
        <f>E287+E296+E291</f>
        <v>49451.899999999994</v>
      </c>
    </row>
    <row r="287" spans="1:5" ht="12.75">
      <c r="A287" s="93"/>
      <c r="B287" s="41" t="s">
        <v>434</v>
      </c>
      <c r="C287" s="93"/>
      <c r="D287" s="15" t="s">
        <v>435</v>
      </c>
      <c r="E287" s="49">
        <f>E288</f>
        <v>2879.1</v>
      </c>
    </row>
    <row r="288" spans="1:5" ht="25.5">
      <c r="A288" s="93"/>
      <c r="B288" s="72" t="s">
        <v>337</v>
      </c>
      <c r="C288" s="74"/>
      <c r="D288" s="73" t="s">
        <v>338</v>
      </c>
      <c r="E288" s="54">
        <f>E289</f>
        <v>2879.1</v>
      </c>
    </row>
    <row r="289" spans="1:5" ht="12.75">
      <c r="A289" s="93"/>
      <c r="B289" s="72"/>
      <c r="C289" s="74" t="s">
        <v>89</v>
      </c>
      <c r="D289" s="14" t="s">
        <v>90</v>
      </c>
      <c r="E289" s="54">
        <f>E290</f>
        <v>2879.1</v>
      </c>
    </row>
    <row r="290" spans="1:5" ht="25.5">
      <c r="A290" s="81"/>
      <c r="B290" s="41"/>
      <c r="C290" s="81"/>
      <c r="D290" s="103" t="s">
        <v>483</v>
      </c>
      <c r="E290" s="51">
        <v>2879.1</v>
      </c>
    </row>
    <row r="291" spans="1:5" ht="15.75" customHeight="1">
      <c r="A291" s="81"/>
      <c r="B291" s="41" t="s">
        <v>50</v>
      </c>
      <c r="C291" s="81"/>
      <c r="D291" s="132" t="s">
        <v>27</v>
      </c>
      <c r="E291" s="54">
        <f>E292</f>
        <v>18072.8</v>
      </c>
    </row>
    <row r="292" spans="1:5" ht="32.25" customHeight="1">
      <c r="A292" s="81"/>
      <c r="B292" s="72" t="s">
        <v>51</v>
      </c>
      <c r="C292" s="74"/>
      <c r="D292" s="133" t="s">
        <v>523</v>
      </c>
      <c r="E292" s="54">
        <f>E293</f>
        <v>18072.8</v>
      </c>
    </row>
    <row r="293" spans="1:5" ht="19.5" customHeight="1">
      <c r="A293" s="81"/>
      <c r="B293" s="72" t="s">
        <v>202</v>
      </c>
      <c r="C293" s="81"/>
      <c r="D293" s="14" t="s">
        <v>536</v>
      </c>
      <c r="E293" s="54">
        <f>E294+E295</f>
        <v>18072.8</v>
      </c>
    </row>
    <row r="294" spans="1:5" ht="28.5" customHeight="1">
      <c r="A294" s="81"/>
      <c r="B294" s="41"/>
      <c r="C294" s="81" t="s">
        <v>179</v>
      </c>
      <c r="D294" s="95" t="s">
        <v>180</v>
      </c>
      <c r="E294" s="54">
        <v>15251.1</v>
      </c>
    </row>
    <row r="295" spans="1:5" ht="18" customHeight="1">
      <c r="A295" s="81"/>
      <c r="B295" s="72"/>
      <c r="C295" s="107" t="s">
        <v>58</v>
      </c>
      <c r="D295" s="73" t="s">
        <v>49</v>
      </c>
      <c r="E295" s="54">
        <v>2821.7</v>
      </c>
    </row>
    <row r="296" spans="1:5" ht="15.75" customHeight="1">
      <c r="A296" s="81"/>
      <c r="B296" s="41" t="s">
        <v>34</v>
      </c>
      <c r="C296" s="81"/>
      <c r="D296" s="32" t="s">
        <v>35</v>
      </c>
      <c r="E296" s="52">
        <f>E297</f>
        <v>28500</v>
      </c>
    </row>
    <row r="297" spans="1:5" ht="28.5" customHeight="1">
      <c r="A297" s="81"/>
      <c r="B297" s="72" t="s">
        <v>320</v>
      </c>
      <c r="C297" s="74"/>
      <c r="D297" s="14" t="s">
        <v>159</v>
      </c>
      <c r="E297" s="51">
        <f>E298</f>
        <v>28500</v>
      </c>
    </row>
    <row r="298" spans="1:5" ht="15.75" customHeight="1">
      <c r="A298" s="81"/>
      <c r="B298" s="72"/>
      <c r="C298" s="74" t="s">
        <v>71</v>
      </c>
      <c r="D298" s="14" t="s">
        <v>59</v>
      </c>
      <c r="E298" s="51">
        <v>28500</v>
      </c>
    </row>
    <row r="299" spans="1:5" ht="19.5" customHeight="1">
      <c r="A299" s="115" t="s">
        <v>437</v>
      </c>
      <c r="B299" s="41"/>
      <c r="C299" s="115"/>
      <c r="D299" s="134" t="s">
        <v>438</v>
      </c>
      <c r="E299" s="50">
        <f>E300+E304+E308+E315+E319</f>
        <v>59057.4</v>
      </c>
    </row>
    <row r="300" spans="1:5" ht="25.5">
      <c r="A300" s="115"/>
      <c r="B300" s="41" t="s">
        <v>113</v>
      </c>
      <c r="C300" s="93"/>
      <c r="D300" s="132" t="s">
        <v>41</v>
      </c>
      <c r="E300" s="52">
        <f>E301</f>
        <v>10487.2</v>
      </c>
    </row>
    <row r="301" spans="1:5" ht="13.5">
      <c r="A301" s="115"/>
      <c r="B301" s="72" t="s">
        <v>44</v>
      </c>
      <c r="C301" s="107"/>
      <c r="D301" s="133" t="s">
        <v>5</v>
      </c>
      <c r="E301" s="54">
        <f>E302</f>
        <v>10487.2</v>
      </c>
    </row>
    <row r="302" spans="1:5" ht="13.5">
      <c r="A302" s="115"/>
      <c r="B302" s="72"/>
      <c r="C302" s="107" t="s">
        <v>58</v>
      </c>
      <c r="D302" s="73" t="s">
        <v>49</v>
      </c>
      <c r="E302" s="54">
        <f>E303</f>
        <v>10487.2</v>
      </c>
    </row>
    <row r="303" spans="1:5" ht="25.5">
      <c r="A303" s="115"/>
      <c r="B303" s="41"/>
      <c r="C303" s="115"/>
      <c r="D303" s="40" t="s">
        <v>247</v>
      </c>
      <c r="E303" s="54">
        <v>10487.2</v>
      </c>
    </row>
    <row r="304" spans="1:5" ht="25.5">
      <c r="A304" s="115"/>
      <c r="B304" s="41" t="s">
        <v>439</v>
      </c>
      <c r="C304" s="115"/>
      <c r="D304" s="132" t="s">
        <v>440</v>
      </c>
      <c r="E304" s="52">
        <f>E305</f>
        <v>2990.7</v>
      </c>
    </row>
    <row r="305" spans="1:5" ht="13.5">
      <c r="A305" s="115"/>
      <c r="B305" s="72" t="s">
        <v>339</v>
      </c>
      <c r="C305" s="74"/>
      <c r="D305" s="73" t="s">
        <v>513</v>
      </c>
      <c r="E305" s="54">
        <f>E306</f>
        <v>2990.7</v>
      </c>
    </row>
    <row r="306" spans="1:5" ht="13.5">
      <c r="A306" s="115"/>
      <c r="B306" s="72"/>
      <c r="C306" s="74" t="s">
        <v>89</v>
      </c>
      <c r="D306" s="14" t="s">
        <v>90</v>
      </c>
      <c r="E306" s="54">
        <f>E307</f>
        <v>2990.7</v>
      </c>
    </row>
    <row r="307" spans="1:5" ht="25.5">
      <c r="A307" s="115"/>
      <c r="B307" s="41"/>
      <c r="C307" s="115"/>
      <c r="D307" s="40" t="s">
        <v>247</v>
      </c>
      <c r="E307" s="54">
        <v>2990.7</v>
      </c>
    </row>
    <row r="308" spans="1:5" ht="51">
      <c r="A308" s="93"/>
      <c r="B308" s="41" t="s">
        <v>441</v>
      </c>
      <c r="C308" s="93"/>
      <c r="D308" s="15" t="s">
        <v>108</v>
      </c>
      <c r="E308" s="49">
        <f>E309+E312</f>
        <v>41679.5</v>
      </c>
    </row>
    <row r="309" spans="1:5" ht="12.75">
      <c r="A309" s="93"/>
      <c r="B309" s="72" t="s">
        <v>109</v>
      </c>
      <c r="C309" s="74"/>
      <c r="D309" s="73" t="s">
        <v>425</v>
      </c>
      <c r="E309" s="54">
        <f>E310</f>
        <v>37243.3</v>
      </c>
    </row>
    <row r="310" spans="1:5" ht="12.75">
      <c r="A310" s="93"/>
      <c r="B310" s="72"/>
      <c r="C310" s="74" t="s">
        <v>89</v>
      </c>
      <c r="D310" s="14" t="s">
        <v>90</v>
      </c>
      <c r="E310" s="54">
        <f>E311</f>
        <v>37243.3</v>
      </c>
    </row>
    <row r="311" spans="1:5" ht="25.5">
      <c r="A311" s="93"/>
      <c r="B311" s="41"/>
      <c r="C311" s="93"/>
      <c r="D311" s="40" t="s">
        <v>247</v>
      </c>
      <c r="E311" s="54">
        <v>37243.3</v>
      </c>
    </row>
    <row r="312" spans="1:5" ht="12.75">
      <c r="A312" s="93"/>
      <c r="B312" s="72" t="s">
        <v>506</v>
      </c>
      <c r="C312" s="74"/>
      <c r="D312" s="73" t="s">
        <v>340</v>
      </c>
      <c r="E312" s="54">
        <f>E313</f>
        <v>4436.2</v>
      </c>
    </row>
    <row r="313" spans="1:5" ht="12.75">
      <c r="A313" s="93"/>
      <c r="B313" s="72"/>
      <c r="C313" s="74" t="s">
        <v>89</v>
      </c>
      <c r="D313" s="14" t="s">
        <v>90</v>
      </c>
      <c r="E313" s="54">
        <f>E314</f>
        <v>4436.2</v>
      </c>
    </row>
    <row r="314" spans="1:5" ht="25.5">
      <c r="A314" s="93"/>
      <c r="B314" s="41"/>
      <c r="C314" s="93"/>
      <c r="D314" s="40" t="s">
        <v>247</v>
      </c>
      <c r="E314" s="54">
        <v>4436.2</v>
      </c>
    </row>
    <row r="315" spans="1:5" ht="14.25" customHeight="1">
      <c r="A315" s="81"/>
      <c r="B315" s="41" t="s">
        <v>50</v>
      </c>
      <c r="C315" s="81"/>
      <c r="D315" s="132" t="s">
        <v>27</v>
      </c>
      <c r="E315" s="52">
        <f>E316</f>
        <v>885</v>
      </c>
    </row>
    <row r="316" spans="1:5" ht="25.5">
      <c r="A316" s="81"/>
      <c r="B316" s="72" t="s">
        <v>51</v>
      </c>
      <c r="C316" s="74"/>
      <c r="D316" s="133" t="s">
        <v>523</v>
      </c>
      <c r="E316" s="54">
        <f>E317</f>
        <v>885</v>
      </c>
    </row>
    <row r="317" spans="1:5" ht="72" customHeight="1">
      <c r="A317" s="81"/>
      <c r="B317" s="72" t="s">
        <v>111</v>
      </c>
      <c r="C317" s="74"/>
      <c r="D317" s="143" t="s">
        <v>534</v>
      </c>
      <c r="E317" s="54">
        <f>E318</f>
        <v>885</v>
      </c>
    </row>
    <row r="318" spans="1:5" ht="17.25" customHeight="1">
      <c r="A318" s="81"/>
      <c r="B318" s="41"/>
      <c r="C318" s="74" t="s">
        <v>89</v>
      </c>
      <c r="D318" s="14" t="s">
        <v>90</v>
      </c>
      <c r="E318" s="54">
        <v>885</v>
      </c>
    </row>
    <row r="319" spans="1:5" ht="14.25" customHeight="1">
      <c r="A319" s="81"/>
      <c r="B319" s="41" t="s">
        <v>34</v>
      </c>
      <c r="C319" s="81"/>
      <c r="D319" s="32" t="s">
        <v>35</v>
      </c>
      <c r="E319" s="52">
        <f>E320</f>
        <v>3015</v>
      </c>
    </row>
    <row r="320" spans="1:5" ht="54.75" customHeight="1">
      <c r="A320" s="81"/>
      <c r="B320" s="72" t="s">
        <v>110</v>
      </c>
      <c r="C320" s="74"/>
      <c r="D320" s="14" t="s">
        <v>153</v>
      </c>
      <c r="E320" s="54">
        <f>E321</f>
        <v>3015</v>
      </c>
    </row>
    <row r="321" spans="1:5" ht="15" customHeight="1">
      <c r="A321" s="81"/>
      <c r="B321" s="72"/>
      <c r="C321" s="74" t="s">
        <v>71</v>
      </c>
      <c r="D321" s="14" t="s">
        <v>59</v>
      </c>
      <c r="E321" s="54">
        <v>3015</v>
      </c>
    </row>
    <row r="322" spans="1:5" ht="15.75" customHeight="1">
      <c r="A322" s="93" t="s">
        <v>443</v>
      </c>
      <c r="B322" s="41"/>
      <c r="C322" s="81"/>
      <c r="D322" s="135" t="s">
        <v>291</v>
      </c>
      <c r="E322" s="49">
        <f>E323+E354</f>
        <v>68730.6</v>
      </c>
    </row>
    <row r="323" spans="1:5" ht="13.5">
      <c r="A323" s="115" t="s">
        <v>444</v>
      </c>
      <c r="B323" s="41"/>
      <c r="C323" s="117"/>
      <c r="D323" s="136" t="s">
        <v>445</v>
      </c>
      <c r="E323" s="50">
        <f>E328+E335+E339+E343+E347+E324</f>
        <v>64677.00000000001</v>
      </c>
    </row>
    <row r="324" spans="1:5" ht="38.25">
      <c r="A324" s="115"/>
      <c r="B324" s="66" t="s">
        <v>37</v>
      </c>
      <c r="C324" s="81"/>
      <c r="D324" s="32" t="s">
        <v>91</v>
      </c>
      <c r="E324" s="52">
        <f>E325</f>
        <v>11000</v>
      </c>
    </row>
    <row r="325" spans="1:5" ht="25.5">
      <c r="A325" s="115"/>
      <c r="B325" s="72" t="s">
        <v>92</v>
      </c>
      <c r="C325" s="74"/>
      <c r="D325" s="14" t="s">
        <v>120</v>
      </c>
      <c r="E325" s="54">
        <f>E326</f>
        <v>11000</v>
      </c>
    </row>
    <row r="326" spans="1:5" ht="13.5">
      <c r="A326" s="115"/>
      <c r="B326" s="72"/>
      <c r="C326" s="74" t="s">
        <v>121</v>
      </c>
      <c r="D326" s="14" t="s">
        <v>93</v>
      </c>
      <c r="E326" s="54">
        <f>E327</f>
        <v>11000</v>
      </c>
    </row>
    <row r="327" spans="1:5" ht="25.5">
      <c r="A327" s="115"/>
      <c r="B327" s="41"/>
      <c r="C327" s="117"/>
      <c r="D327" s="245" t="s">
        <v>292</v>
      </c>
      <c r="E327" s="54">
        <v>11000</v>
      </c>
    </row>
    <row r="328" spans="1:5" ht="25.5">
      <c r="A328" s="115"/>
      <c r="B328" s="41" t="s">
        <v>446</v>
      </c>
      <c r="C328" s="117"/>
      <c r="D328" s="137" t="s">
        <v>447</v>
      </c>
      <c r="E328" s="52">
        <f>E332+E329</f>
        <v>8423.9</v>
      </c>
    </row>
    <row r="329" spans="1:5" ht="13.5">
      <c r="A329" s="115"/>
      <c r="B329" s="72" t="s">
        <v>251</v>
      </c>
      <c r="C329" s="74"/>
      <c r="D329" s="73" t="s">
        <v>425</v>
      </c>
      <c r="E329" s="54">
        <f>E330</f>
        <v>1104.1</v>
      </c>
    </row>
    <row r="330" spans="1:5" ht="13.5">
      <c r="A330" s="115"/>
      <c r="B330" s="72"/>
      <c r="C330" s="74" t="s">
        <v>89</v>
      </c>
      <c r="D330" s="73" t="s">
        <v>90</v>
      </c>
      <c r="E330" s="54">
        <v>1104.1</v>
      </c>
    </row>
    <row r="331" spans="1:5" ht="27" customHeight="1">
      <c r="A331" s="115"/>
      <c r="B331" s="72"/>
      <c r="C331" s="74"/>
      <c r="D331" s="245" t="s">
        <v>487</v>
      </c>
      <c r="E331" s="54">
        <v>1104.1</v>
      </c>
    </row>
    <row r="332" spans="1:5" ht="13.5">
      <c r="A332" s="115"/>
      <c r="B332" s="72" t="s">
        <v>341</v>
      </c>
      <c r="C332" s="74"/>
      <c r="D332" s="73" t="s">
        <v>345</v>
      </c>
      <c r="E332" s="54">
        <f>E333</f>
        <v>7319.8</v>
      </c>
    </row>
    <row r="333" spans="1:5" ht="13.5">
      <c r="A333" s="115"/>
      <c r="B333" s="72"/>
      <c r="C333" s="74" t="s">
        <v>89</v>
      </c>
      <c r="D333" s="73" t="s">
        <v>90</v>
      </c>
      <c r="E333" s="54">
        <f>E334</f>
        <v>7319.8</v>
      </c>
    </row>
    <row r="334" spans="1:5" ht="13.5">
      <c r="A334" s="115"/>
      <c r="B334" s="41"/>
      <c r="C334" s="117"/>
      <c r="D334" s="138" t="s">
        <v>482</v>
      </c>
      <c r="E334" s="54">
        <v>7319.8</v>
      </c>
    </row>
    <row r="335" spans="1:5" ht="13.5">
      <c r="A335" s="115"/>
      <c r="B335" s="41" t="s">
        <v>448</v>
      </c>
      <c r="C335" s="117"/>
      <c r="D335" s="139" t="s">
        <v>449</v>
      </c>
      <c r="E335" s="52">
        <f>E336</f>
        <v>12286.5</v>
      </c>
    </row>
    <row r="336" spans="1:5" ht="27.75" customHeight="1">
      <c r="A336" s="115"/>
      <c r="B336" s="72" t="s">
        <v>342</v>
      </c>
      <c r="C336" s="74"/>
      <c r="D336" s="73" t="s">
        <v>208</v>
      </c>
      <c r="E336" s="54">
        <f>E337</f>
        <v>12286.5</v>
      </c>
    </row>
    <row r="337" spans="1:5" ht="18" customHeight="1">
      <c r="A337" s="115"/>
      <c r="B337" s="72"/>
      <c r="C337" s="74" t="s">
        <v>89</v>
      </c>
      <c r="D337" s="73" t="s">
        <v>90</v>
      </c>
      <c r="E337" s="54">
        <f>E338</f>
        <v>12286.5</v>
      </c>
    </row>
    <row r="338" spans="1:5" ht="16.5" customHeight="1">
      <c r="A338" s="115"/>
      <c r="B338" s="41"/>
      <c r="C338" s="117"/>
      <c r="D338" s="138" t="s">
        <v>482</v>
      </c>
      <c r="E338" s="54">
        <v>12286.5</v>
      </c>
    </row>
    <row r="339" spans="1:5" ht="15.75" customHeight="1">
      <c r="A339" s="93"/>
      <c r="B339" s="41" t="s">
        <v>450</v>
      </c>
      <c r="C339" s="93"/>
      <c r="D339" s="135" t="s">
        <v>451</v>
      </c>
      <c r="E339" s="49">
        <f>E340</f>
        <v>17420.2</v>
      </c>
    </row>
    <row r="340" spans="1:5" ht="25.5">
      <c r="A340" s="93"/>
      <c r="B340" s="72" t="s">
        <v>343</v>
      </c>
      <c r="C340" s="93"/>
      <c r="D340" s="245" t="s">
        <v>344</v>
      </c>
      <c r="E340" s="54">
        <f>E341</f>
        <v>17420.2</v>
      </c>
    </row>
    <row r="341" spans="1:5" ht="12.75">
      <c r="A341" s="93"/>
      <c r="B341" s="72"/>
      <c r="C341" s="74" t="s">
        <v>89</v>
      </c>
      <c r="D341" s="73" t="s">
        <v>90</v>
      </c>
      <c r="E341" s="54">
        <f>E342</f>
        <v>17420.2</v>
      </c>
    </row>
    <row r="342" spans="1:5" ht="12.75">
      <c r="A342" s="93"/>
      <c r="B342" s="72"/>
      <c r="C342" s="74"/>
      <c r="D342" s="138" t="s">
        <v>482</v>
      </c>
      <c r="E342" s="54">
        <v>17420.2</v>
      </c>
    </row>
    <row r="343" spans="1:5" ht="25.5">
      <c r="A343" s="93"/>
      <c r="B343" s="41" t="s">
        <v>452</v>
      </c>
      <c r="C343" s="81"/>
      <c r="D343" s="32" t="s">
        <v>453</v>
      </c>
      <c r="E343" s="52">
        <f>E344</f>
        <v>9876.5</v>
      </c>
    </row>
    <row r="344" spans="1:5" ht="12.75">
      <c r="A344" s="93"/>
      <c r="B344" s="72" t="s">
        <v>346</v>
      </c>
      <c r="C344" s="81"/>
      <c r="D344" s="73" t="s">
        <v>345</v>
      </c>
      <c r="E344" s="54">
        <f>E345</f>
        <v>9876.5</v>
      </c>
    </row>
    <row r="345" spans="1:5" ht="12.75">
      <c r="A345" s="93"/>
      <c r="B345" s="72"/>
      <c r="C345" s="74" t="s">
        <v>89</v>
      </c>
      <c r="D345" s="73" t="s">
        <v>90</v>
      </c>
      <c r="E345" s="54">
        <f>E346</f>
        <v>9876.5</v>
      </c>
    </row>
    <row r="346" spans="1:5" ht="12.75">
      <c r="A346" s="93"/>
      <c r="B346" s="41"/>
      <c r="C346" s="81"/>
      <c r="D346" s="138" t="s">
        <v>482</v>
      </c>
      <c r="E346" s="51">
        <v>9876.5</v>
      </c>
    </row>
    <row r="347" spans="1:5" ht="25.5">
      <c r="A347" s="93"/>
      <c r="B347" s="41" t="s">
        <v>454</v>
      </c>
      <c r="C347" s="81"/>
      <c r="D347" s="32" t="s">
        <v>455</v>
      </c>
      <c r="E347" s="52">
        <f>E351+E348</f>
        <v>5669.900000000001</v>
      </c>
    </row>
    <row r="348" spans="1:5" ht="25.5">
      <c r="A348" s="93"/>
      <c r="B348" s="72" t="s">
        <v>363</v>
      </c>
      <c r="C348" s="81"/>
      <c r="D348" s="14" t="s">
        <v>364</v>
      </c>
      <c r="E348" s="54">
        <f>E349</f>
        <v>408.1</v>
      </c>
    </row>
    <row r="349" spans="1:5" ht="25.5">
      <c r="A349" s="93"/>
      <c r="B349" s="72" t="s">
        <v>365</v>
      </c>
      <c r="C349" s="81"/>
      <c r="D349" s="10" t="s">
        <v>537</v>
      </c>
      <c r="E349" s="54">
        <f>E350</f>
        <v>408.1</v>
      </c>
    </row>
    <row r="350" spans="1:5" ht="15" customHeight="1">
      <c r="A350" s="93"/>
      <c r="B350" s="41"/>
      <c r="C350" s="74" t="s">
        <v>89</v>
      </c>
      <c r="D350" s="73" t="s">
        <v>90</v>
      </c>
      <c r="E350" s="54">
        <v>408.1</v>
      </c>
    </row>
    <row r="351" spans="1:5" ht="26.25" customHeight="1">
      <c r="A351" s="93"/>
      <c r="B351" s="72" t="s">
        <v>114</v>
      </c>
      <c r="C351" s="74"/>
      <c r="D351" s="14" t="s">
        <v>288</v>
      </c>
      <c r="E351" s="54">
        <f>E352</f>
        <v>5261.8</v>
      </c>
    </row>
    <row r="352" spans="1:5" ht="15" customHeight="1">
      <c r="A352" s="93"/>
      <c r="B352" s="72"/>
      <c r="C352" s="74" t="s">
        <v>71</v>
      </c>
      <c r="D352" s="14" t="s">
        <v>59</v>
      </c>
      <c r="E352" s="54">
        <f>E353</f>
        <v>5261.8</v>
      </c>
    </row>
    <row r="353" spans="1:5" ht="27.75" customHeight="1">
      <c r="A353" s="93"/>
      <c r="B353" s="72"/>
      <c r="C353" s="74"/>
      <c r="D353" s="245" t="s">
        <v>514</v>
      </c>
      <c r="E353" s="51">
        <v>5261.8</v>
      </c>
    </row>
    <row r="354" spans="1:5" ht="13.5">
      <c r="A354" s="109" t="s">
        <v>293</v>
      </c>
      <c r="B354" s="41"/>
      <c r="C354" s="81"/>
      <c r="D354" s="35" t="s">
        <v>294</v>
      </c>
      <c r="E354" s="53">
        <f>E355+E363+E359</f>
        <v>4053.6000000000004</v>
      </c>
    </row>
    <row r="355" spans="1:5" ht="25.5">
      <c r="A355" s="93"/>
      <c r="B355" s="41" t="s">
        <v>42</v>
      </c>
      <c r="C355" s="115"/>
      <c r="D355" s="132" t="s">
        <v>41</v>
      </c>
      <c r="E355" s="52">
        <f>E356</f>
        <v>3496.3</v>
      </c>
    </row>
    <row r="356" spans="1:5" ht="12.75">
      <c r="A356" s="93"/>
      <c r="B356" s="72" t="s">
        <v>44</v>
      </c>
      <c r="C356" s="74"/>
      <c r="D356" s="14" t="s">
        <v>5</v>
      </c>
      <c r="E356" s="54">
        <f>E357</f>
        <v>3496.3</v>
      </c>
    </row>
    <row r="357" spans="1:5" ht="12.75">
      <c r="A357" s="93"/>
      <c r="B357" s="72"/>
      <c r="C357" s="74" t="s">
        <v>58</v>
      </c>
      <c r="D357" s="14" t="s">
        <v>49</v>
      </c>
      <c r="E357" s="54">
        <f>E358</f>
        <v>3496.3</v>
      </c>
    </row>
    <row r="358" spans="1:5" ht="12.75">
      <c r="A358" s="93"/>
      <c r="B358" s="41"/>
      <c r="C358" s="81"/>
      <c r="D358" s="138" t="s">
        <v>482</v>
      </c>
      <c r="E358" s="51">
        <v>3496.3</v>
      </c>
    </row>
    <row r="359" spans="1:5" ht="51">
      <c r="A359" s="93"/>
      <c r="B359" s="41" t="s">
        <v>441</v>
      </c>
      <c r="C359" s="93"/>
      <c r="D359" s="15" t="s">
        <v>108</v>
      </c>
      <c r="E359" s="52">
        <f>E360</f>
        <v>342.3</v>
      </c>
    </row>
    <row r="360" spans="1:5" ht="12.75">
      <c r="A360" s="93"/>
      <c r="B360" s="72" t="s">
        <v>109</v>
      </c>
      <c r="C360" s="74"/>
      <c r="D360" s="73" t="s">
        <v>425</v>
      </c>
      <c r="E360" s="51">
        <f>E361</f>
        <v>342.3</v>
      </c>
    </row>
    <row r="361" spans="1:5" ht="12.75">
      <c r="A361" s="93"/>
      <c r="B361" s="72"/>
      <c r="C361" s="74" t="s">
        <v>89</v>
      </c>
      <c r="D361" s="14" t="s">
        <v>90</v>
      </c>
      <c r="E361" s="51">
        <f>E362</f>
        <v>342.3</v>
      </c>
    </row>
    <row r="362" spans="1:5" ht="12.75">
      <c r="A362" s="93"/>
      <c r="B362" s="41"/>
      <c r="C362" s="81"/>
      <c r="D362" s="138" t="s">
        <v>482</v>
      </c>
      <c r="E362" s="51">
        <v>342.3</v>
      </c>
    </row>
    <row r="363" spans="1:5" ht="13.5">
      <c r="A363" s="93"/>
      <c r="B363" s="41" t="s">
        <v>50</v>
      </c>
      <c r="C363" s="115"/>
      <c r="D363" s="32" t="s">
        <v>27</v>
      </c>
      <c r="E363" s="52">
        <f>E364</f>
        <v>215</v>
      </c>
    </row>
    <row r="364" spans="1:5" ht="36" customHeight="1">
      <c r="A364" s="93"/>
      <c r="B364" s="67" t="s">
        <v>51</v>
      </c>
      <c r="C364" s="114"/>
      <c r="D364" s="133" t="s">
        <v>523</v>
      </c>
      <c r="E364" s="51">
        <f>E365</f>
        <v>215</v>
      </c>
    </row>
    <row r="365" spans="1:5" ht="41.25" customHeight="1">
      <c r="A365" s="93"/>
      <c r="B365" s="67" t="s">
        <v>53</v>
      </c>
      <c r="C365" s="74"/>
      <c r="D365" s="295" t="s">
        <v>525</v>
      </c>
      <c r="E365" s="54">
        <f>E366</f>
        <v>215</v>
      </c>
    </row>
    <row r="366" spans="1:5" ht="15" customHeight="1">
      <c r="A366" s="93"/>
      <c r="B366" s="67"/>
      <c r="C366" s="77" t="s">
        <v>58</v>
      </c>
      <c r="D366" s="68" t="s">
        <v>49</v>
      </c>
      <c r="E366" s="54">
        <v>215</v>
      </c>
    </row>
    <row r="367" spans="1:5" ht="13.5">
      <c r="A367" s="93" t="s">
        <v>456</v>
      </c>
      <c r="B367" s="41"/>
      <c r="C367" s="115"/>
      <c r="D367" s="140" t="s">
        <v>295</v>
      </c>
      <c r="E367" s="49">
        <f>E368+E380+E391+E399+E404</f>
        <v>433720.5</v>
      </c>
    </row>
    <row r="368" spans="1:5" ht="13.5">
      <c r="A368" s="115" t="s">
        <v>457</v>
      </c>
      <c r="B368" s="41"/>
      <c r="C368" s="115"/>
      <c r="D368" s="108" t="s">
        <v>115</v>
      </c>
      <c r="E368" s="50">
        <f>E369+E376</f>
        <v>159722.2</v>
      </c>
    </row>
    <row r="369" spans="1:5" ht="13.5">
      <c r="A369" s="115"/>
      <c r="B369" s="41" t="s">
        <v>458</v>
      </c>
      <c r="C369" s="115"/>
      <c r="D369" s="32" t="s">
        <v>461</v>
      </c>
      <c r="E369" s="52">
        <f>E373+E370</f>
        <v>156898.5</v>
      </c>
    </row>
    <row r="370" spans="1:5" ht="13.5">
      <c r="A370" s="115"/>
      <c r="B370" s="72" t="s">
        <v>504</v>
      </c>
      <c r="C370" s="74"/>
      <c r="D370" s="73" t="s">
        <v>425</v>
      </c>
      <c r="E370" s="54">
        <f>E371</f>
        <v>108895.2</v>
      </c>
    </row>
    <row r="371" spans="1:5" ht="13.5">
      <c r="A371" s="115"/>
      <c r="B371" s="72"/>
      <c r="C371" s="74" t="s">
        <v>89</v>
      </c>
      <c r="D371" s="73" t="s">
        <v>90</v>
      </c>
      <c r="E371" s="54">
        <f>E372</f>
        <v>108895.2</v>
      </c>
    </row>
    <row r="372" spans="1:5" ht="25.5">
      <c r="A372" s="115"/>
      <c r="B372" s="72"/>
      <c r="C372" s="111"/>
      <c r="D372" s="14" t="s">
        <v>243</v>
      </c>
      <c r="E372" s="54">
        <v>108895.2</v>
      </c>
    </row>
    <row r="373" spans="1:5" ht="25.5">
      <c r="A373" s="115"/>
      <c r="B373" s="72" t="s">
        <v>347</v>
      </c>
      <c r="C373" s="74"/>
      <c r="D373" s="73" t="s">
        <v>348</v>
      </c>
      <c r="E373" s="54">
        <f>E374</f>
        <v>48003.3</v>
      </c>
    </row>
    <row r="374" spans="1:5" ht="13.5">
      <c r="A374" s="115"/>
      <c r="B374" s="72"/>
      <c r="C374" s="74" t="s">
        <v>89</v>
      </c>
      <c r="D374" s="73" t="s">
        <v>90</v>
      </c>
      <c r="E374" s="54">
        <f>E375</f>
        <v>48003.3</v>
      </c>
    </row>
    <row r="375" spans="1:5" ht="25.5">
      <c r="A375" s="115"/>
      <c r="B375" s="72"/>
      <c r="C375" s="111"/>
      <c r="D375" s="14" t="s">
        <v>243</v>
      </c>
      <c r="E375" s="54">
        <v>48003.3</v>
      </c>
    </row>
    <row r="376" spans="1:5" ht="17.25" customHeight="1">
      <c r="A376" s="115"/>
      <c r="B376" s="41" t="s">
        <v>135</v>
      </c>
      <c r="C376" s="115"/>
      <c r="D376" s="106" t="s">
        <v>136</v>
      </c>
      <c r="E376" s="49">
        <f>E377</f>
        <v>2823.7</v>
      </c>
    </row>
    <row r="377" spans="1:5" s="37" customFormat="1" ht="15.75" customHeight="1">
      <c r="A377" s="93"/>
      <c r="B377" s="72" t="s">
        <v>501</v>
      </c>
      <c r="C377" s="74"/>
      <c r="D377" s="73" t="s">
        <v>425</v>
      </c>
      <c r="E377" s="54">
        <f>E378</f>
        <v>2823.7</v>
      </c>
    </row>
    <row r="378" spans="1:5" ht="13.5">
      <c r="A378" s="115"/>
      <c r="B378" s="72"/>
      <c r="C378" s="74" t="s">
        <v>89</v>
      </c>
      <c r="D378" s="73" t="s">
        <v>90</v>
      </c>
      <c r="E378" s="54">
        <f>E379</f>
        <v>2823.7</v>
      </c>
    </row>
    <row r="379" spans="1:5" ht="25.5">
      <c r="A379" s="115"/>
      <c r="B379" s="41"/>
      <c r="C379" s="115"/>
      <c r="D379" s="14" t="s">
        <v>243</v>
      </c>
      <c r="E379" s="54">
        <v>2823.7</v>
      </c>
    </row>
    <row r="380" spans="1:5" ht="13.5">
      <c r="A380" s="115" t="s">
        <v>467</v>
      </c>
      <c r="B380" s="41"/>
      <c r="C380" s="115"/>
      <c r="D380" s="108" t="s">
        <v>197</v>
      </c>
      <c r="E380" s="50">
        <f>E381+E388</f>
        <v>16401.6</v>
      </c>
    </row>
    <row r="381" spans="1:5" ht="13.5">
      <c r="A381" s="115"/>
      <c r="B381" s="41" t="s">
        <v>463</v>
      </c>
      <c r="C381" s="115"/>
      <c r="D381" s="32" t="s">
        <v>464</v>
      </c>
      <c r="E381" s="52">
        <f>E385+E382</f>
        <v>16336.6</v>
      </c>
    </row>
    <row r="382" spans="1:5" ht="13.5">
      <c r="A382" s="115"/>
      <c r="B382" s="72" t="s">
        <v>505</v>
      </c>
      <c r="C382" s="74"/>
      <c r="D382" s="73" t="s">
        <v>425</v>
      </c>
      <c r="E382" s="54">
        <f>E383</f>
        <v>9992.5</v>
      </c>
    </row>
    <row r="383" spans="1:5" ht="13.5">
      <c r="A383" s="115"/>
      <c r="B383" s="72"/>
      <c r="C383" s="74" t="s">
        <v>89</v>
      </c>
      <c r="D383" s="73" t="s">
        <v>90</v>
      </c>
      <c r="E383" s="54">
        <f>E384</f>
        <v>9992.5</v>
      </c>
    </row>
    <row r="384" spans="1:5" ht="25.5">
      <c r="A384" s="115"/>
      <c r="B384" s="41"/>
      <c r="C384" s="115"/>
      <c r="D384" s="14" t="s">
        <v>243</v>
      </c>
      <c r="E384" s="54">
        <v>9992.5</v>
      </c>
    </row>
    <row r="385" spans="1:5" ht="25.5">
      <c r="A385" s="115"/>
      <c r="B385" s="72" t="s">
        <v>349</v>
      </c>
      <c r="C385" s="74"/>
      <c r="D385" s="73" t="s">
        <v>348</v>
      </c>
      <c r="E385" s="54">
        <f>E386</f>
        <v>6344.1</v>
      </c>
    </row>
    <row r="386" spans="1:5" ht="13.5">
      <c r="A386" s="115"/>
      <c r="B386" s="72"/>
      <c r="C386" s="74" t="s">
        <v>89</v>
      </c>
      <c r="D386" s="73" t="s">
        <v>90</v>
      </c>
      <c r="E386" s="54">
        <f>E387</f>
        <v>6344.1</v>
      </c>
    </row>
    <row r="387" spans="1:5" ht="21" customHeight="1">
      <c r="A387" s="115"/>
      <c r="B387" s="41"/>
      <c r="C387" s="115"/>
      <c r="D387" s="14" t="s">
        <v>243</v>
      </c>
      <c r="E387" s="54">
        <v>6344.1</v>
      </c>
    </row>
    <row r="388" spans="1:5" ht="13.5">
      <c r="A388" s="115"/>
      <c r="B388" s="41" t="s">
        <v>19</v>
      </c>
      <c r="C388" s="81"/>
      <c r="D388" s="132" t="s">
        <v>175</v>
      </c>
      <c r="E388" s="52">
        <f>E389</f>
        <v>65</v>
      </c>
    </row>
    <row r="389" spans="1:5" ht="38.25">
      <c r="A389" s="115"/>
      <c r="B389" s="72" t="s">
        <v>176</v>
      </c>
      <c r="C389" s="111"/>
      <c r="D389" s="14" t="s">
        <v>177</v>
      </c>
      <c r="E389" s="54">
        <f>E390</f>
        <v>65</v>
      </c>
    </row>
    <row r="390" spans="1:5" ht="13.5">
      <c r="A390" s="115"/>
      <c r="B390" s="72"/>
      <c r="C390" s="74" t="s">
        <v>89</v>
      </c>
      <c r="D390" s="73" t="s">
        <v>90</v>
      </c>
      <c r="E390" s="54">
        <v>65</v>
      </c>
    </row>
    <row r="391" spans="1:5" ht="13.5">
      <c r="A391" s="115" t="s">
        <v>470</v>
      </c>
      <c r="B391" s="41"/>
      <c r="C391" s="115"/>
      <c r="D391" s="108" t="s">
        <v>122</v>
      </c>
      <c r="E391" s="50">
        <f>E392+E396</f>
        <v>86677</v>
      </c>
    </row>
    <row r="392" spans="1:5" ht="13.5">
      <c r="A392" s="115"/>
      <c r="B392" s="41" t="s">
        <v>465</v>
      </c>
      <c r="C392" s="115"/>
      <c r="D392" s="106" t="s">
        <v>466</v>
      </c>
      <c r="E392" s="49">
        <f>E393</f>
        <v>73094.9</v>
      </c>
    </row>
    <row r="393" spans="1:5" ht="25.5">
      <c r="A393" s="115"/>
      <c r="B393" s="72" t="s">
        <v>350</v>
      </c>
      <c r="C393" s="111"/>
      <c r="D393" s="73" t="s">
        <v>310</v>
      </c>
      <c r="E393" s="54">
        <f>E394</f>
        <v>73094.9</v>
      </c>
    </row>
    <row r="394" spans="1:5" ht="13.5">
      <c r="A394" s="115"/>
      <c r="B394" s="72"/>
      <c r="C394" s="74" t="s">
        <v>89</v>
      </c>
      <c r="D394" s="73" t="s">
        <v>90</v>
      </c>
      <c r="E394" s="54">
        <f>E395</f>
        <v>73094.9</v>
      </c>
    </row>
    <row r="395" spans="1:5" ht="25.5">
      <c r="A395" s="115"/>
      <c r="B395" s="41"/>
      <c r="C395" s="110"/>
      <c r="D395" s="14" t="s">
        <v>243</v>
      </c>
      <c r="E395" s="51">
        <v>73094.9</v>
      </c>
    </row>
    <row r="396" spans="1:5" ht="13.5">
      <c r="A396" s="115"/>
      <c r="B396" s="41" t="s">
        <v>19</v>
      </c>
      <c r="C396" s="115"/>
      <c r="D396" s="32" t="s">
        <v>175</v>
      </c>
      <c r="E396" s="49">
        <f>E397</f>
        <v>13582.1</v>
      </c>
    </row>
    <row r="397" spans="1:5" ht="38.25">
      <c r="A397" s="115"/>
      <c r="B397" s="72" t="s">
        <v>176</v>
      </c>
      <c r="C397" s="111"/>
      <c r="D397" s="14" t="s">
        <v>177</v>
      </c>
      <c r="E397" s="54">
        <f>E398</f>
        <v>13582.1</v>
      </c>
    </row>
    <row r="398" spans="1:5" ht="13.5">
      <c r="A398" s="115"/>
      <c r="B398" s="72"/>
      <c r="C398" s="74" t="s">
        <v>89</v>
      </c>
      <c r="D398" s="73" t="s">
        <v>90</v>
      </c>
      <c r="E398" s="54">
        <v>13582.1</v>
      </c>
    </row>
    <row r="399" spans="1:5" ht="27">
      <c r="A399" s="115" t="s">
        <v>123</v>
      </c>
      <c r="B399" s="41"/>
      <c r="C399" s="115"/>
      <c r="D399" s="108" t="s">
        <v>124</v>
      </c>
      <c r="E399" s="50">
        <f>E400</f>
        <v>14161.3</v>
      </c>
    </row>
    <row r="400" spans="1:5" ht="13.5">
      <c r="A400" s="115"/>
      <c r="B400" s="41" t="s">
        <v>50</v>
      </c>
      <c r="C400" s="115"/>
      <c r="D400" s="106" t="s">
        <v>27</v>
      </c>
      <c r="E400" s="49">
        <f>E401</f>
        <v>14161.3</v>
      </c>
    </row>
    <row r="401" spans="1:5" ht="25.5">
      <c r="A401" s="115"/>
      <c r="B401" s="72" t="s">
        <v>51</v>
      </c>
      <c r="C401" s="111"/>
      <c r="D401" s="133" t="s">
        <v>523</v>
      </c>
      <c r="E401" s="54">
        <f>E402</f>
        <v>14161.3</v>
      </c>
    </row>
    <row r="402" spans="1:5" s="33" customFormat="1" ht="27.75" customHeight="1">
      <c r="A402" s="93"/>
      <c r="B402" s="72" t="s">
        <v>117</v>
      </c>
      <c r="C402" s="74"/>
      <c r="D402" s="14" t="s">
        <v>528</v>
      </c>
      <c r="E402" s="54">
        <f>E403</f>
        <v>14161.3</v>
      </c>
    </row>
    <row r="403" spans="1:5" s="33" customFormat="1" ht="12.75">
      <c r="A403" s="93"/>
      <c r="B403" s="72"/>
      <c r="C403" s="74" t="s">
        <v>89</v>
      </c>
      <c r="D403" s="14" t="s">
        <v>90</v>
      </c>
      <c r="E403" s="54">
        <v>14161.3</v>
      </c>
    </row>
    <row r="404" spans="1:5" ht="13.5">
      <c r="A404" s="109" t="s">
        <v>296</v>
      </c>
      <c r="B404" s="41"/>
      <c r="C404" s="93"/>
      <c r="D404" s="35" t="s">
        <v>297</v>
      </c>
      <c r="E404" s="53">
        <f>E405+E409+E413+E420+E417</f>
        <v>156758.4</v>
      </c>
    </row>
    <row r="405" spans="1:5" ht="25.5">
      <c r="A405" s="93"/>
      <c r="B405" s="41" t="s">
        <v>42</v>
      </c>
      <c r="C405" s="115"/>
      <c r="D405" s="132" t="s">
        <v>41</v>
      </c>
      <c r="E405" s="52">
        <f>E406</f>
        <v>9955.8</v>
      </c>
    </row>
    <row r="406" spans="1:5" ht="12.75">
      <c r="A406" s="93"/>
      <c r="B406" s="72" t="s">
        <v>44</v>
      </c>
      <c r="C406" s="74"/>
      <c r="D406" s="14" t="s">
        <v>5</v>
      </c>
      <c r="E406" s="54">
        <f>E407</f>
        <v>9955.8</v>
      </c>
    </row>
    <row r="407" spans="1:5" ht="12.75">
      <c r="A407" s="93"/>
      <c r="B407" s="72"/>
      <c r="C407" s="74" t="s">
        <v>58</v>
      </c>
      <c r="D407" s="14" t="s">
        <v>49</v>
      </c>
      <c r="E407" s="54">
        <f>E408</f>
        <v>9955.8</v>
      </c>
    </row>
    <row r="408" spans="1:5" ht="25.5">
      <c r="A408" s="93"/>
      <c r="B408" s="41"/>
      <c r="C408" s="81"/>
      <c r="D408" s="14" t="s">
        <v>243</v>
      </c>
      <c r="E408" s="51">
        <v>9955.8</v>
      </c>
    </row>
    <row r="409" spans="1:5" ht="51">
      <c r="A409" s="93"/>
      <c r="B409" s="41" t="s">
        <v>441</v>
      </c>
      <c r="C409" s="81"/>
      <c r="D409" s="15" t="s">
        <v>108</v>
      </c>
      <c r="E409" s="52">
        <f>E410</f>
        <v>3196.3</v>
      </c>
    </row>
    <row r="410" spans="1:5" ht="12.75">
      <c r="A410" s="93"/>
      <c r="B410" s="72" t="s">
        <v>109</v>
      </c>
      <c r="C410" s="74"/>
      <c r="D410" s="73" t="s">
        <v>425</v>
      </c>
      <c r="E410" s="54">
        <f>E411</f>
        <v>3196.3</v>
      </c>
    </row>
    <row r="411" spans="1:5" ht="12.75">
      <c r="A411" s="93"/>
      <c r="B411" s="72"/>
      <c r="C411" s="74" t="s">
        <v>89</v>
      </c>
      <c r="D411" s="73" t="s">
        <v>90</v>
      </c>
      <c r="E411" s="54">
        <f>E412</f>
        <v>3196.3</v>
      </c>
    </row>
    <row r="412" spans="1:5" ht="25.5">
      <c r="A412" s="93"/>
      <c r="B412" s="41"/>
      <c r="C412" s="81"/>
      <c r="D412" s="14" t="s">
        <v>243</v>
      </c>
      <c r="E412" s="51">
        <v>3196.3</v>
      </c>
    </row>
    <row r="413" spans="1:5" s="33" customFormat="1" ht="25.5">
      <c r="A413" s="93"/>
      <c r="B413" s="41" t="s">
        <v>38</v>
      </c>
      <c r="C413" s="93"/>
      <c r="D413" s="32" t="s">
        <v>132</v>
      </c>
      <c r="E413" s="52">
        <f>E414</f>
        <v>185.9</v>
      </c>
    </row>
    <row r="414" spans="1:5" ht="12.75">
      <c r="A414" s="93"/>
      <c r="B414" s="72" t="s">
        <v>133</v>
      </c>
      <c r="C414" s="111"/>
      <c r="D414" s="133" t="s">
        <v>134</v>
      </c>
      <c r="E414" s="54">
        <f>E415</f>
        <v>185.9</v>
      </c>
    </row>
    <row r="415" spans="1:5" ht="12.75">
      <c r="A415" s="93"/>
      <c r="B415" s="72"/>
      <c r="C415" s="74" t="s">
        <v>89</v>
      </c>
      <c r="D415" s="73" t="s">
        <v>90</v>
      </c>
      <c r="E415" s="54">
        <f>E416</f>
        <v>185.9</v>
      </c>
    </row>
    <row r="416" spans="1:5" ht="25.5">
      <c r="A416" s="93"/>
      <c r="B416" s="41"/>
      <c r="C416" s="110"/>
      <c r="D416" s="14" t="s">
        <v>243</v>
      </c>
      <c r="E416" s="54">
        <v>185.9</v>
      </c>
    </row>
    <row r="417" spans="1:5" ht="12.75">
      <c r="A417" s="93"/>
      <c r="B417" s="41" t="s">
        <v>50</v>
      </c>
      <c r="C417" s="81"/>
      <c r="D417" s="132" t="s">
        <v>27</v>
      </c>
      <c r="E417" s="52">
        <f>E418</f>
        <v>133065.4</v>
      </c>
    </row>
    <row r="418" spans="1:5" ht="54.75" customHeight="1">
      <c r="A418" s="93"/>
      <c r="B418" s="72" t="s">
        <v>236</v>
      </c>
      <c r="C418" s="74"/>
      <c r="D418" s="14" t="s">
        <v>511</v>
      </c>
      <c r="E418" s="54">
        <f>E419</f>
        <v>133065.4</v>
      </c>
    </row>
    <row r="419" spans="1:5" ht="15" customHeight="1">
      <c r="A419" s="93"/>
      <c r="B419" s="41"/>
      <c r="C419" s="265" t="s">
        <v>509</v>
      </c>
      <c r="D419" s="14" t="s">
        <v>510</v>
      </c>
      <c r="E419" s="54">
        <v>133065.4</v>
      </c>
    </row>
    <row r="420" spans="1:5" ht="12.75">
      <c r="A420" s="93"/>
      <c r="B420" s="41" t="s">
        <v>34</v>
      </c>
      <c r="C420" s="110"/>
      <c r="D420" s="106" t="s">
        <v>35</v>
      </c>
      <c r="E420" s="52">
        <f>E421+E423+E427+E425</f>
        <v>10355</v>
      </c>
    </row>
    <row r="421" spans="1:5" ht="63.75">
      <c r="A421" s="93"/>
      <c r="B421" s="72" t="s">
        <v>118</v>
      </c>
      <c r="C421" s="74"/>
      <c r="D421" s="14" t="s">
        <v>218</v>
      </c>
      <c r="E421" s="54">
        <f>E422</f>
        <v>5185</v>
      </c>
    </row>
    <row r="422" spans="1:5" ht="12.75">
      <c r="A422" s="93"/>
      <c r="B422" s="72"/>
      <c r="C422" s="74" t="s">
        <v>71</v>
      </c>
      <c r="D422" s="14" t="s">
        <v>59</v>
      </c>
      <c r="E422" s="54">
        <v>5185</v>
      </c>
    </row>
    <row r="423" spans="1:5" ht="38.25">
      <c r="A423" s="93"/>
      <c r="B423" s="72" t="s">
        <v>119</v>
      </c>
      <c r="C423" s="74"/>
      <c r="D423" s="14" t="s">
        <v>198</v>
      </c>
      <c r="E423" s="54">
        <f>E424</f>
        <v>891</v>
      </c>
    </row>
    <row r="424" spans="1:5" ht="12.75">
      <c r="A424" s="93"/>
      <c r="B424" s="72"/>
      <c r="C424" s="74" t="s">
        <v>71</v>
      </c>
      <c r="D424" s="14" t="s">
        <v>59</v>
      </c>
      <c r="E424" s="54">
        <v>891</v>
      </c>
    </row>
    <row r="425" spans="1:5" ht="38.25">
      <c r="A425" s="93"/>
      <c r="B425" s="72" t="s">
        <v>298</v>
      </c>
      <c r="C425" s="74"/>
      <c r="D425" s="14" t="s">
        <v>299</v>
      </c>
      <c r="E425" s="54">
        <f>E426</f>
        <v>1002</v>
      </c>
    </row>
    <row r="426" spans="1:5" ht="12.75">
      <c r="A426" s="93"/>
      <c r="B426" s="72"/>
      <c r="C426" s="74" t="s">
        <v>71</v>
      </c>
      <c r="D426" s="14" t="s">
        <v>59</v>
      </c>
      <c r="E426" s="54">
        <v>1002</v>
      </c>
    </row>
    <row r="427" spans="1:5" ht="25.5">
      <c r="A427" s="93"/>
      <c r="B427" s="72" t="s">
        <v>219</v>
      </c>
      <c r="C427" s="74"/>
      <c r="D427" s="14" t="s">
        <v>220</v>
      </c>
      <c r="E427" s="54">
        <f>E428</f>
        <v>3277</v>
      </c>
    </row>
    <row r="428" spans="1:5" ht="12.75">
      <c r="A428" s="93"/>
      <c r="B428" s="72"/>
      <c r="C428" s="74" t="s">
        <v>71</v>
      </c>
      <c r="D428" s="14" t="s">
        <v>59</v>
      </c>
      <c r="E428" s="54">
        <v>3277</v>
      </c>
    </row>
    <row r="429" spans="1:5" ht="12.75">
      <c r="A429" s="93" t="s">
        <v>0</v>
      </c>
      <c r="B429" s="41"/>
      <c r="C429" s="93"/>
      <c r="D429" s="141" t="s">
        <v>1</v>
      </c>
      <c r="E429" s="49">
        <f>E430+E435+E466</f>
        <v>252875</v>
      </c>
    </row>
    <row r="430" spans="1:5" ht="13.5">
      <c r="A430" s="115" t="s">
        <v>2</v>
      </c>
      <c r="B430" s="41"/>
      <c r="C430" s="115"/>
      <c r="D430" s="142" t="s">
        <v>3</v>
      </c>
      <c r="E430" s="50">
        <f>E431</f>
        <v>3682.3</v>
      </c>
    </row>
    <row r="431" spans="1:5" ht="12.75">
      <c r="A431" s="93"/>
      <c r="B431" s="41" t="s">
        <v>137</v>
      </c>
      <c r="C431" s="93"/>
      <c r="D431" s="7" t="s">
        <v>282</v>
      </c>
      <c r="E431" s="49">
        <f>E432</f>
        <v>3682.3</v>
      </c>
    </row>
    <row r="432" spans="1:5" ht="25.5">
      <c r="A432" s="93"/>
      <c r="B432" s="72" t="s">
        <v>162</v>
      </c>
      <c r="C432" s="74"/>
      <c r="D432" s="9" t="s">
        <v>226</v>
      </c>
      <c r="E432" s="54">
        <f>E433</f>
        <v>3682.3</v>
      </c>
    </row>
    <row r="433" spans="1:5" ht="12.75">
      <c r="A433" s="93"/>
      <c r="B433" s="72"/>
      <c r="C433" s="74" t="s">
        <v>10</v>
      </c>
      <c r="D433" s="9" t="s">
        <v>84</v>
      </c>
      <c r="E433" s="54">
        <f>E434</f>
        <v>3682.3</v>
      </c>
    </row>
    <row r="434" spans="1:5" ht="12.75">
      <c r="A434" s="81"/>
      <c r="B434" s="41"/>
      <c r="C434" s="81"/>
      <c r="D434" s="6" t="s">
        <v>267</v>
      </c>
      <c r="E434" s="51">
        <v>3682.3</v>
      </c>
    </row>
    <row r="435" spans="1:5" ht="13.5">
      <c r="A435" s="115" t="s">
        <v>17</v>
      </c>
      <c r="B435" s="41"/>
      <c r="C435" s="115"/>
      <c r="D435" s="27" t="s">
        <v>18</v>
      </c>
      <c r="E435" s="50">
        <f>E436+E463+E457+E454</f>
        <v>247733.2</v>
      </c>
    </row>
    <row r="436" spans="1:5" ht="13.5">
      <c r="A436" s="115"/>
      <c r="B436" s="41" t="s">
        <v>442</v>
      </c>
      <c r="C436" s="81"/>
      <c r="D436" s="28" t="s">
        <v>99</v>
      </c>
      <c r="E436" s="52">
        <f>E443+E450+E445+E437+E447</f>
        <v>80357.9</v>
      </c>
    </row>
    <row r="437" spans="1:5" ht="25.5">
      <c r="A437" s="115"/>
      <c r="B437" s="72" t="s">
        <v>100</v>
      </c>
      <c r="C437" s="74"/>
      <c r="D437" s="133" t="s">
        <v>103</v>
      </c>
      <c r="E437" s="54">
        <f>E438+E441</f>
        <v>6728.6</v>
      </c>
    </row>
    <row r="438" spans="1:5" ht="25.5">
      <c r="A438" s="115"/>
      <c r="B438" s="72" t="s">
        <v>104</v>
      </c>
      <c r="C438" s="74"/>
      <c r="D438" s="14" t="s">
        <v>105</v>
      </c>
      <c r="E438" s="54">
        <f>E439+E440</f>
        <v>2751.3</v>
      </c>
    </row>
    <row r="439" spans="1:5" ht="13.5">
      <c r="A439" s="115"/>
      <c r="B439" s="72"/>
      <c r="C439" s="74" t="s">
        <v>89</v>
      </c>
      <c r="D439" s="14" t="s">
        <v>90</v>
      </c>
      <c r="E439" s="54">
        <v>2083.1</v>
      </c>
    </row>
    <row r="440" spans="1:5" ht="13.5">
      <c r="A440" s="115"/>
      <c r="B440" s="72"/>
      <c r="C440" s="74" t="s">
        <v>10</v>
      </c>
      <c r="D440" s="9" t="s">
        <v>84</v>
      </c>
      <c r="E440" s="54">
        <v>668.2</v>
      </c>
    </row>
    <row r="441" spans="1:5" ht="25.5">
      <c r="A441" s="115"/>
      <c r="B441" s="72" t="s">
        <v>106</v>
      </c>
      <c r="C441" s="74"/>
      <c r="D441" s="14" t="s">
        <v>107</v>
      </c>
      <c r="E441" s="54">
        <f>E442</f>
        <v>3977.3</v>
      </c>
    </row>
    <row r="442" spans="1:5" ht="13.5">
      <c r="A442" s="115"/>
      <c r="B442" s="72"/>
      <c r="C442" s="74" t="s">
        <v>89</v>
      </c>
      <c r="D442" s="14" t="s">
        <v>90</v>
      </c>
      <c r="E442" s="54">
        <v>3977.3</v>
      </c>
    </row>
    <row r="443" spans="1:5" ht="55.5" customHeight="1">
      <c r="A443" s="115"/>
      <c r="B443" s="72" t="s">
        <v>331</v>
      </c>
      <c r="C443" s="111"/>
      <c r="D443" s="10" t="s">
        <v>330</v>
      </c>
      <c r="E443" s="54">
        <f>E444</f>
        <v>3067.2</v>
      </c>
    </row>
    <row r="444" spans="1:5" ht="15" customHeight="1">
      <c r="A444" s="115"/>
      <c r="B444" s="72"/>
      <c r="C444" s="74" t="s">
        <v>10</v>
      </c>
      <c r="D444" s="9" t="s">
        <v>84</v>
      </c>
      <c r="E444" s="54">
        <v>3067.2</v>
      </c>
    </row>
    <row r="445" spans="1:5" ht="26.25" customHeight="1">
      <c r="A445" s="115"/>
      <c r="B445" s="72" t="s">
        <v>163</v>
      </c>
      <c r="C445" s="74"/>
      <c r="D445" s="10" t="s">
        <v>227</v>
      </c>
      <c r="E445" s="54">
        <f>E446</f>
        <v>819</v>
      </c>
    </row>
    <row r="446" spans="1:5" ht="15.75" customHeight="1">
      <c r="A446" s="115"/>
      <c r="B446" s="72"/>
      <c r="C446" s="74" t="s">
        <v>58</v>
      </c>
      <c r="D446" s="10" t="s">
        <v>49</v>
      </c>
      <c r="E446" s="54">
        <v>819</v>
      </c>
    </row>
    <row r="447" spans="1:5" ht="79.5" customHeight="1">
      <c r="A447" s="115"/>
      <c r="B447" s="72" t="s">
        <v>498</v>
      </c>
      <c r="C447" s="74"/>
      <c r="D447" s="14" t="s">
        <v>353</v>
      </c>
      <c r="E447" s="54">
        <f>E448</f>
        <v>2745.4</v>
      </c>
    </row>
    <row r="448" spans="1:5" ht="28.5" customHeight="1">
      <c r="A448" s="115"/>
      <c r="B448" s="72" t="s">
        <v>499</v>
      </c>
      <c r="C448" s="74"/>
      <c r="D448" s="144" t="s">
        <v>500</v>
      </c>
      <c r="E448" s="54">
        <f>E449</f>
        <v>2745.4</v>
      </c>
    </row>
    <row r="449" spans="1:5" ht="15.75" customHeight="1">
      <c r="A449" s="115"/>
      <c r="B449" s="72"/>
      <c r="C449" s="74" t="s">
        <v>10</v>
      </c>
      <c r="D449" s="9" t="s">
        <v>84</v>
      </c>
      <c r="E449" s="54">
        <v>2745.4</v>
      </c>
    </row>
    <row r="450" spans="1:5" ht="15.75" customHeight="1">
      <c r="A450" s="115"/>
      <c r="B450" s="72" t="s">
        <v>325</v>
      </c>
      <c r="C450" s="74"/>
      <c r="D450" s="147" t="s">
        <v>326</v>
      </c>
      <c r="E450" s="54">
        <f>E451</f>
        <v>66997.7</v>
      </c>
    </row>
    <row r="451" spans="1:5" ht="41.25" customHeight="1">
      <c r="A451" s="115"/>
      <c r="B451" s="72" t="s">
        <v>327</v>
      </c>
      <c r="C451" s="74"/>
      <c r="D451" s="147" t="s">
        <v>328</v>
      </c>
      <c r="E451" s="54">
        <f>E452</f>
        <v>66997.7</v>
      </c>
    </row>
    <row r="452" spans="1:5" ht="15.75" customHeight="1">
      <c r="A452" s="115"/>
      <c r="B452" s="72"/>
      <c r="C452" s="74" t="s">
        <v>10</v>
      </c>
      <c r="D452" s="147" t="s">
        <v>84</v>
      </c>
      <c r="E452" s="54">
        <f>E453</f>
        <v>66997.7</v>
      </c>
    </row>
    <row r="453" spans="1:5" ht="29.25" customHeight="1">
      <c r="A453" s="115"/>
      <c r="B453" s="72"/>
      <c r="C453" s="74"/>
      <c r="D453" s="147" t="s">
        <v>329</v>
      </c>
      <c r="E453" s="54">
        <v>66997.7</v>
      </c>
    </row>
    <row r="454" spans="1:5" ht="19.5" customHeight="1">
      <c r="A454" s="115"/>
      <c r="B454" s="41" t="s">
        <v>19</v>
      </c>
      <c r="C454" s="115"/>
      <c r="D454" s="32" t="s">
        <v>175</v>
      </c>
      <c r="E454" s="58">
        <f>E455</f>
        <v>143895</v>
      </c>
    </row>
    <row r="455" spans="1:5" ht="60" customHeight="1">
      <c r="A455" s="115"/>
      <c r="B455" s="97" t="s">
        <v>502</v>
      </c>
      <c r="C455" s="119"/>
      <c r="D455" s="44" t="s">
        <v>522</v>
      </c>
      <c r="E455" s="56">
        <f>E456</f>
        <v>143895</v>
      </c>
    </row>
    <row r="456" spans="1:5" ht="18" customHeight="1">
      <c r="A456" s="115"/>
      <c r="B456" s="97"/>
      <c r="C456" s="74" t="s">
        <v>10</v>
      </c>
      <c r="D456" s="147" t="s">
        <v>84</v>
      </c>
      <c r="E456" s="56">
        <v>143895</v>
      </c>
    </row>
    <row r="457" spans="1:5" ht="15.75" customHeight="1">
      <c r="A457" s="115"/>
      <c r="B457" s="41" t="s">
        <v>50</v>
      </c>
      <c r="C457" s="81"/>
      <c r="D457" s="132" t="s">
        <v>27</v>
      </c>
      <c r="E457" s="52">
        <f>E458</f>
        <v>22480.3</v>
      </c>
    </row>
    <row r="458" spans="1:5" ht="36.75" customHeight="1">
      <c r="A458" s="115"/>
      <c r="B458" s="72" t="s">
        <v>51</v>
      </c>
      <c r="C458" s="74"/>
      <c r="D458" s="133" t="s">
        <v>523</v>
      </c>
      <c r="E458" s="51">
        <f>E461+E459</f>
        <v>22480.3</v>
      </c>
    </row>
    <row r="459" spans="1:5" ht="70.5" customHeight="1">
      <c r="A459" s="115"/>
      <c r="B459" s="72" t="s">
        <v>111</v>
      </c>
      <c r="C459" s="74"/>
      <c r="D459" s="143" t="s">
        <v>534</v>
      </c>
      <c r="E459" s="264">
        <f>E460</f>
        <v>21411.6</v>
      </c>
    </row>
    <row r="460" spans="1:5" ht="13.5">
      <c r="A460" s="115"/>
      <c r="B460" s="72"/>
      <c r="C460" s="74" t="s">
        <v>10</v>
      </c>
      <c r="D460" s="147" t="s">
        <v>84</v>
      </c>
      <c r="E460" s="264">
        <v>21411.6</v>
      </c>
    </row>
    <row r="461" spans="1:5" ht="33.75" customHeight="1">
      <c r="A461" s="115"/>
      <c r="B461" s="72" t="s">
        <v>221</v>
      </c>
      <c r="C461" s="74"/>
      <c r="D461" s="14" t="s">
        <v>535</v>
      </c>
      <c r="E461" s="51">
        <f>E462</f>
        <v>1068.7</v>
      </c>
    </row>
    <row r="462" spans="1:5" ht="13.5">
      <c r="A462" s="115"/>
      <c r="B462" s="72"/>
      <c r="C462" s="74" t="s">
        <v>10</v>
      </c>
      <c r="D462" s="147" t="s">
        <v>84</v>
      </c>
      <c r="E462" s="51">
        <v>1068.7</v>
      </c>
    </row>
    <row r="463" spans="1:5" ht="15" customHeight="1">
      <c r="A463" s="115"/>
      <c r="B463" s="41" t="s">
        <v>34</v>
      </c>
      <c r="C463" s="110"/>
      <c r="D463" s="8" t="s">
        <v>35</v>
      </c>
      <c r="E463" s="49">
        <f>E464</f>
        <v>1000</v>
      </c>
    </row>
    <row r="464" spans="1:5" ht="39" customHeight="1">
      <c r="A464" s="115"/>
      <c r="B464" s="72" t="s">
        <v>165</v>
      </c>
      <c r="C464" s="74"/>
      <c r="D464" s="14" t="s">
        <v>300</v>
      </c>
      <c r="E464" s="54">
        <f>E465</f>
        <v>1000</v>
      </c>
    </row>
    <row r="465" spans="1:5" ht="17.25" customHeight="1">
      <c r="A465" s="115"/>
      <c r="B465" s="72"/>
      <c r="C465" s="74" t="s">
        <v>71</v>
      </c>
      <c r="D465" s="14" t="s">
        <v>59</v>
      </c>
      <c r="E465" s="54">
        <v>1000</v>
      </c>
    </row>
    <row r="466" spans="1:5" ht="17.25" customHeight="1">
      <c r="A466" s="115" t="s">
        <v>489</v>
      </c>
      <c r="B466" s="41"/>
      <c r="C466" s="115"/>
      <c r="D466" s="27" t="s">
        <v>490</v>
      </c>
      <c r="E466" s="53">
        <f>E467</f>
        <v>1459.5</v>
      </c>
    </row>
    <row r="467" spans="1:5" ht="17.25" customHeight="1">
      <c r="A467" s="115"/>
      <c r="B467" s="41" t="s">
        <v>50</v>
      </c>
      <c r="C467" s="81"/>
      <c r="D467" s="132" t="s">
        <v>27</v>
      </c>
      <c r="E467" s="52">
        <f>E468</f>
        <v>1459.5</v>
      </c>
    </row>
    <row r="468" spans="1:5" ht="36" customHeight="1">
      <c r="A468" s="115"/>
      <c r="B468" s="72" t="s">
        <v>51</v>
      </c>
      <c r="C468" s="74"/>
      <c r="D468" s="133" t="s">
        <v>523</v>
      </c>
      <c r="E468" s="54">
        <f>E469</f>
        <v>1459.5</v>
      </c>
    </row>
    <row r="469" spans="1:5" ht="33" customHeight="1">
      <c r="A469" s="115"/>
      <c r="B469" s="67" t="s">
        <v>54</v>
      </c>
      <c r="C469" s="74"/>
      <c r="D469" s="295" t="s">
        <v>526</v>
      </c>
      <c r="E469" s="54">
        <f>E470</f>
        <v>1459.5</v>
      </c>
    </row>
    <row r="470" spans="1:5" ht="17.25" customHeight="1">
      <c r="A470" s="115"/>
      <c r="B470" s="67"/>
      <c r="C470" s="77" t="s">
        <v>58</v>
      </c>
      <c r="D470" s="68" t="s">
        <v>49</v>
      </c>
      <c r="E470" s="54">
        <v>1459.5</v>
      </c>
    </row>
    <row r="471" spans="1:5" ht="17.25" customHeight="1">
      <c r="A471" s="93" t="s">
        <v>235</v>
      </c>
      <c r="B471" s="41"/>
      <c r="C471" s="93"/>
      <c r="D471" s="141" t="s">
        <v>130</v>
      </c>
      <c r="E471" s="52">
        <f>E472+E491</f>
        <v>61984</v>
      </c>
    </row>
    <row r="472" spans="1:5" s="36" customFormat="1" ht="13.5">
      <c r="A472" s="115" t="s">
        <v>301</v>
      </c>
      <c r="B472" s="65"/>
      <c r="C472" s="115"/>
      <c r="D472" s="35" t="s">
        <v>302</v>
      </c>
      <c r="E472" s="53">
        <f>E478+E485+E473</f>
        <v>57462.7</v>
      </c>
    </row>
    <row r="473" spans="1:5" s="36" customFormat="1" ht="38.25">
      <c r="A473" s="115"/>
      <c r="B473" s="66" t="s">
        <v>37</v>
      </c>
      <c r="C473" s="81"/>
      <c r="D473" s="32" t="s">
        <v>91</v>
      </c>
      <c r="E473" s="52">
        <f>E474</f>
        <v>49000</v>
      </c>
    </row>
    <row r="474" spans="1:5" s="36" customFormat="1" ht="25.5">
      <c r="A474" s="115"/>
      <c r="B474" s="72" t="s">
        <v>92</v>
      </c>
      <c r="C474" s="74"/>
      <c r="D474" s="14" t="s">
        <v>120</v>
      </c>
      <c r="E474" s="54">
        <f>E475</f>
        <v>49000</v>
      </c>
    </row>
    <row r="475" spans="1:5" s="36" customFormat="1" ht="13.5">
      <c r="A475" s="115"/>
      <c r="B475" s="72"/>
      <c r="C475" s="74" t="s">
        <v>121</v>
      </c>
      <c r="D475" s="14" t="s">
        <v>93</v>
      </c>
      <c r="E475" s="54">
        <f>E476+E477</f>
        <v>49000</v>
      </c>
    </row>
    <row r="476" spans="1:5" s="36" customFormat="1" ht="38.25">
      <c r="A476" s="115"/>
      <c r="B476" s="41"/>
      <c r="C476" s="117"/>
      <c r="D476" s="245" t="s">
        <v>305</v>
      </c>
      <c r="E476" s="54">
        <v>9000</v>
      </c>
    </row>
    <row r="477" spans="1:5" s="36" customFormat="1" ht="25.5">
      <c r="A477" s="115"/>
      <c r="B477" s="65"/>
      <c r="C477" s="115"/>
      <c r="D477" s="14" t="s">
        <v>306</v>
      </c>
      <c r="E477" s="54">
        <v>40000</v>
      </c>
    </row>
    <row r="478" spans="1:5" s="33" customFormat="1" ht="12.75">
      <c r="A478" s="93"/>
      <c r="B478" s="41" t="s">
        <v>39</v>
      </c>
      <c r="C478" s="93"/>
      <c r="D478" s="32" t="s">
        <v>131</v>
      </c>
      <c r="E478" s="52">
        <f>E482+E479</f>
        <v>6198.2</v>
      </c>
    </row>
    <row r="479" spans="1:5" s="33" customFormat="1" ht="12.75">
      <c r="A479" s="93"/>
      <c r="B479" s="72" t="s">
        <v>521</v>
      </c>
      <c r="C479" s="81"/>
      <c r="D479" s="14" t="s">
        <v>425</v>
      </c>
      <c r="E479" s="51">
        <f>E480</f>
        <v>210</v>
      </c>
    </row>
    <row r="480" spans="1:5" s="33" customFormat="1" ht="12.75">
      <c r="A480" s="93"/>
      <c r="B480" s="67"/>
      <c r="C480" s="74" t="s">
        <v>89</v>
      </c>
      <c r="D480" s="73" t="s">
        <v>90</v>
      </c>
      <c r="E480" s="51">
        <f>E481</f>
        <v>210</v>
      </c>
    </row>
    <row r="481" spans="1:5" s="33" customFormat="1" ht="25.5">
      <c r="A481" s="93"/>
      <c r="B481" s="67"/>
      <c r="C481" s="81"/>
      <c r="D481" s="103" t="s">
        <v>483</v>
      </c>
      <c r="E481" s="51">
        <v>210</v>
      </c>
    </row>
    <row r="482" spans="1:5" s="37" customFormat="1" ht="38.25">
      <c r="A482" s="81"/>
      <c r="B482" s="72" t="s">
        <v>351</v>
      </c>
      <c r="C482" s="81"/>
      <c r="D482" s="14" t="s">
        <v>352</v>
      </c>
      <c r="E482" s="54">
        <f>E483</f>
        <v>5988.2</v>
      </c>
    </row>
    <row r="483" spans="1:5" s="37" customFormat="1" ht="12.75">
      <c r="A483" s="81"/>
      <c r="B483" s="67"/>
      <c r="C483" s="74" t="s">
        <v>89</v>
      </c>
      <c r="D483" s="73" t="s">
        <v>90</v>
      </c>
      <c r="E483" s="54">
        <f>E484</f>
        <v>5988.2</v>
      </c>
    </row>
    <row r="484" spans="1:5" s="37" customFormat="1" ht="28.5" customHeight="1">
      <c r="A484" s="81"/>
      <c r="B484" s="67"/>
      <c r="C484" s="81"/>
      <c r="D484" s="103" t="s">
        <v>483</v>
      </c>
      <c r="E484" s="54">
        <v>5988.2</v>
      </c>
    </row>
    <row r="485" spans="1:5" s="33" customFormat="1" ht="25.5">
      <c r="A485" s="93"/>
      <c r="B485" s="41" t="s">
        <v>468</v>
      </c>
      <c r="C485" s="93"/>
      <c r="D485" s="32" t="s">
        <v>469</v>
      </c>
      <c r="E485" s="52">
        <f>E488+E486</f>
        <v>2264.5</v>
      </c>
    </row>
    <row r="486" spans="1:5" s="33" customFormat="1" ht="12.75">
      <c r="A486" s="93"/>
      <c r="B486" s="72" t="s">
        <v>289</v>
      </c>
      <c r="C486" s="93"/>
      <c r="D486" s="14" t="s">
        <v>290</v>
      </c>
      <c r="E486" s="54">
        <f>E487</f>
        <v>165</v>
      </c>
    </row>
    <row r="487" spans="1:5" s="33" customFormat="1" ht="12.75">
      <c r="A487" s="93"/>
      <c r="B487" s="41"/>
      <c r="C487" s="74" t="s">
        <v>10</v>
      </c>
      <c r="D487" s="14" t="s">
        <v>84</v>
      </c>
      <c r="E487" s="54">
        <v>165</v>
      </c>
    </row>
    <row r="488" spans="1:5" s="33" customFormat="1" ht="12.75">
      <c r="A488" s="93"/>
      <c r="B488" s="72" t="s">
        <v>102</v>
      </c>
      <c r="C488" s="74"/>
      <c r="D488" s="14" t="s">
        <v>471</v>
      </c>
      <c r="E488" s="54">
        <f>E489</f>
        <v>2099.5</v>
      </c>
    </row>
    <row r="489" spans="1:5" ht="13.5">
      <c r="A489" s="115"/>
      <c r="B489" s="72"/>
      <c r="C489" s="74" t="s">
        <v>89</v>
      </c>
      <c r="D489" s="73" t="s">
        <v>90</v>
      </c>
      <c r="E489" s="54">
        <f>E490</f>
        <v>2099.5</v>
      </c>
    </row>
    <row r="490" spans="1:5" s="37" customFormat="1" ht="30.75" customHeight="1">
      <c r="A490" s="81"/>
      <c r="B490" s="67"/>
      <c r="C490" s="81"/>
      <c r="D490" s="103" t="s">
        <v>488</v>
      </c>
      <c r="E490" s="54">
        <v>2099.5</v>
      </c>
    </row>
    <row r="491" spans="1:5" s="37" customFormat="1" ht="13.5">
      <c r="A491" s="115" t="s">
        <v>303</v>
      </c>
      <c r="B491" s="65"/>
      <c r="C491" s="115"/>
      <c r="D491" s="35" t="s">
        <v>304</v>
      </c>
      <c r="E491" s="53">
        <f>E492</f>
        <v>4521.3</v>
      </c>
    </row>
    <row r="492" spans="1:5" s="37" customFormat="1" ht="25.5">
      <c r="A492" s="81"/>
      <c r="B492" s="41" t="s">
        <v>42</v>
      </c>
      <c r="C492" s="115"/>
      <c r="D492" s="132" t="s">
        <v>41</v>
      </c>
      <c r="E492" s="52">
        <f>E493</f>
        <v>4521.3</v>
      </c>
    </row>
    <row r="493" spans="1:5" s="37" customFormat="1" ht="16.5" customHeight="1">
      <c r="A493" s="81"/>
      <c r="B493" s="72" t="s">
        <v>44</v>
      </c>
      <c r="C493" s="74"/>
      <c r="D493" s="14" t="s">
        <v>5</v>
      </c>
      <c r="E493" s="54">
        <f>E494</f>
        <v>4521.3</v>
      </c>
    </row>
    <row r="494" spans="1:5" s="37" customFormat="1" ht="16.5" customHeight="1">
      <c r="A494" s="81"/>
      <c r="B494" s="72"/>
      <c r="C494" s="74" t="s">
        <v>58</v>
      </c>
      <c r="D494" s="14" t="s">
        <v>49</v>
      </c>
      <c r="E494" s="54">
        <f>E495</f>
        <v>4521.3</v>
      </c>
    </row>
    <row r="495" spans="1:5" ht="28.5" customHeight="1">
      <c r="A495" s="115"/>
      <c r="B495" s="72"/>
      <c r="C495" s="74"/>
      <c r="D495" s="103" t="s">
        <v>483</v>
      </c>
      <c r="E495" s="54">
        <v>4521.3</v>
      </c>
    </row>
    <row r="496" spans="1:5" ht="16.5" customHeight="1">
      <c r="A496" s="93" t="s">
        <v>140</v>
      </c>
      <c r="B496" s="41"/>
      <c r="C496" s="93"/>
      <c r="D496" s="141" t="s">
        <v>462</v>
      </c>
      <c r="E496" s="52">
        <f>E497</f>
        <v>31241.2</v>
      </c>
    </row>
    <row r="497" spans="1:5" ht="30.75" customHeight="1">
      <c r="A497" s="115" t="s">
        <v>142</v>
      </c>
      <c r="B497" s="41"/>
      <c r="C497" s="82"/>
      <c r="D497" s="5" t="s">
        <v>143</v>
      </c>
      <c r="E497" s="53">
        <f>E498</f>
        <v>31241.2</v>
      </c>
    </row>
    <row r="498" spans="1:5" ht="15.75" customHeight="1">
      <c r="A498" s="115"/>
      <c r="B498" s="41" t="s">
        <v>126</v>
      </c>
      <c r="C498" s="82"/>
      <c r="D498" s="7" t="s">
        <v>127</v>
      </c>
      <c r="E498" s="52">
        <f>E499</f>
        <v>31241.2</v>
      </c>
    </row>
    <row r="499" spans="1:5" ht="16.5" customHeight="1">
      <c r="A499" s="115"/>
      <c r="B499" s="72" t="s">
        <v>128</v>
      </c>
      <c r="C499" s="83"/>
      <c r="D499" s="9" t="s">
        <v>129</v>
      </c>
      <c r="E499" s="54">
        <f>E500</f>
        <v>31241.2</v>
      </c>
    </row>
    <row r="500" spans="1:5" ht="13.5" customHeight="1">
      <c r="A500" s="115"/>
      <c r="B500" s="72"/>
      <c r="C500" s="74" t="s">
        <v>205</v>
      </c>
      <c r="D500" s="10" t="s">
        <v>206</v>
      </c>
      <c r="E500" s="51">
        <v>31241.2</v>
      </c>
    </row>
    <row r="501" spans="1:5" ht="19.5" customHeight="1">
      <c r="A501" s="123"/>
      <c r="B501" s="41"/>
      <c r="C501" s="123"/>
      <c r="D501" s="29" t="s">
        <v>4</v>
      </c>
      <c r="E501" s="60">
        <f>E429+E367+E322+E243+E238+E165+E139+E87+E11+E471+E496</f>
        <v>3092354.3999999994</v>
      </c>
    </row>
    <row r="502" spans="1:4" ht="12.75">
      <c r="A502" s="124"/>
      <c r="B502" s="64"/>
      <c r="C502" s="124"/>
      <c r="D502" s="30"/>
    </row>
    <row r="503" spans="1:4" ht="12.75">
      <c r="A503" s="125"/>
      <c r="B503" s="127"/>
      <c r="C503" s="125"/>
      <c r="D503" s="145"/>
    </row>
    <row r="504" spans="1:5" ht="12.75">
      <c r="A504" s="125"/>
      <c r="B504" s="127"/>
      <c r="C504" s="125"/>
      <c r="D504" s="145"/>
      <c r="E504" s="249"/>
    </row>
    <row r="505" spans="1:4" ht="12.75">
      <c r="A505" s="125"/>
      <c r="B505" s="127"/>
      <c r="C505" s="125"/>
      <c r="D505" s="145"/>
    </row>
    <row r="506" spans="1:4" ht="12.75">
      <c r="A506" s="125"/>
      <c r="B506" s="127"/>
      <c r="C506" s="125"/>
      <c r="D506" s="145"/>
    </row>
    <row r="507" spans="1:4" ht="12.75">
      <c r="A507" s="125"/>
      <c r="B507" s="127"/>
      <c r="C507" s="125"/>
      <c r="D507" s="145"/>
    </row>
    <row r="508" spans="1:4" ht="12.75">
      <c r="A508" s="125"/>
      <c r="B508" s="127"/>
      <c r="C508" s="125"/>
      <c r="D508" s="145"/>
    </row>
    <row r="509" spans="1:4" ht="12.75">
      <c r="A509" s="125"/>
      <c r="B509" s="127"/>
      <c r="C509" s="125"/>
      <c r="D509" s="145"/>
    </row>
    <row r="510" spans="1:4" ht="12.75">
      <c r="A510" s="125"/>
      <c r="B510" s="127"/>
      <c r="C510" s="125"/>
      <c r="D510" s="145"/>
    </row>
    <row r="511" spans="1:5" ht="12.75">
      <c r="A511" s="125"/>
      <c r="B511" s="127"/>
      <c r="C511" s="125"/>
      <c r="D511" s="145"/>
      <c r="E511" s="248"/>
    </row>
    <row r="512" spans="1:4" ht="12.75">
      <c r="A512" s="125"/>
      <c r="B512" s="127"/>
      <c r="C512" s="125"/>
      <c r="D512" s="145"/>
    </row>
    <row r="513" spans="1:4" ht="12.75">
      <c r="A513" s="125"/>
      <c r="B513" s="127"/>
      <c r="C513" s="125"/>
      <c r="D513" s="145"/>
    </row>
    <row r="514" spans="1:4" ht="12.75">
      <c r="A514" s="125"/>
      <c r="B514" s="127"/>
      <c r="C514" s="125"/>
      <c r="D514" s="145"/>
    </row>
    <row r="515" spans="1:5" ht="12.75">
      <c r="A515" s="125"/>
      <c r="B515" s="127"/>
      <c r="C515" s="125"/>
      <c r="D515" s="145"/>
      <c r="E515" s="250"/>
    </row>
    <row r="516" spans="1:4" ht="12.75">
      <c r="A516" s="125"/>
      <c r="B516" s="127"/>
      <c r="C516" s="125"/>
      <c r="D516" s="145"/>
    </row>
    <row r="517" spans="1:4" ht="12.75">
      <c r="A517" s="125"/>
      <c r="B517" s="127"/>
      <c r="C517" s="125"/>
      <c r="D517" s="145"/>
    </row>
    <row r="518" spans="1:4" ht="12.75">
      <c r="A518" s="125"/>
      <c r="B518" s="127"/>
      <c r="C518" s="125"/>
      <c r="D518" s="145"/>
    </row>
    <row r="519" spans="1:4" ht="12.75">
      <c r="A519" s="125"/>
      <c r="B519" s="127"/>
      <c r="C519" s="125"/>
      <c r="D519" s="145"/>
    </row>
    <row r="520" spans="1:4" ht="12.75">
      <c r="A520" s="125"/>
      <c r="B520" s="127"/>
      <c r="C520" s="125"/>
      <c r="D520" s="145"/>
    </row>
    <row r="521" spans="1:4" ht="12.75">
      <c r="A521" s="125"/>
      <c r="B521" s="127"/>
      <c r="C521" s="125"/>
      <c r="D521" s="145"/>
    </row>
    <row r="522" spans="1:4" ht="12.75">
      <c r="A522" s="125"/>
      <c r="B522" s="127"/>
      <c r="C522" s="125"/>
      <c r="D522" s="145"/>
    </row>
    <row r="523" spans="1:4" ht="12.75">
      <c r="A523" s="125"/>
      <c r="B523" s="127"/>
      <c r="C523" s="125"/>
      <c r="D523" s="145"/>
    </row>
    <row r="524" spans="1:4" ht="12.75">
      <c r="A524" s="125"/>
      <c r="B524" s="127"/>
      <c r="C524" s="125"/>
      <c r="D524" s="145"/>
    </row>
    <row r="525" spans="1:4" ht="12.75">
      <c r="A525" s="125"/>
      <c r="B525" s="127"/>
      <c r="C525" s="125"/>
      <c r="D525" s="145"/>
    </row>
    <row r="526" spans="1:4" ht="12.75">
      <c r="A526" s="125"/>
      <c r="B526" s="127"/>
      <c r="C526" s="125"/>
      <c r="D526" s="145"/>
    </row>
    <row r="527" spans="1:4" ht="12.75">
      <c r="A527" s="125"/>
      <c r="B527" s="127"/>
      <c r="C527" s="125"/>
      <c r="D527" s="145"/>
    </row>
    <row r="528" spans="1:4" ht="12.75">
      <c r="A528" s="125"/>
      <c r="B528" s="127"/>
      <c r="C528" s="125"/>
      <c r="D528" s="145"/>
    </row>
    <row r="529" spans="1:4" ht="12.75">
      <c r="A529" s="125"/>
      <c r="B529" s="127"/>
      <c r="C529" s="125"/>
      <c r="D529" s="145"/>
    </row>
    <row r="530" spans="1:4" ht="12.75">
      <c r="A530" s="125"/>
      <c r="B530" s="127"/>
      <c r="C530" s="125"/>
      <c r="D530" s="145"/>
    </row>
    <row r="531" spans="1:4" ht="12.75">
      <c r="A531" s="125"/>
      <c r="B531" s="127"/>
      <c r="C531" s="125"/>
      <c r="D531" s="145"/>
    </row>
    <row r="532" spans="1:4" ht="12.75">
      <c r="A532" s="125"/>
      <c r="B532" s="127"/>
      <c r="C532" s="125"/>
      <c r="D532" s="145"/>
    </row>
    <row r="533" spans="1:4" ht="12.75">
      <c r="A533" s="125"/>
      <c r="B533" s="127"/>
      <c r="C533" s="125"/>
      <c r="D533" s="145"/>
    </row>
    <row r="534" spans="1:4" ht="12.75">
      <c r="A534" s="125"/>
      <c r="B534" s="127"/>
      <c r="C534" s="125"/>
      <c r="D534" s="145"/>
    </row>
    <row r="535" spans="1:4" ht="12.75">
      <c r="A535" s="125"/>
      <c r="B535" s="127"/>
      <c r="C535" s="125"/>
      <c r="D535" s="145"/>
    </row>
    <row r="536" spans="1:4" ht="12.75">
      <c r="A536" s="125"/>
      <c r="B536" s="127"/>
      <c r="C536" s="125"/>
      <c r="D536" s="145"/>
    </row>
    <row r="537" spans="1:4" ht="12.75">
      <c r="A537" s="125"/>
      <c r="B537" s="127"/>
      <c r="C537" s="125"/>
      <c r="D537" s="145"/>
    </row>
    <row r="538" spans="1:4" ht="12.75">
      <c r="A538" s="125"/>
      <c r="B538" s="127"/>
      <c r="C538" s="125"/>
      <c r="D538" s="145"/>
    </row>
    <row r="539" spans="1:4" ht="12.75">
      <c r="A539" s="125"/>
      <c r="B539" s="127"/>
      <c r="C539" s="125"/>
      <c r="D539" s="145"/>
    </row>
    <row r="540" spans="1:4" ht="12.75">
      <c r="A540" s="125"/>
      <c r="B540" s="127"/>
      <c r="C540" s="125"/>
      <c r="D540" s="145"/>
    </row>
    <row r="541" spans="1:4" ht="12.75">
      <c r="A541" s="125"/>
      <c r="B541" s="127"/>
      <c r="C541" s="125"/>
      <c r="D541" s="145"/>
    </row>
    <row r="542" spans="1:4" ht="12.75">
      <c r="A542" s="125"/>
      <c r="B542" s="127"/>
      <c r="C542" s="125"/>
      <c r="D542" s="145"/>
    </row>
    <row r="543" spans="1:4" ht="12.75">
      <c r="A543" s="125"/>
      <c r="B543" s="127"/>
      <c r="C543" s="125"/>
      <c r="D543" s="145"/>
    </row>
    <row r="544" spans="1:3" ht="12.75">
      <c r="A544" s="125"/>
      <c r="B544" s="127"/>
      <c r="C544" s="125"/>
    </row>
    <row r="545" ht="12.75">
      <c r="B545" s="127"/>
    </row>
    <row r="546" ht="12.75">
      <c r="B546" s="127"/>
    </row>
    <row r="547" ht="12.75">
      <c r="B547" s="127"/>
    </row>
    <row r="548" ht="12.75">
      <c r="B548" s="127"/>
    </row>
    <row r="549" ht="12.75">
      <c r="B549" s="127"/>
    </row>
    <row r="550" ht="12.75">
      <c r="B550" s="127"/>
    </row>
    <row r="551" ht="12.75">
      <c r="B551" s="127"/>
    </row>
    <row r="552" ht="12.75">
      <c r="B552" s="127"/>
    </row>
    <row r="553" ht="12.75">
      <c r="B553" s="127"/>
    </row>
    <row r="554" ht="12.75">
      <c r="B554" s="127"/>
    </row>
    <row r="555" ht="12.75">
      <c r="B555" s="127"/>
    </row>
    <row r="556" ht="12.75">
      <c r="B556" s="127"/>
    </row>
    <row r="557" ht="12.75">
      <c r="B557" s="127"/>
    </row>
    <row r="558" ht="12.75">
      <c r="B558" s="127"/>
    </row>
    <row r="559" ht="12.75">
      <c r="B559" s="127"/>
    </row>
    <row r="560" ht="12.75">
      <c r="B560" s="127"/>
    </row>
    <row r="561" ht="12.75">
      <c r="B561" s="127"/>
    </row>
    <row r="562" ht="12.75">
      <c r="B562" s="127"/>
    </row>
    <row r="563" ht="12.75">
      <c r="B563" s="127"/>
    </row>
    <row r="564" ht="12.75">
      <c r="B564" s="127"/>
    </row>
    <row r="565" ht="12.75">
      <c r="B565" s="127"/>
    </row>
    <row r="566" ht="12.75">
      <c r="B566" s="127"/>
    </row>
    <row r="567" ht="12.75">
      <c r="B567" s="127"/>
    </row>
    <row r="568" ht="12.75">
      <c r="B568" s="127"/>
    </row>
  </sheetData>
  <mergeCells count="6">
    <mergeCell ref="E9:E10"/>
    <mergeCell ref="B7:D7"/>
    <mergeCell ref="A9:A10"/>
    <mergeCell ref="B9:B10"/>
    <mergeCell ref="C9:C10"/>
    <mergeCell ref="D9:D10"/>
  </mergeCells>
  <printOptions/>
  <pageMargins left="0.984251968503937" right="0.3937007874015748" top="0.5905511811023623" bottom="0.3937007874015748" header="0.5118110236220472" footer="0.31496062992125984"/>
  <pageSetup horizontalDpi="1200" verticalDpi="12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303</dc:creator>
  <cp:keywords/>
  <dc:description/>
  <cp:lastModifiedBy>281</cp:lastModifiedBy>
  <cp:lastPrinted>2010-12-07T06:26:14Z</cp:lastPrinted>
  <dcterms:created xsi:type="dcterms:W3CDTF">2005-09-01T09:08:31Z</dcterms:created>
  <dcterms:modified xsi:type="dcterms:W3CDTF">2010-12-07T06:33:34Z</dcterms:modified>
  <cp:category/>
  <cp:version/>
  <cp:contentType/>
  <cp:contentStatus/>
</cp:coreProperties>
</file>