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л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'Прил1'!$11:$12</definedName>
  </definedNames>
  <calcPr fullCalcOnLoad="1"/>
</workbook>
</file>

<file path=xl/sharedStrings.xml><?xml version="1.0" encoding="utf-8"?>
<sst xmlns="http://schemas.openxmlformats.org/spreadsheetml/2006/main" count="405" uniqueCount="405">
  <si>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</si>
  <si>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</si>
  <si>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</si>
  <si>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</si>
  <si>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</si>
  <si>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2 02 02102 00 0000 151</t>
  </si>
  <si>
    <t>Субсидии бюджетам  на закупку автотранспортных средств и коммунальной техники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</si>
  <si>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</si>
  <si>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</si>
  <si>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</si>
  <si>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</si>
  <si>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</si>
  <si>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</si>
  <si>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</si>
  <si>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</si>
  <si>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</si>
  <si>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</si>
  <si>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</si>
  <si>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</si>
  <si>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</si>
  <si>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</si>
  <si>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</si>
  <si>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</si>
  <si>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</si>
  <si>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</si>
  <si>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</si>
  <si>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</si>
  <si>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</si>
  <si>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</si>
  <si>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</si>
  <si>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</si>
  <si>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</si>
  <si>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</si>
  <si>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</si>
  <si>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</si>
  <si>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</si>
  <si>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</si>
  <si>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</si>
  <si>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</si>
  <si>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</si>
  <si>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</si>
  <si>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</si>
  <si>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от 28 декабря 2010 г. № 116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</si>
  <si>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</si>
  <si>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</si>
  <si>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</si>
  <si>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</si>
  <si>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</si>
  <si>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</si>
  <si>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Субвенции бюджетам городских округов на оздоровление детей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</si>
  <si>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</si>
  <si>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</si>
  <si>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</si>
  <si>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</si>
  <si>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</si>
  <si>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</si>
  <si>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</si>
  <si>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</si>
  <si>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</si>
  <si>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</si>
  <si>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</si>
  <si>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</si>
  <si>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</si>
  <si>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</si>
  <si>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</si>
  <si>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</si>
  <si>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</si>
  <si>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</si>
  <si>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</si>
  <si>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</si>
  <si>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</si>
  <si>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</si>
  <si>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</si>
  <si>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</si>
  <si>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</si>
  <si>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</si>
  <si>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</si>
  <si>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</si>
  <si>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</si>
  <si>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</si>
  <si>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</si>
  <si>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</si>
  <si>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</si>
  <si>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</si>
  <si>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</si>
  <si>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</si>
  <si>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</si>
  <si>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</si>
  <si>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</si>
  <si>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</si>
  <si>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</si>
  <si>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ВСЕГО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</si>
  <si>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</si>
  <si>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</si>
  <si>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</si>
  <si>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</si>
  <si>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</si>
  <si>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</si>
  <si>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</si>
  <si>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</si>
  <si>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</si>
  <si>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</si>
  <si>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</si>
  <si>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</si>
  <si>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</si>
  <si>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</si>
  <si>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</si>
  <si>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</si>
  <si>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</si>
  <si>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</si>
  <si>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</si>
  <si>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</si>
  <si>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</si>
  <si>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</si>
  <si>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</si>
  <si>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</si>
  <si>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</si>
  <si>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</si>
  <si>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</si>
  <si>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1 01 02050 01 0000 110 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</si>
  <si>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</si>
  <si>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</si>
  <si>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</si>
  <si>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</si>
  <si>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</si>
  <si>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</si>
  <si>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Код 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</si>
  <si>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</si>
  <si>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</si>
  <si>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</si>
  <si>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</si>
  <si>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</si>
  <si>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</si>
  <si>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</si>
  <si>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</si>
  <si>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</si>
  <si>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</si>
  <si>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</si>
  <si>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</si>
  <si>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</si>
  <si>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</si>
  <si>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</si>
  <si>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</si>
  <si>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</si>
  <si>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</si>
  <si>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</si>
  <si>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</si>
  <si>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</si>
  <si>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</si>
  <si>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</si>
  <si>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</si>
  <si>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</si>
  <si>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</si>
  <si>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</si>
  <si>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</si>
  <si>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</si>
  <si>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</si>
  <si>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</si>
  <si>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</si>
  <si>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</si>
  <si>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</si>
  <si>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</si>
  <si>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</si>
  <si>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</si>
  <si>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</si>
  <si>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</si>
  <si>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</si>
  <si>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</si>
  <si>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</si>
  <si>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</si>
  <si>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</si>
  <si>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</si>
  <si>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</si>
  <si>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</si>
  <si>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</si>
  <si>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</si>
  <si>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</si>
  <si>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</si>
  <si>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</si>
  <si>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</si>
  <si>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</si>
  <si>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</si>
  <si>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</si>
  <si>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</si>
  <si>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</si>
  <si>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</si>
  <si>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</si>
  <si>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</si>
  <si>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</si>
  <si>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</si>
  <si>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</si>
  <si>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</si>
  <si>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</si>
  <si>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</si>
  <si>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</si>
  <si>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</si>
  <si>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</si>
  <si>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</si>
  <si>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</si>
  <si>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</si>
  <si>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</si>
  <si>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</si>
  <si>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</si>
  <si>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</si>
  <si>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</si>
  <si>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</si>
  <si>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</si>
  <si>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</si>
  <si>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</si>
  <si>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</si>
  <si>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</si>
  <si>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</si>
  <si>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</si>
  <si>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</si>
  <si>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</si>
  <si>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</si>
  <si>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</si>
  <si>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</si>
  <si>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</si>
  <si>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</si>
  <si>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</si>
  <si>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</si>
  <si>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</si>
  <si>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</si>
  <si>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</si>
  <si>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</si>
  <si>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</si>
  <si>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</si>
  <si>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</si>
  <si>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</si>
  <si>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</si>
  <si>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</si>
  <si>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</si>
  <si>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</si>
  <si>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</si>
  <si>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</si>
  <si>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</si>
  <si>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</si>
  <si>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</si>
  <si>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</si>
  <si>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</si>
  <si>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</si>
  <si>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</si>
  <si>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</si>
  <si>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</si>
  <si>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</si>
  <si>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</si>
  <si>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</si>
  <si>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</si>
  <si>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</si>
  <si>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</si>
  <si>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</si>
  <si>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</si>
  <si>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</si>
  <si>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</si>
  <si>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</si>
  <si>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</si>
  <si>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</si>
  <si>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</si>
  <si>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</si>
  <si>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</si>
  <si>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</si>
  <si>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</si>
  <si>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</si>
  <si>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</si>
  <si>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1 13 03040 04 0000 130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</si>
  <si>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</si>
  <si>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</si>
  <si>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</si>
  <si>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</si>
  <si>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</si>
  <si>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</si>
  <si>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</si>
  <si>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</si>
  <si>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</si>
  <si>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</si>
  <si>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1 14 02032 04 0000 410</t>
  </si>
  <si>
    <t>1 14 02033 04 0000 410</t>
  </si>
  <si>
    <t>1 14 02030 04 0000 440</t>
  </si>
  <si>
    <t>1 14 02032 04 0000 440</t>
  </si>
  <si>
    <t>1 14 02033 04 0000 440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</si>
  <si>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</si>
  <si>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</si>
  <si>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</si>
  <si>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</si>
  <si>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</si>
  <si>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</si>
  <si>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</si>
  <si>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</si>
  <si>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</si>
  <si>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</si>
  <si>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</si>
  <si>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</si>
  <si>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</si>
  <si>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</si>
  <si>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</si>
  <si>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</si>
  <si>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</si>
  <si>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</si>
  <si>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</si>
  <si>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</si>
  <si>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</si>
  <si>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</si>
  <si>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Уточненный план в редакции РД  от 27.07.2010 № 61</t>
  </si>
  <si>
    <t>Изменение</t>
  </si>
  <si>
    <t>Доходы бюджета города Березники на 2010 год</t>
  </si>
  <si>
    <t xml:space="preserve">в тыс. руб. </t>
  </si>
  <si>
    <t>Приложение 1</t>
  </si>
  <si>
    <t>к решению Березниковской городской Думы</t>
  </si>
  <si>
    <t>Сумма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</si>
  <si>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</si>
  <si>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</si>
  <si>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</si>
  <si>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</si>
  <si>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</si>
  <si>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</si>
  <si>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</si>
  <si>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</si>
  <si>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</si>
  <si>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</si>
  <si>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</si>
  <si>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</si>
  <si>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</si>
  <si>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</si>
  <si>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</si>
  <si>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</si>
  <si>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</si>
  <si>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</si>
  <si>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</si>
  <si>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</si>
  <si>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</si>
  <si>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</si>
  <si>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</si>
  <si>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</si>
  <si>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</si>
  <si>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</si>
  <si>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</si>
  <si>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</si>
  <si>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</si>
  <si>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</si>
  <si>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</si>
  <si>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</si>
  <si>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</si>
  <si>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</si>
  <si>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</si>
  <si>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</si>
  <si>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</si>
  <si>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</si>
  <si>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</si>
  <si>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</si>
  <si>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</si>
  <si>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</si>
  <si>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</si>
  <si>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</si>
  <si>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</si>
  <si>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</si>
  <si>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</si>
  <si>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</si>
  <si>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</si>
  <si>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</si>
  <si>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</si>
  <si>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</si>
  <si>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</si>
  <si>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</si>
  <si>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</si>
  <si>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</si>
  <si>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</si>
  <si>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</si>
  <si>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</si>
  <si>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</si>
  <si>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</si>
  <si>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</si>
  <si>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</si>
  <si>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</si>
  <si>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</si>
  <si>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</si>
  <si>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</si>
  <si>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</si>
  <si>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</si>
  <si>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</si>
  <si>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</si>
  <si>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</si>
  <si>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</si>
  <si>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</si>
  <si>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</si>
  <si>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</si>
  <si>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</si>
  <si>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</si>
  <si>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</si>
  <si>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</si>
  <si>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</si>
  <si>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</si>
  <si>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2 02 02068 00 0000 151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</si>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</sst>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53">
      <alignment/>
      <protection/>
    </xf>
    <xf numFmtId="0" fontId="23" fillId="0" borderId="0" xfId="53" applyFont="1" applyBorder="1">
      <alignment/>
      <protection/>
    </xf>
    <xf numFmtId="3" fontId="24" fillId="0" borderId="10" xfId="53" applyNumberFormat="1" applyFont="1" applyBorder="1" applyAlignment="1">
      <alignment horizontal="center" vertical="center" wrapText="1"/>
      <protection/>
    </xf>
    <xf numFmtId="3" fontId="25" fillId="0" borderId="11" xfId="53" applyNumberFormat="1" applyFont="1" applyBorder="1" applyAlignment="1">
      <alignment horizontal="center" vertical="center" wrapText="1"/>
      <protection/>
    </xf>
    <xf numFmtId="0" fontId="26" fillId="0" borderId="0" xfId="53" applyFont="1">
      <alignment/>
      <protection/>
    </xf>
    <xf numFmtId="3" fontId="27" fillId="0" borderId="11" xfId="53" applyNumberFormat="1" applyFont="1" applyBorder="1" applyAlignment="1">
      <alignment horizontal="left" vertical="top"/>
      <protection/>
    </xf>
    <xf numFmtId="0" fontId="28" fillId="0" borderId="11" xfId="0" applyFont="1" applyBorder="1" applyAlignment="1">
      <alignment vertical="top" wrapText="1"/>
    </xf>
    <xf numFmtId="166" fontId="28" fillId="0" borderId="11" xfId="53" applyNumberFormat="1" applyFont="1" applyFill="1" applyBorder="1" applyAlignment="1">
      <alignment vertical="top"/>
      <protection/>
    </xf>
    <xf numFmtId="166" fontId="14" fillId="0" borderId="0" xfId="53" applyNumberFormat="1">
      <alignment/>
      <protection/>
    </xf>
    <xf numFmtId="0" fontId="27" fillId="0" borderId="11" xfId="53" applyFont="1" applyBorder="1" applyAlignment="1">
      <alignment horizontal="left" vertical="top"/>
      <protection/>
    </xf>
    <xf numFmtId="0" fontId="28" fillId="0" borderId="11" xfId="0" applyFont="1" applyBorder="1" applyAlignment="1">
      <alignment horizontal="left" vertical="top" wrapText="1"/>
    </xf>
    <xf numFmtId="3" fontId="29" fillId="0" borderId="11" xfId="53" applyNumberFormat="1" applyFont="1" applyBorder="1" applyAlignment="1">
      <alignment horizontal="left" vertical="top"/>
      <protection/>
    </xf>
    <xf numFmtId="0" fontId="30" fillId="0" borderId="11" xfId="0" applyFont="1" applyBorder="1" applyAlignment="1">
      <alignment vertical="top" wrapText="1"/>
    </xf>
    <xf numFmtId="166" fontId="30" fillId="0" borderId="11" xfId="53" applyNumberFormat="1" applyFont="1" applyFill="1" applyBorder="1" applyAlignment="1">
      <alignment vertical="top"/>
      <protection/>
    </xf>
    <xf numFmtId="0" fontId="14" fillId="0" borderId="0" xfId="53" applyFont="1">
      <alignment/>
      <protection/>
    </xf>
    <xf numFmtId="3" fontId="31" fillId="0" borderId="11" xfId="53" applyNumberFormat="1" applyFont="1" applyBorder="1" applyAlignment="1">
      <alignment horizontal="left" vertical="top"/>
      <protection/>
    </xf>
    <xf numFmtId="0" fontId="32" fillId="0" borderId="11" xfId="0" applyFont="1" applyBorder="1" applyAlignment="1">
      <alignment vertical="top" wrapText="1"/>
    </xf>
    <xf numFmtId="166" fontId="32" fillId="0" borderId="11" xfId="53" applyNumberFormat="1" applyFont="1" applyFill="1" applyBorder="1" applyAlignment="1">
      <alignment vertical="top"/>
      <protection/>
    </xf>
    <xf numFmtId="0" fontId="20" fillId="0" borderId="0" xfId="53" applyFont="1">
      <alignment/>
      <protection/>
    </xf>
    <xf numFmtId="3" fontId="31" fillId="0" borderId="11" xfId="53" applyNumberFormat="1" applyFont="1" applyBorder="1" applyAlignment="1">
      <alignment horizontal="left" vertical="top"/>
      <protection/>
    </xf>
    <xf numFmtId="0" fontId="32" fillId="0" borderId="11" xfId="0" applyFont="1" applyBorder="1" applyAlignment="1">
      <alignment vertical="top" wrapText="1"/>
    </xf>
    <xf numFmtId="166" fontId="32" fillId="0" borderId="11" xfId="53" applyNumberFormat="1" applyFont="1" applyFill="1" applyBorder="1" applyAlignment="1">
      <alignment vertical="top"/>
      <protection/>
    </xf>
    <xf numFmtId="166" fontId="30" fillId="0" borderId="11" xfId="53" applyNumberFormat="1" applyFont="1" applyFill="1" applyBorder="1" applyAlignment="1">
      <alignment vertical="top"/>
      <protection/>
    </xf>
    <xf numFmtId="0" fontId="32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 wrapText="1"/>
    </xf>
    <xf numFmtId="0" fontId="19" fillId="0" borderId="0" xfId="53" applyFont="1">
      <alignment/>
      <protection/>
    </xf>
    <xf numFmtId="3" fontId="27" fillId="0" borderId="11" xfId="53" applyNumberFormat="1" applyFont="1" applyBorder="1" applyAlignment="1">
      <alignment vertical="top"/>
      <protection/>
    </xf>
    <xf numFmtId="3" fontId="31" fillId="0" borderId="11" xfId="53" applyNumberFormat="1" applyFont="1" applyBorder="1" applyAlignment="1">
      <alignment vertical="top"/>
      <protection/>
    </xf>
    <xf numFmtId="3" fontId="29" fillId="0" borderId="11" xfId="53" applyNumberFormat="1" applyFont="1" applyBorder="1" applyAlignment="1">
      <alignment vertical="top"/>
      <protection/>
    </xf>
    <xf numFmtId="0" fontId="28" fillId="0" borderId="11" xfId="0" applyFont="1" applyBorder="1" applyAlignment="1">
      <alignment vertical="top" wrapText="1"/>
    </xf>
    <xf numFmtId="0" fontId="29" fillId="0" borderId="11" xfId="53" applyFont="1" applyBorder="1" applyAlignment="1">
      <alignment horizontal="left" vertical="top"/>
      <protection/>
    </xf>
    <xf numFmtId="0" fontId="31" fillId="0" borderId="11" xfId="53" applyFont="1" applyBorder="1" applyAlignment="1">
      <alignment horizontal="left" vertical="top"/>
      <protection/>
    </xf>
    <xf numFmtId="0" fontId="29" fillId="0" borderId="11" xfId="53" applyFont="1" applyFill="1" applyBorder="1" applyAlignment="1">
      <alignment horizontal="left" vertical="top"/>
      <protection/>
    </xf>
    <xf numFmtId="0" fontId="30" fillId="0" borderId="11" xfId="0" applyFont="1" applyFill="1" applyBorder="1" applyAlignment="1">
      <alignment vertical="top" wrapText="1"/>
    </xf>
    <xf numFmtId="0" fontId="19" fillId="0" borderId="0" xfId="53" applyFont="1" applyFill="1">
      <alignment/>
      <protection/>
    </xf>
    <xf numFmtId="0" fontId="31" fillId="0" borderId="11" xfId="53" applyFont="1" applyBorder="1" applyAlignment="1">
      <alignment horizontal="left" vertical="top"/>
      <protection/>
    </xf>
    <xf numFmtId="0" fontId="30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9" fillId="0" borderId="11" xfId="53" applyFont="1" applyBorder="1" applyAlignment="1">
      <alignment horizontal="left" vertical="top"/>
      <protection/>
    </xf>
    <xf numFmtId="0" fontId="30" fillId="0" borderId="11" xfId="0" applyFont="1" applyBorder="1" applyAlignment="1">
      <alignment horizontal="left" vertical="top" wrapText="1"/>
    </xf>
    <xf numFmtId="3" fontId="29" fillId="0" borderId="11" xfId="53" applyNumberFormat="1" applyFont="1" applyBorder="1" applyAlignment="1">
      <alignment horizontal="left" vertical="top"/>
      <protection/>
    </xf>
    <xf numFmtId="0" fontId="28" fillId="0" borderId="11" xfId="0" applyFont="1" applyBorder="1" applyAlignment="1">
      <alignment wrapText="1"/>
    </xf>
    <xf numFmtId="166" fontId="28" fillId="0" borderId="11" xfId="53" applyNumberFormat="1" applyFont="1" applyFill="1" applyBorder="1" applyAlignment="1">
      <alignment/>
      <protection/>
    </xf>
    <xf numFmtId="0" fontId="33" fillId="0" borderId="0" xfId="53" applyFont="1">
      <alignment/>
      <protection/>
    </xf>
    <xf numFmtId="0" fontId="33" fillId="0" borderId="0" xfId="53" applyFont="1" applyAlignment="1">
      <alignment horizontal="right"/>
      <protection/>
    </xf>
    <xf numFmtId="0" fontId="14" fillId="0" borderId="0" xfId="53" applyFont="1" applyFill="1" applyAlignment="1">
      <alignment horizontal="right"/>
      <protection/>
    </xf>
    <xf numFmtId="0" fontId="22" fillId="0" borderId="0" xfId="53" applyFont="1" applyAlignment="1">
      <alignment horizontal="center" wrapText="1"/>
      <protection/>
    </xf>
  </cellXfs>
  <cellStyles count="5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кварталь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210"/>
  <sheetViews>
    <sheetView tabSelected="1" workbookViewId="0" topLeftCell="A83">
      <selection activeCell="G9" sqref="G9:H9"/>
    </sheetView>
  </sheetViews>
  <sheetFormatPr defaultColWidth="9.140625" defaultRowHeight="12.75"/>
  <cols>
    <col min="1" max="1" width="17.7109375" style="1" customWidth="1"/>
    <col min="2" max="2" width="63.28125" style="1" customWidth="1"/>
    <col min="3" max="3" width="11.140625" style="1" hidden="1" customWidth="1"/>
    <col min="4" max="4" width="9.00390625" style="1" hidden="1" customWidth="1"/>
    <col min="5" max="5" width="10.57421875" style="1" customWidth="1"/>
    <col min="6" max="6" width="9.57421875" style="1" customWidth="1"/>
    <col min="7" max="8" width="4.140625" style="1" customWidth="1"/>
    <col min="9" max="16384" width="9.140625" style="1" customWidth="1"/>
  </cols>
  <sheetData>
    <row r="1" ht="12.75" hidden="1"/>
    <row r="2" ht="12.75" hidden="1"/>
    <row r="3" ht="12.75" hidden="1"/>
    <row r="4" ht="12.75" hidden="1"/>
    <row r="5" ht="12.75">
      <c r="E5" s="46" t="s">
        <v>307</v>
      </c>
    </row>
    <row r="6" ht="12.75">
      <c r="E6" s="46" t="s">
        <v>308</v>
      </c>
    </row>
    <row r="7" ht="12.75">
      <c r="E7" s="46" t="s">
        <v>42</v>
      </c>
    </row>
    <row r="9" spans="1:5" ht="21.75" customHeight="1">
      <c r="A9" s="47" t="s">
        <v>305</v>
      </c>
      <c r="B9" s="47"/>
      <c r="C9" s="47"/>
      <c r="D9" s="47"/>
      <c r="E9" s="47"/>
    </row>
    <row r="10" spans="1:5" ht="13.5" customHeight="1">
      <c r="A10" s="2"/>
      <c r="B10" s="2"/>
      <c r="C10" s="2"/>
      <c r="D10" s="2"/>
      <c r="E10" s="45" t="s">
        <v>306</v>
      </c>
    </row>
    <row r="11" spans="1:5" ht="63" customHeight="1">
      <c r="A11" s="3" t="s">
        <v>126</v>
      </c>
      <c r="B11" s="3" t="s">
        <v>127</v>
      </c>
      <c r="C11" s="3" t="s">
        <v>303</v>
      </c>
      <c r="D11" s="3" t="s">
        <v>304</v>
      </c>
      <c r="E11" s="3" t="s">
        <v>309</v>
      </c>
    </row>
    <row r="12" spans="1:5" s="5" customFormat="1" ht="15" customHeight="1">
      <c r="A12" s="4">
        <v>1</v>
      </c>
      <c r="B12" s="4">
        <v>2</v>
      </c>
      <c r="C12" s="4">
        <v>3</v>
      </c>
      <c r="D12" s="4">
        <v>4</v>
      </c>
      <c r="E12" s="4">
        <v>3</v>
      </c>
    </row>
    <row r="13" spans="1:6" ht="12.75">
      <c r="A13" s="6" t="s">
        <v>128</v>
      </c>
      <c r="B13" s="7" t="s">
        <v>129</v>
      </c>
      <c r="C13" s="8">
        <f>C14+C24+C27+C41+C50+C64+C84+C91+C106+C109+C135+C140+C143+C88</f>
        <v>2084351.3000000007</v>
      </c>
      <c r="D13" s="8">
        <f aca="true" t="shared" si="0" ref="D13:D44">E13-C13</f>
        <v>50534.699999999255</v>
      </c>
      <c r="E13" s="8">
        <f>E14+E24+E27+E41+E50+E64+E84+E91+E106+E109+E135+E140+E143+E88</f>
        <v>2134886</v>
      </c>
      <c r="F13" s="9"/>
    </row>
    <row r="14" spans="1:5" ht="12.75">
      <c r="A14" s="10" t="s">
        <v>130</v>
      </c>
      <c r="B14" s="11" t="s">
        <v>131</v>
      </c>
      <c r="C14" s="8">
        <f>C15</f>
        <v>859104.7000000001</v>
      </c>
      <c r="D14" s="8">
        <f t="shared" si="0"/>
        <v>57354.29999999993</v>
      </c>
      <c r="E14" s="8">
        <f>E15</f>
        <v>916459</v>
      </c>
    </row>
    <row r="15" spans="1:5" ht="12.75">
      <c r="A15" s="6" t="s">
        <v>132</v>
      </c>
      <c r="B15" s="7" t="s">
        <v>133</v>
      </c>
      <c r="C15" s="8">
        <f>C16+C18+C21+C22+C23+C17</f>
        <v>859104.7000000001</v>
      </c>
      <c r="D15" s="8">
        <f t="shared" si="0"/>
        <v>57354.29999999993</v>
      </c>
      <c r="E15" s="8">
        <f>E16+E18+E21+E22+E23+E17</f>
        <v>916459</v>
      </c>
    </row>
    <row r="16" spans="1:5" ht="38.25">
      <c r="A16" s="12" t="s">
        <v>134</v>
      </c>
      <c r="B16" s="13" t="s">
        <v>135</v>
      </c>
      <c r="C16" s="14">
        <v>3163</v>
      </c>
      <c r="D16" s="14">
        <f t="shared" si="0"/>
        <v>19137</v>
      </c>
      <c r="E16" s="14">
        <v>22300</v>
      </c>
    </row>
    <row r="17" spans="1:5" ht="42.75" customHeight="1">
      <c r="A17" s="12" t="s">
        <v>136</v>
      </c>
      <c r="B17" s="13" t="s">
        <v>137</v>
      </c>
      <c r="C17" s="14">
        <v>0</v>
      </c>
      <c r="D17" s="14">
        <f t="shared" si="0"/>
        <v>162</v>
      </c>
      <c r="E17" s="14">
        <v>162</v>
      </c>
    </row>
    <row r="18" spans="1:5" s="15" customFormat="1" ht="38.25">
      <c r="A18" s="12" t="s">
        <v>138</v>
      </c>
      <c r="B18" s="13" t="s">
        <v>139</v>
      </c>
      <c r="C18" s="14">
        <f>SUM(C19:C20)</f>
        <v>855096.3</v>
      </c>
      <c r="D18" s="14">
        <f t="shared" si="0"/>
        <v>37700.69999999995</v>
      </c>
      <c r="E18" s="14">
        <f>SUM(E19:E20)</f>
        <v>892797</v>
      </c>
    </row>
    <row r="19" spans="1:5" s="15" customFormat="1" ht="65.25" customHeight="1">
      <c r="A19" s="12" t="s">
        <v>140</v>
      </c>
      <c r="B19" s="13" t="s">
        <v>92</v>
      </c>
      <c r="C19" s="14">
        <v>849469.3</v>
      </c>
      <c r="D19" s="14">
        <f t="shared" si="0"/>
        <v>40627.69999999995</v>
      </c>
      <c r="E19" s="14">
        <v>890097</v>
      </c>
    </row>
    <row r="20" spans="1:5" s="15" customFormat="1" ht="66.75" customHeight="1">
      <c r="A20" s="12" t="s">
        <v>141</v>
      </c>
      <c r="B20" s="13" t="s">
        <v>93</v>
      </c>
      <c r="C20" s="14">
        <v>5627</v>
      </c>
      <c r="D20" s="14">
        <f t="shared" si="0"/>
        <v>-2927</v>
      </c>
      <c r="E20" s="14">
        <v>2700</v>
      </c>
    </row>
    <row r="21" spans="1:5" ht="25.5">
      <c r="A21" s="12" t="s">
        <v>142</v>
      </c>
      <c r="B21" s="13" t="s">
        <v>143</v>
      </c>
      <c r="C21" s="14">
        <v>614.4</v>
      </c>
      <c r="D21" s="14">
        <f t="shared" si="0"/>
        <v>-114.39999999999998</v>
      </c>
      <c r="E21" s="14">
        <v>500</v>
      </c>
    </row>
    <row r="22" spans="1:5" ht="63.75">
      <c r="A22" s="12" t="s">
        <v>144</v>
      </c>
      <c r="B22" s="13" t="s">
        <v>94</v>
      </c>
      <c r="C22" s="14">
        <v>231</v>
      </c>
      <c r="D22" s="14">
        <f t="shared" si="0"/>
        <v>469</v>
      </c>
      <c r="E22" s="14">
        <v>700</v>
      </c>
    </row>
    <row r="23" spans="1:5" ht="76.5" hidden="1">
      <c r="A23" s="12" t="s">
        <v>119</v>
      </c>
      <c r="B23" s="13" t="s">
        <v>124</v>
      </c>
      <c r="C23" s="14"/>
      <c r="D23" s="14">
        <f t="shared" si="0"/>
        <v>0</v>
      </c>
      <c r="E23" s="14"/>
    </row>
    <row r="24" spans="1:5" ht="12.75">
      <c r="A24" s="6" t="s">
        <v>145</v>
      </c>
      <c r="B24" s="11" t="s">
        <v>146</v>
      </c>
      <c r="C24" s="8">
        <f>C25+C26</f>
        <v>63860</v>
      </c>
      <c r="D24" s="8">
        <f t="shared" si="0"/>
        <v>13651</v>
      </c>
      <c r="E24" s="8">
        <f>E25+E26</f>
        <v>77511</v>
      </c>
    </row>
    <row r="25" spans="1:5" s="19" customFormat="1" ht="15.75" customHeight="1">
      <c r="A25" s="16" t="s">
        <v>147</v>
      </c>
      <c r="B25" s="17" t="s">
        <v>148</v>
      </c>
      <c r="C25" s="18">
        <v>63860</v>
      </c>
      <c r="D25" s="18">
        <f t="shared" si="0"/>
        <v>13640</v>
      </c>
      <c r="E25" s="18">
        <v>77500</v>
      </c>
    </row>
    <row r="26" spans="1:5" s="19" customFormat="1" ht="15.75" customHeight="1">
      <c r="A26" s="16" t="s">
        <v>149</v>
      </c>
      <c r="B26" s="17" t="s">
        <v>150</v>
      </c>
      <c r="C26" s="18">
        <v>0</v>
      </c>
      <c r="D26" s="18">
        <f t="shared" si="0"/>
        <v>11</v>
      </c>
      <c r="E26" s="18">
        <v>11</v>
      </c>
    </row>
    <row r="27" spans="1:5" ht="12.75">
      <c r="A27" s="6" t="s">
        <v>151</v>
      </c>
      <c r="B27" s="11" t="s">
        <v>152</v>
      </c>
      <c r="C27" s="8">
        <f>C28+C36+C33+C30</f>
        <v>840922</v>
      </c>
      <c r="D27" s="8">
        <f t="shared" si="0"/>
        <v>-5254</v>
      </c>
      <c r="E27" s="8">
        <f>E28+E36+E33+E30</f>
        <v>835668</v>
      </c>
    </row>
    <row r="28" spans="1:5" s="19" customFormat="1" ht="12.75">
      <c r="A28" s="16" t="s">
        <v>153</v>
      </c>
      <c r="B28" s="17" t="s">
        <v>154</v>
      </c>
      <c r="C28" s="18">
        <f>C29</f>
        <v>17445</v>
      </c>
      <c r="D28" s="18">
        <f t="shared" si="0"/>
        <v>-3000</v>
      </c>
      <c r="E28" s="18">
        <f>E29</f>
        <v>14445</v>
      </c>
    </row>
    <row r="29" spans="1:5" ht="28.5" customHeight="1">
      <c r="A29" s="12" t="s">
        <v>155</v>
      </c>
      <c r="B29" s="13" t="s">
        <v>156</v>
      </c>
      <c r="C29" s="14">
        <v>17445</v>
      </c>
      <c r="D29" s="14">
        <f t="shared" si="0"/>
        <v>-3000</v>
      </c>
      <c r="E29" s="14">
        <v>14445</v>
      </c>
    </row>
    <row r="30" spans="1:5" ht="12.75">
      <c r="A30" s="20" t="s">
        <v>157</v>
      </c>
      <c r="B30" s="21" t="s">
        <v>158</v>
      </c>
      <c r="C30" s="22">
        <f>C31+C32</f>
        <v>369817</v>
      </c>
      <c r="D30" s="22">
        <f t="shared" si="0"/>
        <v>11650</v>
      </c>
      <c r="E30" s="22">
        <f>E31+E32</f>
        <v>381467</v>
      </c>
    </row>
    <row r="31" spans="1:5" ht="25.5">
      <c r="A31" s="12" t="s">
        <v>159</v>
      </c>
      <c r="B31" s="13" t="s">
        <v>160</v>
      </c>
      <c r="C31" s="14">
        <v>369817</v>
      </c>
      <c r="D31" s="14">
        <f t="shared" si="0"/>
        <v>11650</v>
      </c>
      <c r="E31" s="14">
        <v>381467</v>
      </c>
    </row>
    <row r="32" spans="1:5" ht="25.5" hidden="1">
      <c r="A32" s="12" t="s">
        <v>161</v>
      </c>
      <c r="B32" s="13" t="s">
        <v>162</v>
      </c>
      <c r="C32" s="14"/>
      <c r="D32" s="14">
        <f t="shared" si="0"/>
        <v>0</v>
      </c>
      <c r="E32" s="14"/>
    </row>
    <row r="33" spans="1:5" ht="12.75">
      <c r="A33" s="20" t="s">
        <v>163</v>
      </c>
      <c r="B33" s="21" t="s">
        <v>164</v>
      </c>
      <c r="C33" s="22">
        <f>C34+C35</f>
        <v>78782</v>
      </c>
      <c r="D33" s="22">
        <f t="shared" si="0"/>
        <v>-20048</v>
      </c>
      <c r="E33" s="22">
        <f>E34+E35</f>
        <v>58734</v>
      </c>
    </row>
    <row r="34" spans="1:5" ht="12.75">
      <c r="A34" s="12" t="s">
        <v>165</v>
      </c>
      <c r="B34" s="13" t="s">
        <v>166</v>
      </c>
      <c r="C34" s="14">
        <v>24256</v>
      </c>
      <c r="D34" s="14">
        <f t="shared" si="0"/>
        <v>-1756</v>
      </c>
      <c r="E34" s="14">
        <v>22500</v>
      </c>
    </row>
    <row r="35" spans="1:5" s="19" customFormat="1" ht="12.75">
      <c r="A35" s="12" t="s">
        <v>167</v>
      </c>
      <c r="B35" s="13" t="s">
        <v>168</v>
      </c>
      <c r="C35" s="23">
        <v>54526</v>
      </c>
      <c r="D35" s="23">
        <f t="shared" si="0"/>
        <v>-18292</v>
      </c>
      <c r="E35" s="23">
        <v>36234</v>
      </c>
    </row>
    <row r="36" spans="1:5" s="19" customFormat="1" ht="12.75">
      <c r="A36" s="20" t="s">
        <v>169</v>
      </c>
      <c r="B36" s="21" t="s">
        <v>170</v>
      </c>
      <c r="C36" s="18">
        <f>C37+C39</f>
        <v>374878</v>
      </c>
      <c r="D36" s="18">
        <f t="shared" si="0"/>
        <v>6144</v>
      </c>
      <c r="E36" s="18">
        <f>E37+E39</f>
        <v>381022</v>
      </c>
    </row>
    <row r="37" spans="1:5" ht="29.25" customHeight="1">
      <c r="A37" s="12" t="s">
        <v>171</v>
      </c>
      <c r="B37" s="13" t="s">
        <v>172</v>
      </c>
      <c r="C37" s="14">
        <f>C38</f>
        <v>4822</v>
      </c>
      <c r="D37" s="14">
        <f t="shared" si="0"/>
        <v>0</v>
      </c>
      <c r="E37" s="14">
        <f>E38</f>
        <v>4822</v>
      </c>
    </row>
    <row r="38" spans="1:5" ht="51">
      <c r="A38" s="12" t="s">
        <v>173</v>
      </c>
      <c r="B38" s="13" t="s">
        <v>174</v>
      </c>
      <c r="C38" s="14">
        <v>4822</v>
      </c>
      <c r="D38" s="14">
        <f t="shared" si="0"/>
        <v>0</v>
      </c>
      <c r="E38" s="14">
        <v>4822</v>
      </c>
    </row>
    <row r="39" spans="1:5" ht="28.5" customHeight="1">
      <c r="A39" s="12" t="s">
        <v>175</v>
      </c>
      <c r="B39" s="13" t="s">
        <v>176</v>
      </c>
      <c r="C39" s="14">
        <f>C40</f>
        <v>370056</v>
      </c>
      <c r="D39" s="14">
        <f t="shared" si="0"/>
        <v>6144</v>
      </c>
      <c r="E39" s="14">
        <f>E40</f>
        <v>376200</v>
      </c>
    </row>
    <row r="40" spans="1:5" ht="51">
      <c r="A40" s="12" t="s">
        <v>177</v>
      </c>
      <c r="B40" s="13" t="s">
        <v>178</v>
      </c>
      <c r="C40" s="14">
        <v>370056</v>
      </c>
      <c r="D40" s="14">
        <f t="shared" si="0"/>
        <v>6144</v>
      </c>
      <c r="E40" s="14">
        <v>376200</v>
      </c>
    </row>
    <row r="41" spans="1:5" ht="12.75">
      <c r="A41" s="6" t="s">
        <v>179</v>
      </c>
      <c r="B41" s="11" t="s">
        <v>180</v>
      </c>
      <c r="C41" s="8">
        <f>C42+C44</f>
        <v>35943</v>
      </c>
      <c r="D41" s="8">
        <f t="shared" si="0"/>
        <v>-4233</v>
      </c>
      <c r="E41" s="8">
        <f>E42+E44</f>
        <v>31710</v>
      </c>
    </row>
    <row r="42" spans="1:5" ht="27.75" customHeight="1">
      <c r="A42" s="16" t="s">
        <v>181</v>
      </c>
      <c r="B42" s="24" t="s">
        <v>182</v>
      </c>
      <c r="C42" s="22">
        <f>C43</f>
        <v>15750</v>
      </c>
      <c r="D42" s="22">
        <f t="shared" si="0"/>
        <v>-6650</v>
      </c>
      <c r="E42" s="22">
        <f>E43</f>
        <v>9100</v>
      </c>
    </row>
    <row r="43" spans="1:5" ht="41.25" customHeight="1">
      <c r="A43" s="12" t="s">
        <v>183</v>
      </c>
      <c r="B43" s="13" t="s">
        <v>184</v>
      </c>
      <c r="C43" s="14">
        <v>15750</v>
      </c>
      <c r="D43" s="14">
        <f t="shared" si="0"/>
        <v>-6650</v>
      </c>
      <c r="E43" s="14">
        <v>9100</v>
      </c>
    </row>
    <row r="44" spans="1:5" s="19" customFormat="1" ht="30" customHeight="1">
      <c r="A44" s="16" t="s">
        <v>185</v>
      </c>
      <c r="B44" s="17" t="s">
        <v>186</v>
      </c>
      <c r="C44" s="18">
        <f>C46+C47+C48+C45</f>
        <v>20193</v>
      </c>
      <c r="D44" s="18">
        <f t="shared" si="0"/>
        <v>2417</v>
      </c>
      <c r="E44" s="18">
        <f>E46+E47+E48+E45</f>
        <v>22610</v>
      </c>
    </row>
    <row r="45" spans="1:5" s="19" customFormat="1" ht="57.75" customHeight="1" hidden="1">
      <c r="A45" s="12" t="s">
        <v>187</v>
      </c>
      <c r="B45" s="13" t="s">
        <v>95</v>
      </c>
      <c r="C45" s="18">
        <v>0</v>
      </c>
      <c r="D45" s="18">
        <f aca="true" t="shared" si="1" ref="D45:D76">E45-C45</f>
        <v>0</v>
      </c>
      <c r="E45" s="18">
        <v>0</v>
      </c>
    </row>
    <row r="46" spans="1:5" ht="65.25" customHeight="1">
      <c r="A46" s="12" t="s">
        <v>188</v>
      </c>
      <c r="B46" s="13" t="s">
        <v>96</v>
      </c>
      <c r="C46" s="14">
        <v>19925</v>
      </c>
      <c r="D46" s="14">
        <f t="shared" si="1"/>
        <v>2375</v>
      </c>
      <c r="E46" s="14">
        <v>22300</v>
      </c>
    </row>
    <row r="47" spans="1:5" ht="25.5">
      <c r="A47" s="12" t="s">
        <v>189</v>
      </c>
      <c r="B47" s="13" t="s">
        <v>190</v>
      </c>
      <c r="C47" s="14">
        <v>120</v>
      </c>
      <c r="D47" s="14">
        <f t="shared" si="1"/>
        <v>0</v>
      </c>
      <c r="E47" s="14">
        <v>120</v>
      </c>
    </row>
    <row r="48" spans="1:5" ht="42.75" customHeight="1">
      <c r="A48" s="12" t="s">
        <v>191</v>
      </c>
      <c r="B48" s="13" t="s">
        <v>192</v>
      </c>
      <c r="C48" s="14">
        <f>C49</f>
        <v>148</v>
      </c>
      <c r="D48" s="14">
        <f t="shared" si="1"/>
        <v>42</v>
      </c>
      <c r="E48" s="14">
        <f>E49</f>
        <v>190</v>
      </c>
    </row>
    <row r="49" spans="1:5" ht="63.75">
      <c r="A49" s="12" t="s">
        <v>193</v>
      </c>
      <c r="B49" s="13" t="s">
        <v>125</v>
      </c>
      <c r="C49" s="14">
        <v>148</v>
      </c>
      <c r="D49" s="14">
        <f t="shared" si="1"/>
        <v>42</v>
      </c>
      <c r="E49" s="14">
        <v>190</v>
      </c>
    </row>
    <row r="50" spans="1:5" ht="25.5" hidden="1">
      <c r="A50" s="6" t="s">
        <v>194</v>
      </c>
      <c r="B50" s="11" t="s">
        <v>195</v>
      </c>
      <c r="C50" s="8">
        <f>C51+C53+C57</f>
        <v>0</v>
      </c>
      <c r="D50" s="8">
        <f t="shared" si="1"/>
        <v>0</v>
      </c>
      <c r="E50" s="8">
        <f>E51+E53+E57</f>
        <v>0</v>
      </c>
    </row>
    <row r="51" spans="1:5" ht="25.5" hidden="1">
      <c r="A51" s="20" t="s">
        <v>196</v>
      </c>
      <c r="B51" s="21" t="s">
        <v>197</v>
      </c>
      <c r="C51" s="22"/>
      <c r="D51" s="22">
        <f t="shared" si="1"/>
        <v>0</v>
      </c>
      <c r="E51" s="22"/>
    </row>
    <row r="52" spans="1:5" ht="38.25" hidden="1">
      <c r="A52" s="20" t="s">
        <v>198</v>
      </c>
      <c r="B52" s="25" t="s">
        <v>199</v>
      </c>
      <c r="C52" s="22"/>
      <c r="D52" s="22">
        <f t="shared" si="1"/>
        <v>0</v>
      </c>
      <c r="E52" s="22"/>
    </row>
    <row r="53" spans="1:5" ht="12.75" hidden="1">
      <c r="A53" s="16" t="s">
        <v>200</v>
      </c>
      <c r="B53" s="17" t="s">
        <v>201</v>
      </c>
      <c r="C53" s="18">
        <f>C54+C55</f>
        <v>0</v>
      </c>
      <c r="D53" s="18">
        <f t="shared" si="1"/>
        <v>0</v>
      </c>
      <c r="E53" s="18">
        <f>E54+E55</f>
        <v>0</v>
      </c>
    </row>
    <row r="54" spans="1:5" ht="12.75" hidden="1">
      <c r="A54" s="12" t="s">
        <v>202</v>
      </c>
      <c r="B54" s="13" t="s">
        <v>203</v>
      </c>
      <c r="C54" s="14"/>
      <c r="D54" s="14">
        <f t="shared" si="1"/>
        <v>0</v>
      </c>
      <c r="E54" s="14"/>
    </row>
    <row r="55" spans="1:5" ht="17.25" customHeight="1" hidden="1">
      <c r="A55" s="12" t="s">
        <v>204</v>
      </c>
      <c r="B55" s="13" t="s">
        <v>205</v>
      </c>
      <c r="C55" s="14">
        <f>C56</f>
        <v>0</v>
      </c>
      <c r="D55" s="14">
        <f t="shared" si="1"/>
        <v>0</v>
      </c>
      <c r="E55" s="14">
        <f>E56</f>
        <v>0</v>
      </c>
    </row>
    <row r="56" spans="1:5" ht="30.75" customHeight="1" hidden="1">
      <c r="A56" s="12" t="s">
        <v>206</v>
      </c>
      <c r="B56" s="13" t="s">
        <v>207</v>
      </c>
      <c r="C56" s="14"/>
      <c r="D56" s="14">
        <f t="shared" si="1"/>
        <v>0</v>
      </c>
      <c r="E56" s="14"/>
    </row>
    <row r="57" spans="1:5" ht="12.75" hidden="1">
      <c r="A57" s="16" t="s">
        <v>208</v>
      </c>
      <c r="B57" s="17" t="s">
        <v>209</v>
      </c>
      <c r="C57" s="18">
        <f>C58+C60+C62</f>
        <v>0</v>
      </c>
      <c r="D57" s="18">
        <f t="shared" si="1"/>
        <v>0</v>
      </c>
      <c r="E57" s="18">
        <f>E58+E60+E62</f>
        <v>0</v>
      </c>
    </row>
    <row r="58" spans="1:5" ht="12.75" hidden="1">
      <c r="A58" s="12" t="s">
        <v>210</v>
      </c>
      <c r="B58" s="13" t="s">
        <v>211</v>
      </c>
      <c r="C58" s="14">
        <f>C59</f>
        <v>0</v>
      </c>
      <c r="D58" s="14">
        <f t="shared" si="1"/>
        <v>0</v>
      </c>
      <c r="E58" s="14">
        <f>E59</f>
        <v>0</v>
      </c>
    </row>
    <row r="59" spans="1:5" ht="12.75" hidden="1">
      <c r="A59" s="12" t="s">
        <v>212</v>
      </c>
      <c r="B59" s="13" t="s">
        <v>213</v>
      </c>
      <c r="C59" s="14"/>
      <c r="D59" s="14">
        <f t="shared" si="1"/>
        <v>0</v>
      </c>
      <c r="E59" s="14"/>
    </row>
    <row r="60" spans="1:5" ht="42.75" customHeight="1" hidden="1">
      <c r="A60" s="12" t="s">
        <v>214</v>
      </c>
      <c r="B60" s="13" t="s">
        <v>215</v>
      </c>
      <c r="C60" s="14">
        <f>C61</f>
        <v>0</v>
      </c>
      <c r="D60" s="14">
        <f t="shared" si="1"/>
        <v>0</v>
      </c>
      <c r="E60" s="14">
        <f>E61</f>
        <v>0</v>
      </c>
    </row>
    <row r="61" spans="1:5" ht="40.5" customHeight="1" hidden="1">
      <c r="A61" s="12" t="s">
        <v>216</v>
      </c>
      <c r="B61" s="13" t="s">
        <v>217</v>
      </c>
      <c r="C61" s="14"/>
      <c r="D61" s="14">
        <f t="shared" si="1"/>
        <v>0</v>
      </c>
      <c r="E61" s="14"/>
    </row>
    <row r="62" spans="1:5" ht="12.75" hidden="1">
      <c r="A62" s="12" t="s">
        <v>218</v>
      </c>
      <c r="B62" s="13" t="s">
        <v>219</v>
      </c>
      <c r="C62" s="14">
        <f>C63</f>
        <v>0</v>
      </c>
      <c r="D62" s="14">
        <f t="shared" si="1"/>
        <v>0</v>
      </c>
      <c r="E62" s="14">
        <f>E63</f>
        <v>0</v>
      </c>
    </row>
    <row r="63" spans="1:5" ht="25.5" hidden="1">
      <c r="A63" s="12" t="s">
        <v>220</v>
      </c>
      <c r="B63" s="13" t="s">
        <v>221</v>
      </c>
      <c r="C63" s="14"/>
      <c r="D63" s="14">
        <f t="shared" si="1"/>
        <v>0</v>
      </c>
      <c r="E63" s="14"/>
    </row>
    <row r="64" spans="1:5" ht="25.5">
      <c r="A64" s="6" t="s">
        <v>222</v>
      </c>
      <c r="B64" s="11" t="s">
        <v>223</v>
      </c>
      <c r="C64" s="8">
        <f>C65+C67+C74+C77+C79</f>
        <v>184114</v>
      </c>
      <c r="D64" s="8">
        <f t="shared" si="1"/>
        <v>16307</v>
      </c>
      <c r="E64" s="8">
        <f>E65+E67+E74+E77+E79</f>
        <v>200421</v>
      </c>
    </row>
    <row r="65" spans="1:5" s="26" customFormat="1" ht="25.5" hidden="1">
      <c r="A65" s="6" t="s">
        <v>224</v>
      </c>
      <c r="B65" s="7" t="s">
        <v>225</v>
      </c>
      <c r="C65" s="8">
        <f>C66</f>
        <v>0</v>
      </c>
      <c r="D65" s="8">
        <f t="shared" si="1"/>
        <v>0</v>
      </c>
      <c r="E65" s="8">
        <f>E66</f>
        <v>0</v>
      </c>
    </row>
    <row r="66" spans="1:5" ht="25.5" hidden="1">
      <c r="A66" s="12" t="s">
        <v>226</v>
      </c>
      <c r="B66" s="13" t="s">
        <v>227</v>
      </c>
      <c r="C66" s="14"/>
      <c r="D66" s="14">
        <f t="shared" si="1"/>
        <v>0</v>
      </c>
      <c r="E66" s="14"/>
    </row>
    <row r="67" spans="1:5" s="26" customFormat="1" ht="63.75">
      <c r="A67" s="6" t="s">
        <v>228</v>
      </c>
      <c r="B67" s="7" t="s">
        <v>97</v>
      </c>
      <c r="C67" s="8">
        <f>C68+C70+C72</f>
        <v>176524.1</v>
      </c>
      <c r="D67" s="8">
        <f t="shared" si="1"/>
        <v>18857.899999999994</v>
      </c>
      <c r="E67" s="8">
        <f>E68+E70+E72</f>
        <v>195382</v>
      </c>
    </row>
    <row r="68" spans="1:5" s="19" customFormat="1" ht="51">
      <c r="A68" s="16" t="s">
        <v>229</v>
      </c>
      <c r="B68" s="17" t="s">
        <v>230</v>
      </c>
      <c r="C68" s="18">
        <f>C69</f>
        <v>65257.8</v>
      </c>
      <c r="D68" s="18">
        <f t="shared" si="1"/>
        <v>19312.199999999997</v>
      </c>
      <c r="E68" s="18">
        <f>E69</f>
        <v>84570</v>
      </c>
    </row>
    <row r="69" spans="1:5" s="19" customFormat="1" ht="51">
      <c r="A69" s="12" t="s">
        <v>231</v>
      </c>
      <c r="B69" s="13" t="s">
        <v>98</v>
      </c>
      <c r="C69" s="23">
        <v>65257.8</v>
      </c>
      <c r="D69" s="23">
        <f t="shared" si="1"/>
        <v>19312.199999999997</v>
      </c>
      <c r="E69" s="23">
        <v>84570</v>
      </c>
    </row>
    <row r="70" spans="1:5" s="19" customFormat="1" ht="57" customHeight="1">
      <c r="A70" s="20" t="s">
        <v>232</v>
      </c>
      <c r="B70" s="21" t="s">
        <v>99</v>
      </c>
      <c r="C70" s="18">
        <f>C71</f>
        <v>11131</v>
      </c>
      <c r="D70" s="18">
        <f t="shared" si="1"/>
        <v>0</v>
      </c>
      <c r="E70" s="18">
        <f>E71</f>
        <v>11131</v>
      </c>
    </row>
    <row r="71" spans="1:5" ht="57" customHeight="1">
      <c r="A71" s="12" t="s">
        <v>233</v>
      </c>
      <c r="B71" s="13" t="s">
        <v>234</v>
      </c>
      <c r="C71" s="14">
        <v>11131</v>
      </c>
      <c r="D71" s="14">
        <f t="shared" si="1"/>
        <v>0</v>
      </c>
      <c r="E71" s="14">
        <v>11131</v>
      </c>
    </row>
    <row r="72" spans="1:5" s="19" customFormat="1" ht="56.25" customHeight="1">
      <c r="A72" s="16" t="s">
        <v>235</v>
      </c>
      <c r="B72" s="17" t="s">
        <v>236</v>
      </c>
      <c r="C72" s="18">
        <f>C73</f>
        <v>100135.3</v>
      </c>
      <c r="D72" s="18">
        <f t="shared" si="1"/>
        <v>-454.3000000000029</v>
      </c>
      <c r="E72" s="18">
        <f>E73</f>
        <v>99681</v>
      </c>
    </row>
    <row r="73" spans="1:5" ht="51">
      <c r="A73" s="12" t="s">
        <v>237</v>
      </c>
      <c r="B73" s="13" t="s">
        <v>238</v>
      </c>
      <c r="C73" s="14">
        <v>100135.3</v>
      </c>
      <c r="D73" s="14">
        <f t="shared" si="1"/>
        <v>-454.3000000000029</v>
      </c>
      <c r="E73" s="14">
        <v>99681</v>
      </c>
    </row>
    <row r="74" spans="1:5" s="26" customFormat="1" ht="12.75">
      <c r="A74" s="27" t="s">
        <v>239</v>
      </c>
      <c r="B74" s="7" t="s">
        <v>240</v>
      </c>
      <c r="C74" s="8">
        <f>C75</f>
        <v>872.9</v>
      </c>
      <c r="D74" s="8">
        <f t="shared" si="1"/>
        <v>1524.6999999999998</v>
      </c>
      <c r="E74" s="8">
        <f>E75</f>
        <v>2397.6</v>
      </c>
    </row>
    <row r="75" spans="1:5" s="19" customFormat="1" ht="38.25">
      <c r="A75" s="28" t="s">
        <v>241</v>
      </c>
      <c r="B75" s="17" t="s">
        <v>242</v>
      </c>
      <c r="C75" s="18">
        <f>C76</f>
        <v>872.9</v>
      </c>
      <c r="D75" s="18">
        <f t="shared" si="1"/>
        <v>1524.6999999999998</v>
      </c>
      <c r="E75" s="18">
        <f>E76</f>
        <v>2397.6</v>
      </c>
    </row>
    <row r="76" spans="1:5" ht="38.25">
      <c r="A76" s="29" t="s">
        <v>243</v>
      </c>
      <c r="B76" s="13" t="s">
        <v>244</v>
      </c>
      <c r="C76" s="14">
        <v>872.9</v>
      </c>
      <c r="D76" s="14">
        <f t="shared" si="1"/>
        <v>1524.6999999999998</v>
      </c>
      <c r="E76" s="14">
        <v>2397.6</v>
      </c>
    </row>
    <row r="77" spans="1:5" ht="63.75" hidden="1">
      <c r="A77" s="27" t="s">
        <v>245</v>
      </c>
      <c r="B77" s="30" t="s">
        <v>100</v>
      </c>
      <c r="C77" s="14">
        <f>C78</f>
        <v>0</v>
      </c>
      <c r="D77" s="14">
        <f aca="true" t="shared" si="2" ref="D77:D108">E77-C77</f>
        <v>0</v>
      </c>
      <c r="E77" s="14">
        <f>E78</f>
        <v>0</v>
      </c>
    </row>
    <row r="78" spans="1:5" ht="63.75" hidden="1">
      <c r="A78" s="31" t="s">
        <v>246</v>
      </c>
      <c r="B78" s="13" t="s">
        <v>101</v>
      </c>
      <c r="C78" s="14">
        <v>0</v>
      </c>
      <c r="D78" s="14">
        <f t="shared" si="2"/>
        <v>0</v>
      </c>
      <c r="E78" s="14">
        <v>0</v>
      </c>
    </row>
    <row r="79" spans="1:5" s="26" customFormat="1" ht="57.75" customHeight="1">
      <c r="A79" s="6" t="s">
        <v>247</v>
      </c>
      <c r="B79" s="30" t="s">
        <v>248</v>
      </c>
      <c r="C79" s="8">
        <f>C82+C80</f>
        <v>6717</v>
      </c>
      <c r="D79" s="8">
        <f t="shared" si="2"/>
        <v>-4075.6</v>
      </c>
      <c r="E79" s="8">
        <f>E82+E80</f>
        <v>2641.4</v>
      </c>
    </row>
    <row r="80" spans="1:5" s="19" customFormat="1" ht="33.75" customHeight="1">
      <c r="A80" s="16" t="s">
        <v>249</v>
      </c>
      <c r="B80" s="21" t="s">
        <v>250</v>
      </c>
      <c r="C80" s="18">
        <f>C81</f>
        <v>1741.4</v>
      </c>
      <c r="D80" s="18">
        <f t="shared" si="2"/>
        <v>0</v>
      </c>
      <c r="E80" s="18">
        <f>E81</f>
        <v>1741.4</v>
      </c>
    </row>
    <row r="81" spans="1:5" s="15" customFormat="1" ht="32.25" customHeight="1">
      <c r="A81" s="12" t="s">
        <v>251</v>
      </c>
      <c r="B81" s="25" t="s">
        <v>252</v>
      </c>
      <c r="C81" s="14">
        <v>1741.4</v>
      </c>
      <c r="D81" s="14">
        <f t="shared" si="2"/>
        <v>0</v>
      </c>
      <c r="E81" s="14">
        <v>1741.4</v>
      </c>
    </row>
    <row r="82" spans="1:5" ht="63.75">
      <c r="A82" s="32" t="s">
        <v>253</v>
      </c>
      <c r="B82" s="21" t="s">
        <v>254</v>
      </c>
      <c r="C82" s="22">
        <f>C83</f>
        <v>4975.6</v>
      </c>
      <c r="D82" s="22">
        <f t="shared" si="2"/>
        <v>-4075.6000000000004</v>
      </c>
      <c r="E82" s="22">
        <f>E83</f>
        <v>900</v>
      </c>
    </row>
    <row r="83" spans="1:5" s="35" customFormat="1" ht="51">
      <c r="A83" s="33" t="s">
        <v>255</v>
      </c>
      <c r="B83" s="34" t="s">
        <v>256</v>
      </c>
      <c r="C83" s="23">
        <v>4975.6</v>
      </c>
      <c r="D83" s="23">
        <f t="shared" si="2"/>
        <v>-4075.6000000000004</v>
      </c>
      <c r="E83" s="23">
        <v>900</v>
      </c>
    </row>
    <row r="84" spans="1:5" ht="12.75">
      <c r="A84" s="6" t="s">
        <v>257</v>
      </c>
      <c r="B84" s="11" t="s">
        <v>258</v>
      </c>
      <c r="C84" s="8">
        <f>C85+C86</f>
        <v>10321.8</v>
      </c>
      <c r="D84" s="8">
        <f t="shared" si="2"/>
        <v>0</v>
      </c>
      <c r="E84" s="8">
        <f>E85</f>
        <v>10321.8</v>
      </c>
    </row>
    <row r="85" spans="1:5" s="19" customFormat="1" ht="12.75">
      <c r="A85" s="16" t="s">
        <v>259</v>
      </c>
      <c r="B85" s="17" t="s">
        <v>260</v>
      </c>
      <c r="C85" s="18">
        <v>10321.8</v>
      </c>
      <c r="D85" s="18">
        <f t="shared" si="2"/>
        <v>0</v>
      </c>
      <c r="E85" s="18">
        <v>10321.8</v>
      </c>
    </row>
    <row r="86" spans="1:5" s="19" customFormat="1" ht="12.75" hidden="1">
      <c r="A86" s="16" t="s">
        <v>120</v>
      </c>
      <c r="B86" s="17" t="s">
        <v>121</v>
      </c>
      <c r="C86" s="18">
        <f>C87</f>
        <v>0</v>
      </c>
      <c r="D86" s="18">
        <f t="shared" si="2"/>
        <v>0</v>
      </c>
      <c r="E86" s="18"/>
    </row>
    <row r="87" spans="1:5" ht="25.5" hidden="1">
      <c r="A87" s="12" t="s">
        <v>122</v>
      </c>
      <c r="B87" s="13" t="s">
        <v>123</v>
      </c>
      <c r="C87" s="14">
        <v>0</v>
      </c>
      <c r="D87" s="14">
        <f t="shared" si="2"/>
        <v>0</v>
      </c>
      <c r="E87" s="14"/>
    </row>
    <row r="88" spans="1:5" s="26" customFormat="1" ht="25.5">
      <c r="A88" s="6" t="s">
        <v>261</v>
      </c>
      <c r="B88" s="7" t="s">
        <v>262</v>
      </c>
      <c r="C88" s="8">
        <f>C89</f>
        <v>10794</v>
      </c>
      <c r="D88" s="8">
        <f t="shared" si="2"/>
        <v>1106</v>
      </c>
      <c r="E88" s="8">
        <f>E89</f>
        <v>11900</v>
      </c>
    </row>
    <row r="89" spans="1:5" s="19" customFormat="1" ht="25.5">
      <c r="A89" s="20" t="s">
        <v>263</v>
      </c>
      <c r="B89" s="21" t="s">
        <v>264</v>
      </c>
      <c r="C89" s="18">
        <f>C90</f>
        <v>10794</v>
      </c>
      <c r="D89" s="18">
        <f t="shared" si="2"/>
        <v>1106</v>
      </c>
      <c r="E89" s="18">
        <f>E90</f>
        <v>11900</v>
      </c>
    </row>
    <row r="90" spans="1:5" ht="30" customHeight="1">
      <c r="A90" s="12" t="s">
        <v>265</v>
      </c>
      <c r="B90" s="13" t="s">
        <v>266</v>
      </c>
      <c r="C90" s="14">
        <v>10794</v>
      </c>
      <c r="D90" s="14">
        <f t="shared" si="2"/>
        <v>1106</v>
      </c>
      <c r="E90" s="14">
        <v>11900</v>
      </c>
    </row>
    <row r="91" spans="1:5" ht="25.5">
      <c r="A91" s="6" t="s">
        <v>267</v>
      </c>
      <c r="B91" s="11" t="s">
        <v>268</v>
      </c>
      <c r="C91" s="8">
        <f>C92+C94+C101</f>
        <v>96214.6</v>
      </c>
      <c r="D91" s="8">
        <f t="shared" si="2"/>
        <v>-33219.00000000001</v>
      </c>
      <c r="E91" s="8">
        <f>E92+E94+E101</f>
        <v>62995.6</v>
      </c>
    </row>
    <row r="92" spans="1:5" s="19" customFormat="1" ht="12.75" hidden="1">
      <c r="A92" s="36" t="s">
        <v>269</v>
      </c>
      <c r="B92" s="24" t="s">
        <v>270</v>
      </c>
      <c r="C92" s="18">
        <f>C93</f>
        <v>0</v>
      </c>
      <c r="D92" s="18">
        <f t="shared" si="2"/>
        <v>0</v>
      </c>
      <c r="E92" s="18">
        <f>E93</f>
        <v>0</v>
      </c>
    </row>
    <row r="93" spans="1:5" ht="25.5" hidden="1">
      <c r="A93" s="31" t="s">
        <v>271</v>
      </c>
      <c r="B93" s="37" t="s">
        <v>272</v>
      </c>
      <c r="C93" s="14"/>
      <c r="D93" s="14">
        <f t="shared" si="2"/>
        <v>0</v>
      </c>
      <c r="E93" s="14"/>
    </row>
    <row r="94" spans="1:5" s="19" customFormat="1" ht="51">
      <c r="A94" s="36" t="s">
        <v>273</v>
      </c>
      <c r="B94" s="24" t="s">
        <v>274</v>
      </c>
      <c r="C94" s="18">
        <f>C95+C98</f>
        <v>87177.6</v>
      </c>
      <c r="D94" s="18">
        <f t="shared" si="2"/>
        <v>-35282.00000000001</v>
      </c>
      <c r="E94" s="18">
        <f>E95+E98</f>
        <v>51895.6</v>
      </c>
    </row>
    <row r="95" spans="1:5" ht="63.75">
      <c r="A95" s="31" t="s">
        <v>275</v>
      </c>
      <c r="B95" s="37" t="s">
        <v>102</v>
      </c>
      <c r="C95" s="14">
        <f>C96+C97</f>
        <v>87177.6</v>
      </c>
      <c r="D95" s="14">
        <f t="shared" si="2"/>
        <v>-35282.00000000001</v>
      </c>
      <c r="E95" s="14">
        <f>E96+E97</f>
        <v>51895.6</v>
      </c>
    </row>
    <row r="96" spans="1:5" ht="63.75" hidden="1">
      <c r="A96" s="31" t="s">
        <v>276</v>
      </c>
      <c r="B96" s="37" t="s">
        <v>103</v>
      </c>
      <c r="C96" s="14"/>
      <c r="D96" s="14">
        <f t="shared" si="2"/>
        <v>0</v>
      </c>
      <c r="E96" s="14"/>
    </row>
    <row r="97" spans="1:5" ht="63.75">
      <c r="A97" s="31" t="s">
        <v>277</v>
      </c>
      <c r="B97" s="37" t="s">
        <v>104</v>
      </c>
      <c r="C97" s="14">
        <v>87177.6</v>
      </c>
      <c r="D97" s="14">
        <f t="shared" si="2"/>
        <v>-35282.00000000001</v>
      </c>
      <c r="E97" s="14">
        <v>51895.6</v>
      </c>
    </row>
    <row r="98" spans="1:5" ht="63.75" hidden="1">
      <c r="A98" s="31" t="s">
        <v>278</v>
      </c>
      <c r="B98" s="37" t="s">
        <v>105</v>
      </c>
      <c r="C98" s="14">
        <f>C99+C100</f>
        <v>0</v>
      </c>
      <c r="D98" s="14">
        <f t="shared" si="2"/>
        <v>0</v>
      </c>
      <c r="E98" s="14">
        <f>E99+E100</f>
        <v>0</v>
      </c>
    </row>
    <row r="99" spans="1:5" ht="63.75" hidden="1">
      <c r="A99" s="31" t="s">
        <v>279</v>
      </c>
      <c r="B99" s="37" t="s">
        <v>106</v>
      </c>
      <c r="C99" s="14"/>
      <c r="D99" s="14">
        <f t="shared" si="2"/>
        <v>0</v>
      </c>
      <c r="E99" s="14"/>
    </row>
    <row r="100" spans="1:5" ht="76.5" hidden="1">
      <c r="A100" s="31" t="s">
        <v>280</v>
      </c>
      <c r="B100" s="37" t="s">
        <v>107</v>
      </c>
      <c r="C100" s="14"/>
      <c r="D100" s="14">
        <f t="shared" si="2"/>
        <v>0</v>
      </c>
      <c r="E100" s="14"/>
    </row>
    <row r="101" spans="1:5" ht="44.25" customHeight="1">
      <c r="A101" s="32" t="s">
        <v>281</v>
      </c>
      <c r="B101" s="38" t="s">
        <v>282</v>
      </c>
      <c r="C101" s="22">
        <f>C102+C104</f>
        <v>9037</v>
      </c>
      <c r="D101" s="22">
        <f t="shared" si="2"/>
        <v>2063</v>
      </c>
      <c r="E101" s="22">
        <f>E102+E104</f>
        <v>11100</v>
      </c>
    </row>
    <row r="102" spans="1:5" ht="25.5">
      <c r="A102" s="39" t="s">
        <v>283</v>
      </c>
      <c r="B102" s="40" t="s">
        <v>284</v>
      </c>
      <c r="C102" s="14">
        <f>C103</f>
        <v>9037</v>
      </c>
      <c r="D102" s="14">
        <f t="shared" si="2"/>
        <v>2063</v>
      </c>
      <c r="E102" s="14">
        <f>E103</f>
        <v>11100</v>
      </c>
    </row>
    <row r="103" spans="1:5" ht="38.25">
      <c r="A103" s="39" t="s">
        <v>285</v>
      </c>
      <c r="B103" s="37" t="s">
        <v>286</v>
      </c>
      <c r="C103" s="14">
        <v>9037</v>
      </c>
      <c r="D103" s="14">
        <f t="shared" si="2"/>
        <v>2063</v>
      </c>
      <c r="E103" s="14">
        <v>11100</v>
      </c>
    </row>
    <row r="104" spans="1:5" ht="51" hidden="1">
      <c r="A104" s="39" t="s">
        <v>287</v>
      </c>
      <c r="B104" s="40" t="s">
        <v>288</v>
      </c>
      <c r="C104" s="14">
        <f>C105</f>
        <v>0</v>
      </c>
      <c r="D104" s="14">
        <f t="shared" si="2"/>
        <v>0</v>
      </c>
      <c r="E104" s="14">
        <f>E105</f>
        <v>0</v>
      </c>
    </row>
    <row r="105" spans="1:5" ht="51" hidden="1">
      <c r="A105" s="39" t="s">
        <v>289</v>
      </c>
      <c r="B105" s="37" t="s">
        <v>290</v>
      </c>
      <c r="C105" s="14"/>
      <c r="D105" s="14">
        <f t="shared" si="2"/>
        <v>0</v>
      </c>
      <c r="E105" s="14"/>
    </row>
    <row r="106" spans="1:5" ht="12.75">
      <c r="A106" s="6" t="s">
        <v>291</v>
      </c>
      <c r="B106" s="11" t="s">
        <v>292</v>
      </c>
      <c r="C106" s="8">
        <f>C107</f>
        <v>8136</v>
      </c>
      <c r="D106" s="8">
        <f t="shared" si="2"/>
        <v>3364</v>
      </c>
      <c r="E106" s="8">
        <f>E107</f>
        <v>11500</v>
      </c>
    </row>
    <row r="107" spans="1:5" s="19" customFormat="1" ht="25.5">
      <c r="A107" s="36" t="s">
        <v>293</v>
      </c>
      <c r="B107" s="24" t="s">
        <v>294</v>
      </c>
      <c r="C107" s="18">
        <f>C108</f>
        <v>8136</v>
      </c>
      <c r="D107" s="18">
        <f t="shared" si="2"/>
        <v>3364</v>
      </c>
      <c r="E107" s="18">
        <f>E108</f>
        <v>11500</v>
      </c>
    </row>
    <row r="108" spans="1:5" ht="25.5">
      <c r="A108" s="31" t="s">
        <v>295</v>
      </c>
      <c r="B108" s="37" t="s">
        <v>296</v>
      </c>
      <c r="C108" s="14">
        <v>8136</v>
      </c>
      <c r="D108" s="14">
        <f t="shared" si="2"/>
        <v>3364</v>
      </c>
      <c r="E108" s="14">
        <v>11500</v>
      </c>
    </row>
    <row r="109" spans="1:5" ht="12.75">
      <c r="A109" s="6" t="s">
        <v>297</v>
      </c>
      <c r="B109" s="11" t="s">
        <v>298</v>
      </c>
      <c r="C109" s="8">
        <f>C110+C113+C114+C117+C119+C128+C129+C130+C133+C131</f>
        <v>9828.7</v>
      </c>
      <c r="D109" s="8">
        <f aca="true" t="shared" si="3" ref="D109:D140">E109-C109</f>
        <v>3178.2999999999993</v>
      </c>
      <c r="E109" s="8">
        <f>E110+E113+E114+E117+E119+E128+E129+E130+E133+E131</f>
        <v>13007</v>
      </c>
    </row>
    <row r="110" spans="1:5" ht="25.5">
      <c r="A110" s="20" t="s">
        <v>299</v>
      </c>
      <c r="B110" s="38" t="s">
        <v>300</v>
      </c>
      <c r="C110" s="23">
        <f>C111+C112</f>
        <v>303</v>
      </c>
      <c r="D110" s="23">
        <f t="shared" si="3"/>
        <v>-123</v>
      </c>
      <c r="E110" s="23">
        <f>E111+E112</f>
        <v>180</v>
      </c>
    </row>
    <row r="111" spans="1:5" ht="51">
      <c r="A111" s="41" t="s">
        <v>301</v>
      </c>
      <c r="B111" s="37" t="s">
        <v>108</v>
      </c>
      <c r="C111" s="23">
        <v>269</v>
      </c>
      <c r="D111" s="23">
        <f t="shared" si="3"/>
        <v>-119</v>
      </c>
      <c r="E111" s="23">
        <v>150</v>
      </c>
    </row>
    <row r="112" spans="1:5" ht="38.25">
      <c r="A112" s="41" t="s">
        <v>302</v>
      </c>
      <c r="B112" s="37" t="s">
        <v>310</v>
      </c>
      <c r="C112" s="23">
        <v>34</v>
      </c>
      <c r="D112" s="23">
        <f t="shared" si="3"/>
        <v>-4</v>
      </c>
      <c r="E112" s="23">
        <v>30</v>
      </c>
    </row>
    <row r="113" spans="1:5" ht="42" customHeight="1">
      <c r="A113" s="20" t="s">
        <v>311</v>
      </c>
      <c r="B113" s="38" t="s">
        <v>312</v>
      </c>
      <c r="C113" s="23">
        <v>0</v>
      </c>
      <c r="D113" s="23">
        <f t="shared" si="3"/>
        <v>114</v>
      </c>
      <c r="E113" s="23">
        <v>114</v>
      </c>
    </row>
    <row r="114" spans="1:5" ht="41.25" customHeight="1" hidden="1">
      <c r="A114" s="20" t="s">
        <v>313</v>
      </c>
      <c r="B114" s="38" t="s">
        <v>314</v>
      </c>
      <c r="C114" s="23">
        <v>0</v>
      </c>
      <c r="D114" s="23">
        <f t="shared" si="3"/>
        <v>0</v>
      </c>
      <c r="E114" s="23"/>
    </row>
    <row r="115" spans="1:5" ht="35.25" customHeight="1" hidden="1">
      <c r="A115" s="20" t="s">
        <v>315</v>
      </c>
      <c r="B115" s="38" t="s">
        <v>316</v>
      </c>
      <c r="C115" s="23"/>
      <c r="D115" s="23">
        <f t="shared" si="3"/>
        <v>0</v>
      </c>
      <c r="E115" s="23"/>
    </row>
    <row r="116" spans="1:5" ht="41.25" customHeight="1" hidden="1">
      <c r="A116" s="41" t="s">
        <v>317</v>
      </c>
      <c r="B116" s="40" t="s">
        <v>318</v>
      </c>
      <c r="C116" s="23"/>
      <c r="D116" s="23">
        <f t="shared" si="3"/>
        <v>0</v>
      </c>
      <c r="E116" s="23"/>
    </row>
    <row r="117" spans="1:5" ht="15" customHeight="1" hidden="1">
      <c r="A117" s="20" t="s">
        <v>319</v>
      </c>
      <c r="B117" s="38" t="s">
        <v>320</v>
      </c>
      <c r="C117" s="23">
        <f>C118</f>
        <v>0</v>
      </c>
      <c r="D117" s="23">
        <f t="shared" si="3"/>
        <v>0</v>
      </c>
      <c r="E117" s="23">
        <f>E118</f>
        <v>0</v>
      </c>
    </row>
    <row r="118" spans="1:5" ht="38.25" hidden="1">
      <c r="A118" s="41" t="s">
        <v>321</v>
      </c>
      <c r="B118" s="40" t="s">
        <v>322</v>
      </c>
      <c r="C118" s="23"/>
      <c r="D118" s="23">
        <f t="shared" si="3"/>
        <v>0</v>
      </c>
      <c r="E118" s="23"/>
    </row>
    <row r="119" spans="1:5" ht="63.75">
      <c r="A119" s="20" t="s">
        <v>323</v>
      </c>
      <c r="B119" s="38" t="s">
        <v>109</v>
      </c>
      <c r="C119" s="22">
        <f>C120+C121+C123+C124+C126+C122</f>
        <v>0</v>
      </c>
      <c r="D119" s="22">
        <f t="shared" si="3"/>
        <v>258</v>
      </c>
      <c r="E119" s="22">
        <f>E120+E121+E123+E124+E126+E122</f>
        <v>258</v>
      </c>
    </row>
    <row r="120" spans="1:5" ht="16.5" customHeight="1" hidden="1">
      <c r="A120" s="41" t="s">
        <v>324</v>
      </c>
      <c r="B120" s="40" t="s">
        <v>325</v>
      </c>
      <c r="C120" s="23"/>
      <c r="D120" s="23">
        <f t="shared" si="3"/>
        <v>0</v>
      </c>
      <c r="E120" s="23"/>
    </row>
    <row r="121" spans="1:5" ht="25.5">
      <c r="A121" s="41" t="s">
        <v>326</v>
      </c>
      <c r="B121" s="40" t="s">
        <v>327</v>
      </c>
      <c r="C121" s="23">
        <v>0</v>
      </c>
      <c r="D121" s="23">
        <f t="shared" si="3"/>
        <v>16</v>
      </c>
      <c r="E121" s="23">
        <v>16</v>
      </c>
    </row>
    <row r="122" spans="1:5" ht="25.5">
      <c r="A122" s="41" t="s">
        <v>328</v>
      </c>
      <c r="B122" s="40" t="s">
        <v>329</v>
      </c>
      <c r="C122" s="23">
        <v>0</v>
      </c>
      <c r="D122" s="23">
        <f t="shared" si="3"/>
        <v>201</v>
      </c>
      <c r="E122" s="23">
        <v>201</v>
      </c>
    </row>
    <row r="123" spans="1:5" ht="12.75">
      <c r="A123" s="41" t="s">
        <v>330</v>
      </c>
      <c r="B123" s="40" t="s">
        <v>331</v>
      </c>
      <c r="C123" s="23">
        <v>0</v>
      </c>
      <c r="D123" s="23">
        <f t="shared" si="3"/>
        <v>41</v>
      </c>
      <c r="E123" s="23">
        <v>41</v>
      </c>
    </row>
    <row r="124" spans="1:5" ht="12.75" hidden="1">
      <c r="A124" s="41" t="s">
        <v>332</v>
      </c>
      <c r="B124" s="40" t="s">
        <v>333</v>
      </c>
      <c r="C124" s="23">
        <f>C125</f>
        <v>0</v>
      </c>
      <c r="D124" s="23">
        <f t="shared" si="3"/>
        <v>0</v>
      </c>
      <c r="E124" s="23">
        <f>E125</f>
        <v>0</v>
      </c>
    </row>
    <row r="125" spans="1:5" ht="38.25" hidden="1">
      <c r="A125" s="41" t="s">
        <v>334</v>
      </c>
      <c r="B125" s="40" t="s">
        <v>335</v>
      </c>
      <c r="C125" s="23"/>
      <c r="D125" s="23">
        <f t="shared" si="3"/>
        <v>0</v>
      </c>
      <c r="E125" s="23"/>
    </row>
    <row r="126" spans="1:5" ht="17.25" customHeight="1" hidden="1">
      <c r="A126" s="41" t="s">
        <v>336</v>
      </c>
      <c r="B126" s="40" t="s">
        <v>337</v>
      </c>
      <c r="C126" s="23">
        <f>C127</f>
        <v>0</v>
      </c>
      <c r="D126" s="23">
        <f t="shared" si="3"/>
        <v>0</v>
      </c>
      <c r="E126" s="23">
        <f>E127</f>
        <v>0</v>
      </c>
    </row>
    <row r="127" spans="1:5" ht="38.25" hidden="1">
      <c r="A127" s="41" t="s">
        <v>338</v>
      </c>
      <c r="B127" s="40" t="s">
        <v>339</v>
      </c>
      <c r="C127" s="23"/>
      <c r="D127" s="23">
        <f t="shared" si="3"/>
        <v>0</v>
      </c>
      <c r="E127" s="23"/>
    </row>
    <row r="128" spans="1:5" ht="25.5" hidden="1">
      <c r="A128" s="20" t="s">
        <v>340</v>
      </c>
      <c r="B128" s="38" t="s">
        <v>341</v>
      </c>
      <c r="C128" s="22"/>
      <c r="D128" s="22">
        <f t="shared" si="3"/>
        <v>0</v>
      </c>
      <c r="E128" s="22"/>
    </row>
    <row r="129" spans="1:5" ht="38.25">
      <c r="A129" s="20" t="s">
        <v>342</v>
      </c>
      <c r="B129" s="38" t="s">
        <v>343</v>
      </c>
      <c r="C129" s="22">
        <v>0</v>
      </c>
      <c r="D129" s="22">
        <f t="shared" si="3"/>
        <v>46</v>
      </c>
      <c r="E129" s="22">
        <v>46</v>
      </c>
    </row>
    <row r="130" spans="1:5" ht="25.5">
      <c r="A130" s="20" t="s">
        <v>344</v>
      </c>
      <c r="B130" s="38" t="s">
        <v>345</v>
      </c>
      <c r="C130" s="22">
        <v>4001</v>
      </c>
      <c r="D130" s="22">
        <f t="shared" si="3"/>
        <v>-501</v>
      </c>
      <c r="E130" s="22">
        <v>3500</v>
      </c>
    </row>
    <row r="131" spans="1:5" s="19" customFormat="1" ht="38.25">
      <c r="A131" s="20" t="s">
        <v>346</v>
      </c>
      <c r="B131" s="38" t="s">
        <v>347</v>
      </c>
      <c r="C131" s="22">
        <f>C132</f>
        <v>0</v>
      </c>
      <c r="D131" s="22">
        <f t="shared" si="3"/>
        <v>9</v>
      </c>
      <c r="E131" s="22">
        <f>E132</f>
        <v>9</v>
      </c>
    </row>
    <row r="132" spans="1:5" s="15" customFormat="1" ht="38.25">
      <c r="A132" s="41" t="s">
        <v>348</v>
      </c>
      <c r="B132" s="40" t="s">
        <v>349</v>
      </c>
      <c r="C132" s="23">
        <v>0</v>
      </c>
      <c r="D132" s="23">
        <f t="shared" si="3"/>
        <v>9</v>
      </c>
      <c r="E132" s="23">
        <v>9</v>
      </c>
    </row>
    <row r="133" spans="1:5" ht="25.5">
      <c r="A133" s="20" t="s">
        <v>350</v>
      </c>
      <c r="B133" s="38" t="s">
        <v>351</v>
      </c>
      <c r="C133" s="22">
        <f>C134</f>
        <v>5524.7</v>
      </c>
      <c r="D133" s="22">
        <f t="shared" si="3"/>
        <v>3375.3</v>
      </c>
      <c r="E133" s="22">
        <f>E134</f>
        <v>8900</v>
      </c>
    </row>
    <row r="134" spans="1:5" ht="25.5">
      <c r="A134" s="41" t="s">
        <v>352</v>
      </c>
      <c r="B134" s="40" t="s">
        <v>353</v>
      </c>
      <c r="C134" s="23">
        <v>5524.7</v>
      </c>
      <c r="D134" s="23">
        <f t="shared" si="3"/>
        <v>3375.3</v>
      </c>
      <c r="E134" s="23">
        <v>8900</v>
      </c>
    </row>
    <row r="135" spans="1:5" ht="12.75" hidden="1">
      <c r="A135" s="6" t="s">
        <v>354</v>
      </c>
      <c r="B135" s="7" t="s">
        <v>355</v>
      </c>
      <c r="C135" s="8">
        <f>C136+C138</f>
        <v>0</v>
      </c>
      <c r="D135" s="8">
        <f t="shared" si="3"/>
        <v>0</v>
      </c>
      <c r="E135" s="8">
        <f>E136+E138</f>
        <v>0</v>
      </c>
    </row>
    <row r="136" spans="1:5" ht="12.75" hidden="1">
      <c r="A136" s="16" t="s">
        <v>356</v>
      </c>
      <c r="B136" s="17" t="s">
        <v>357</v>
      </c>
      <c r="C136" s="18">
        <f>C137</f>
        <v>0</v>
      </c>
      <c r="D136" s="18">
        <f t="shared" si="3"/>
        <v>0</v>
      </c>
      <c r="E136" s="18">
        <f>E137</f>
        <v>0</v>
      </c>
    </row>
    <row r="137" spans="1:5" ht="17.25" customHeight="1" hidden="1">
      <c r="A137" s="12" t="s">
        <v>358</v>
      </c>
      <c r="B137" s="13" t="s">
        <v>359</v>
      </c>
      <c r="C137" s="14">
        <v>0</v>
      </c>
      <c r="D137" s="14">
        <f t="shared" si="3"/>
        <v>0</v>
      </c>
      <c r="E137" s="14"/>
    </row>
    <row r="138" spans="1:5" ht="12.75" hidden="1">
      <c r="A138" s="16" t="s">
        <v>360</v>
      </c>
      <c r="B138" s="17" t="s">
        <v>361</v>
      </c>
      <c r="C138" s="18">
        <f>C139</f>
        <v>0</v>
      </c>
      <c r="D138" s="18">
        <f t="shared" si="3"/>
        <v>0</v>
      </c>
      <c r="E138" s="18">
        <f>E139</f>
        <v>0</v>
      </c>
    </row>
    <row r="139" spans="1:5" s="15" customFormat="1" ht="12.75" hidden="1">
      <c r="A139" s="12" t="s">
        <v>362</v>
      </c>
      <c r="B139" s="13" t="s">
        <v>363</v>
      </c>
      <c r="C139" s="14"/>
      <c r="D139" s="14">
        <f t="shared" si="3"/>
        <v>0</v>
      </c>
      <c r="E139" s="14"/>
    </row>
    <row r="140" spans="1:5" ht="38.25" hidden="1">
      <c r="A140" s="6" t="s">
        <v>364</v>
      </c>
      <c r="B140" s="7" t="s">
        <v>365</v>
      </c>
      <c r="C140" s="8">
        <f>C141</f>
        <v>0</v>
      </c>
      <c r="D140" s="8">
        <f t="shared" si="3"/>
        <v>0</v>
      </c>
      <c r="E140" s="8">
        <f>E141</f>
        <v>0</v>
      </c>
    </row>
    <row r="141" spans="1:5" s="19" customFormat="1" ht="25.5" hidden="1">
      <c r="A141" s="16" t="s">
        <v>366</v>
      </c>
      <c r="B141" s="17" t="s">
        <v>367</v>
      </c>
      <c r="C141" s="18">
        <f>C142</f>
        <v>0</v>
      </c>
      <c r="D141" s="18">
        <f aca="true" t="shared" si="4" ref="D141:D172">E141-C141</f>
        <v>0</v>
      </c>
      <c r="E141" s="18">
        <f>E142</f>
        <v>0</v>
      </c>
    </row>
    <row r="142" spans="1:5" s="15" customFormat="1" ht="25.5" hidden="1">
      <c r="A142" s="12" t="s">
        <v>368</v>
      </c>
      <c r="B142" s="13" t="s">
        <v>369</v>
      </c>
      <c r="C142" s="14"/>
      <c r="D142" s="14">
        <f t="shared" si="4"/>
        <v>0</v>
      </c>
      <c r="E142" s="14"/>
    </row>
    <row r="143" spans="1:5" s="26" customFormat="1" ht="12.75">
      <c r="A143" s="6" t="s">
        <v>370</v>
      </c>
      <c r="B143" s="7" t="s">
        <v>371</v>
      </c>
      <c r="C143" s="8">
        <f>C144</f>
        <v>-34887.5</v>
      </c>
      <c r="D143" s="8">
        <f t="shared" si="4"/>
        <v>-1719.9000000000015</v>
      </c>
      <c r="E143" s="8">
        <f>E144</f>
        <v>-36607.4</v>
      </c>
    </row>
    <row r="144" spans="1:5" s="15" customFormat="1" ht="23.25" customHeight="1">
      <c r="A144" s="12" t="s">
        <v>372</v>
      </c>
      <c r="B144" s="13" t="s">
        <v>373</v>
      </c>
      <c r="C144" s="14">
        <v>-34887.5</v>
      </c>
      <c r="D144" s="14">
        <f t="shared" si="4"/>
        <v>-1719.9000000000015</v>
      </c>
      <c r="E144" s="14">
        <v>-36607.4</v>
      </c>
    </row>
    <row r="145" spans="1:5" ht="12.75">
      <c r="A145" s="6" t="s">
        <v>374</v>
      </c>
      <c r="B145" s="11" t="s">
        <v>375</v>
      </c>
      <c r="C145" s="8">
        <f>C146+C205</f>
        <v>647701</v>
      </c>
      <c r="D145" s="8">
        <f t="shared" si="4"/>
        <v>289831.1</v>
      </c>
      <c r="E145" s="8">
        <f>E146+E205</f>
        <v>937532.1</v>
      </c>
    </row>
    <row r="146" spans="1:6" ht="25.5">
      <c r="A146" s="27" t="s">
        <v>376</v>
      </c>
      <c r="B146" s="7" t="s">
        <v>377</v>
      </c>
      <c r="C146" s="8">
        <f>C147+C151+C167+C196</f>
        <v>637601</v>
      </c>
      <c r="D146" s="8">
        <f t="shared" si="4"/>
        <v>289831.1</v>
      </c>
      <c r="E146" s="8">
        <f>E147+E151+E167+E196</f>
        <v>927432.1</v>
      </c>
      <c r="F146" s="9"/>
    </row>
    <row r="147" spans="1:5" ht="25.5">
      <c r="A147" s="36" t="s">
        <v>378</v>
      </c>
      <c r="B147" s="24" t="s">
        <v>379</v>
      </c>
      <c r="C147" s="18">
        <f>C148</f>
        <v>30589.2</v>
      </c>
      <c r="D147" s="18">
        <f t="shared" si="4"/>
        <v>0</v>
      </c>
      <c r="E147" s="18">
        <f>E148</f>
        <v>30589.2</v>
      </c>
    </row>
    <row r="148" spans="1:5" ht="12.75">
      <c r="A148" s="12" t="s">
        <v>380</v>
      </c>
      <c r="B148" s="13" t="s">
        <v>381</v>
      </c>
      <c r="C148" s="14">
        <f>C149</f>
        <v>30589.2</v>
      </c>
      <c r="D148" s="14">
        <f t="shared" si="4"/>
        <v>0</v>
      </c>
      <c r="E148" s="14">
        <f>E149</f>
        <v>30589.2</v>
      </c>
    </row>
    <row r="149" spans="1:5" ht="25.5">
      <c r="A149" s="12" t="s">
        <v>382</v>
      </c>
      <c r="B149" s="13" t="s">
        <v>383</v>
      </c>
      <c r="C149" s="14">
        <v>30589.2</v>
      </c>
      <c r="D149" s="14">
        <f t="shared" si="4"/>
        <v>0</v>
      </c>
      <c r="E149" s="14">
        <v>30589.2</v>
      </c>
    </row>
    <row r="150" spans="1:5" ht="21.75" customHeight="1" hidden="1">
      <c r="A150" s="12" t="s">
        <v>384</v>
      </c>
      <c r="B150" s="13" t="s">
        <v>385</v>
      </c>
      <c r="C150" s="14"/>
      <c r="D150" s="14">
        <f t="shared" si="4"/>
        <v>0</v>
      </c>
      <c r="E150" s="14"/>
    </row>
    <row r="151" spans="1:5" ht="25.5">
      <c r="A151" s="36" t="s">
        <v>386</v>
      </c>
      <c r="B151" s="24" t="s">
        <v>387</v>
      </c>
      <c r="C151" s="18">
        <f>C152+C165+C156+C158+C160+C154+C163</f>
        <v>160837.19999999998</v>
      </c>
      <c r="D151" s="18">
        <f t="shared" si="4"/>
        <v>93670.1</v>
      </c>
      <c r="E151" s="18">
        <f>E152+E165+E156+E158+E160+E154+E163</f>
        <v>254507.3</v>
      </c>
    </row>
    <row r="152" spans="1:5" ht="12.75">
      <c r="A152" s="39" t="s">
        <v>388</v>
      </c>
      <c r="B152" s="40" t="s">
        <v>389</v>
      </c>
      <c r="C152" s="23">
        <f>C153</f>
        <v>285.9</v>
      </c>
      <c r="D152" s="23">
        <f t="shared" si="4"/>
        <v>19179</v>
      </c>
      <c r="E152" s="23">
        <f>E153</f>
        <v>19464.9</v>
      </c>
    </row>
    <row r="153" spans="1:5" ht="25.5">
      <c r="A153" s="39" t="s">
        <v>390</v>
      </c>
      <c r="B153" s="40" t="s">
        <v>391</v>
      </c>
      <c r="C153" s="23">
        <v>285.9</v>
      </c>
      <c r="D153" s="23">
        <f t="shared" si="4"/>
        <v>19179</v>
      </c>
      <c r="E153" s="23">
        <v>19464.9</v>
      </c>
    </row>
    <row r="154" spans="1:5" ht="38.25" hidden="1">
      <c r="A154" s="39" t="s">
        <v>392</v>
      </c>
      <c r="B154" s="40" t="s">
        <v>393</v>
      </c>
      <c r="C154" s="23">
        <f>C155</f>
        <v>0</v>
      </c>
      <c r="D154" s="23">
        <f t="shared" si="4"/>
        <v>0</v>
      </c>
      <c r="E154" s="23">
        <f>E155</f>
        <v>0</v>
      </c>
    </row>
    <row r="155" spans="1:5" ht="25.5" hidden="1">
      <c r="A155" s="39" t="s">
        <v>394</v>
      </c>
      <c r="B155" s="40" t="s">
        <v>395</v>
      </c>
      <c r="C155" s="23"/>
      <c r="D155" s="23">
        <f t="shared" si="4"/>
        <v>0</v>
      </c>
      <c r="E155" s="23"/>
    </row>
    <row r="156" spans="1:5" ht="53.25" customHeight="1">
      <c r="A156" s="39" t="s">
        <v>396</v>
      </c>
      <c r="B156" s="40" t="s">
        <v>397</v>
      </c>
      <c r="C156" s="23">
        <f>C157</f>
        <v>11451.5</v>
      </c>
      <c r="D156" s="23">
        <f t="shared" si="4"/>
        <v>0</v>
      </c>
      <c r="E156" s="23">
        <f>E157</f>
        <v>11451.5</v>
      </c>
    </row>
    <row r="157" spans="1:5" ht="30" customHeight="1">
      <c r="A157" s="39" t="s">
        <v>398</v>
      </c>
      <c r="B157" s="40" t="s">
        <v>399</v>
      </c>
      <c r="C157" s="23">
        <v>11451.5</v>
      </c>
      <c r="D157" s="23">
        <f t="shared" si="4"/>
        <v>0</v>
      </c>
      <c r="E157" s="23">
        <v>11451.5</v>
      </c>
    </row>
    <row r="158" spans="1:5" ht="38.25" hidden="1">
      <c r="A158" s="39" t="s">
        <v>400</v>
      </c>
      <c r="B158" s="40" t="s">
        <v>401</v>
      </c>
      <c r="C158" s="23">
        <f>C159</f>
        <v>0</v>
      </c>
      <c r="D158" s="23">
        <f t="shared" si="4"/>
        <v>0</v>
      </c>
      <c r="E158" s="23">
        <f>E159</f>
        <v>0</v>
      </c>
    </row>
    <row r="159" spans="1:5" ht="38.25" hidden="1">
      <c r="A159" s="39" t="s">
        <v>402</v>
      </c>
      <c r="B159" s="40" t="s">
        <v>403</v>
      </c>
      <c r="C159" s="23"/>
      <c r="D159" s="23">
        <f t="shared" si="4"/>
        <v>0</v>
      </c>
      <c r="E159" s="23"/>
    </row>
    <row r="160" spans="1:5" ht="51">
      <c r="A160" s="39" t="s">
        <v>404</v>
      </c>
      <c r="B160" s="40" t="s">
        <v>0</v>
      </c>
      <c r="C160" s="23">
        <f>C161</f>
        <v>5147.9</v>
      </c>
      <c r="D160" s="23">
        <f t="shared" si="4"/>
        <v>0</v>
      </c>
      <c r="E160" s="23">
        <f>E161</f>
        <v>5147.9</v>
      </c>
    </row>
    <row r="161" spans="1:5" ht="38.25">
      <c r="A161" s="39" t="s">
        <v>1</v>
      </c>
      <c r="B161" s="40" t="s">
        <v>2</v>
      </c>
      <c r="C161" s="23">
        <f>C162</f>
        <v>5147.9</v>
      </c>
      <c r="D161" s="23">
        <f t="shared" si="4"/>
        <v>0</v>
      </c>
      <c r="E161" s="23">
        <f>E162</f>
        <v>5147.9</v>
      </c>
    </row>
    <row r="162" spans="1:5" ht="25.5">
      <c r="A162" s="39" t="s">
        <v>3</v>
      </c>
      <c r="B162" s="40" t="s">
        <v>4</v>
      </c>
      <c r="C162" s="23">
        <v>5147.9</v>
      </c>
      <c r="D162" s="23">
        <f t="shared" si="4"/>
        <v>0</v>
      </c>
      <c r="E162" s="23">
        <v>5147.9</v>
      </c>
    </row>
    <row r="163" spans="1:5" ht="25.5">
      <c r="A163" s="39" t="s">
        <v>5</v>
      </c>
      <c r="B163" s="40" t="s">
        <v>6</v>
      </c>
      <c r="C163" s="23">
        <f>C164</f>
        <v>2690.4</v>
      </c>
      <c r="D163" s="23">
        <f t="shared" si="4"/>
        <v>7840</v>
      </c>
      <c r="E163" s="23">
        <f>E164</f>
        <v>10530.4</v>
      </c>
    </row>
    <row r="164" spans="1:5" ht="25.5">
      <c r="A164" s="39" t="s">
        <v>7</v>
      </c>
      <c r="B164" s="40" t="s">
        <v>8</v>
      </c>
      <c r="C164" s="23">
        <v>2690.4</v>
      </c>
      <c r="D164" s="23">
        <f t="shared" si="4"/>
        <v>7840</v>
      </c>
      <c r="E164" s="23">
        <v>10530.4</v>
      </c>
    </row>
    <row r="165" spans="1:5" ht="12.75">
      <c r="A165" s="31" t="s">
        <v>9</v>
      </c>
      <c r="B165" s="13" t="s">
        <v>10</v>
      </c>
      <c r="C165" s="23">
        <f>C166</f>
        <v>141261.5</v>
      </c>
      <c r="D165" s="23">
        <f t="shared" si="4"/>
        <v>66651.1</v>
      </c>
      <c r="E165" s="23">
        <f>E166</f>
        <v>207912.6</v>
      </c>
    </row>
    <row r="166" spans="1:5" ht="12.75">
      <c r="A166" s="31" t="s">
        <v>11</v>
      </c>
      <c r="B166" s="13" t="s">
        <v>12</v>
      </c>
      <c r="C166" s="23">
        <v>141261.5</v>
      </c>
      <c r="D166" s="23">
        <f t="shared" si="4"/>
        <v>66651.1</v>
      </c>
      <c r="E166" s="23">
        <f>141261.5+66651.1</f>
        <v>207912.6</v>
      </c>
    </row>
    <row r="167" spans="1:5" ht="25.5">
      <c r="A167" s="36" t="s">
        <v>13</v>
      </c>
      <c r="B167" s="21" t="s">
        <v>14</v>
      </c>
      <c r="C167" s="18">
        <f>C168+C170+C172+C174+C176+C178+C180+C182+C184+C186+C188+C194+C190+C192</f>
        <v>420671.7</v>
      </c>
      <c r="D167" s="18">
        <f t="shared" si="4"/>
        <v>10459</v>
      </c>
      <c r="E167" s="18">
        <f>E168+E170+E172+E174+E176+E178+E180+E182+E184+E186+E188+E194+E190+E192</f>
        <v>431130.7</v>
      </c>
    </row>
    <row r="168" spans="1:5" ht="25.5">
      <c r="A168" s="39" t="s">
        <v>15</v>
      </c>
      <c r="B168" s="25" t="s">
        <v>16</v>
      </c>
      <c r="C168" s="18">
        <f>C169</f>
        <v>0</v>
      </c>
      <c r="D168" s="18">
        <f t="shared" si="4"/>
        <v>641.4</v>
      </c>
      <c r="E168" s="23">
        <f>E169</f>
        <v>641.4</v>
      </c>
    </row>
    <row r="169" spans="1:5" ht="25.5">
      <c r="A169" s="39" t="s">
        <v>17</v>
      </c>
      <c r="B169" s="25" t="s">
        <v>18</v>
      </c>
      <c r="C169" s="18">
        <v>0</v>
      </c>
      <c r="D169" s="18">
        <f t="shared" si="4"/>
        <v>641.4</v>
      </c>
      <c r="E169" s="23">
        <v>641.4</v>
      </c>
    </row>
    <row r="170" spans="1:5" ht="28.5" customHeight="1">
      <c r="A170" s="39" t="s">
        <v>19</v>
      </c>
      <c r="B170" s="25" t="s">
        <v>20</v>
      </c>
      <c r="C170" s="23">
        <f>C171</f>
        <v>3392.3</v>
      </c>
      <c r="D170" s="23">
        <f t="shared" si="4"/>
        <v>178.5</v>
      </c>
      <c r="E170" s="23">
        <f>E171</f>
        <v>3570.8</v>
      </c>
    </row>
    <row r="171" spans="1:5" ht="29.25" customHeight="1">
      <c r="A171" s="39" t="s">
        <v>21</v>
      </c>
      <c r="B171" s="25" t="s">
        <v>22</v>
      </c>
      <c r="C171" s="23">
        <v>3392.3</v>
      </c>
      <c r="D171" s="23">
        <f t="shared" si="4"/>
        <v>178.5</v>
      </c>
      <c r="E171" s="23">
        <v>3570.8</v>
      </c>
    </row>
    <row r="172" spans="1:5" ht="38.25">
      <c r="A172" s="31" t="s">
        <v>23</v>
      </c>
      <c r="B172" s="25" t="s">
        <v>24</v>
      </c>
      <c r="C172" s="23">
        <f>C173</f>
        <v>0</v>
      </c>
      <c r="D172" s="23">
        <f t="shared" si="4"/>
        <v>90.5</v>
      </c>
      <c r="E172" s="23">
        <f>E173</f>
        <v>90.5</v>
      </c>
    </row>
    <row r="173" spans="1:5" ht="38.25">
      <c r="A173" s="31" t="s">
        <v>25</v>
      </c>
      <c r="B173" s="25" t="s">
        <v>26</v>
      </c>
      <c r="C173" s="23">
        <v>0</v>
      </c>
      <c r="D173" s="23">
        <f aca="true" t="shared" si="5" ref="D173:D204">E173-C173</f>
        <v>90.5</v>
      </c>
      <c r="E173" s="23">
        <v>90.5</v>
      </c>
    </row>
    <row r="174" spans="1:5" ht="25.5" hidden="1">
      <c r="A174" s="31" t="s">
        <v>27</v>
      </c>
      <c r="B174" s="25" t="s">
        <v>28</v>
      </c>
      <c r="C174" s="23">
        <f>C175</f>
        <v>0</v>
      </c>
      <c r="D174" s="23">
        <f t="shared" si="5"/>
        <v>0</v>
      </c>
      <c r="E174" s="23">
        <f>E175</f>
        <v>0</v>
      </c>
    </row>
    <row r="175" spans="1:5" ht="38.25" hidden="1">
      <c r="A175" s="31" t="s">
        <v>29</v>
      </c>
      <c r="B175" s="25" t="s">
        <v>30</v>
      </c>
      <c r="C175" s="23"/>
      <c r="D175" s="23">
        <f t="shared" si="5"/>
        <v>0</v>
      </c>
      <c r="E175" s="23"/>
    </row>
    <row r="176" spans="1:5" ht="25.5">
      <c r="A176" s="31" t="s">
        <v>31</v>
      </c>
      <c r="B176" s="13" t="s">
        <v>32</v>
      </c>
      <c r="C176" s="23">
        <f>C177</f>
        <v>5473.1</v>
      </c>
      <c r="D176" s="23">
        <f t="shared" si="5"/>
        <v>3648.699999999999</v>
      </c>
      <c r="E176" s="23">
        <f>E177</f>
        <v>9121.8</v>
      </c>
    </row>
    <row r="177" spans="1:5" ht="25.5">
      <c r="A177" s="31" t="s">
        <v>33</v>
      </c>
      <c r="B177" s="13" t="s">
        <v>34</v>
      </c>
      <c r="C177" s="23">
        <v>5473.1</v>
      </c>
      <c r="D177" s="23">
        <f t="shared" si="5"/>
        <v>3648.699999999999</v>
      </c>
      <c r="E177" s="23">
        <v>9121.8</v>
      </c>
    </row>
    <row r="178" spans="1:5" ht="25.5">
      <c r="A178" s="31" t="s">
        <v>35</v>
      </c>
      <c r="B178" s="13" t="s">
        <v>36</v>
      </c>
      <c r="C178" s="23">
        <f>C179</f>
        <v>323388.6</v>
      </c>
      <c r="D178" s="23">
        <f t="shared" si="5"/>
        <v>10800.200000000012</v>
      </c>
      <c r="E178" s="23">
        <f>E179</f>
        <v>334188.8</v>
      </c>
    </row>
    <row r="179" spans="1:5" ht="25.5">
      <c r="A179" s="31" t="s">
        <v>37</v>
      </c>
      <c r="B179" s="37" t="s">
        <v>38</v>
      </c>
      <c r="C179" s="23">
        <v>323388.6</v>
      </c>
      <c r="D179" s="23">
        <f t="shared" si="5"/>
        <v>10800.200000000012</v>
      </c>
      <c r="E179" s="23">
        <v>334188.8</v>
      </c>
    </row>
    <row r="180" spans="1:5" ht="51">
      <c r="A180" s="31" t="s">
        <v>39</v>
      </c>
      <c r="B180" s="13" t="s">
        <v>40</v>
      </c>
      <c r="C180" s="23">
        <f>C181</f>
        <v>25956</v>
      </c>
      <c r="D180" s="23">
        <f t="shared" si="5"/>
        <v>0</v>
      </c>
      <c r="E180" s="23">
        <f>E181</f>
        <v>25956</v>
      </c>
    </row>
    <row r="181" spans="1:5" ht="51">
      <c r="A181" s="31" t="s">
        <v>41</v>
      </c>
      <c r="B181" s="13" t="s">
        <v>43</v>
      </c>
      <c r="C181" s="23">
        <v>25956</v>
      </c>
      <c r="D181" s="23">
        <f t="shared" si="5"/>
        <v>0</v>
      </c>
      <c r="E181" s="23">
        <v>25956</v>
      </c>
    </row>
    <row r="182" spans="1:5" ht="114.75" hidden="1">
      <c r="A182" s="31" t="s">
        <v>44</v>
      </c>
      <c r="B182" s="13" t="s">
        <v>110</v>
      </c>
      <c r="C182" s="23">
        <f>C183</f>
        <v>0</v>
      </c>
      <c r="D182" s="23">
        <f t="shared" si="5"/>
        <v>0</v>
      </c>
      <c r="E182" s="23">
        <f>E183</f>
        <v>0</v>
      </c>
    </row>
    <row r="183" spans="1:5" ht="114.75" hidden="1">
      <c r="A183" s="31" t="s">
        <v>45</v>
      </c>
      <c r="B183" s="13" t="s">
        <v>111</v>
      </c>
      <c r="C183" s="23">
        <v>0</v>
      </c>
      <c r="D183" s="23">
        <f t="shared" si="5"/>
        <v>0</v>
      </c>
      <c r="E183" s="23">
        <v>0</v>
      </c>
    </row>
    <row r="184" spans="1:5" ht="12.75">
      <c r="A184" s="31" t="s">
        <v>46</v>
      </c>
      <c r="B184" s="13" t="s">
        <v>47</v>
      </c>
      <c r="C184" s="23">
        <f>C185</f>
        <v>17032.5</v>
      </c>
      <c r="D184" s="23">
        <f t="shared" si="5"/>
        <v>0</v>
      </c>
      <c r="E184" s="23">
        <f>E185</f>
        <v>17032.5</v>
      </c>
    </row>
    <row r="185" spans="1:5" ht="12.75">
      <c r="A185" s="31" t="s">
        <v>48</v>
      </c>
      <c r="B185" s="13" t="s">
        <v>49</v>
      </c>
      <c r="C185" s="23">
        <v>17032.5</v>
      </c>
      <c r="D185" s="23">
        <f t="shared" si="5"/>
        <v>0</v>
      </c>
      <c r="E185" s="23">
        <v>17032.5</v>
      </c>
    </row>
    <row r="186" spans="1:5" ht="64.5" customHeight="1" hidden="1">
      <c r="A186" s="31" t="s">
        <v>50</v>
      </c>
      <c r="B186" s="13" t="s">
        <v>112</v>
      </c>
      <c r="C186" s="23">
        <f>C187</f>
        <v>0</v>
      </c>
      <c r="D186" s="23">
        <f t="shared" si="5"/>
        <v>0</v>
      </c>
      <c r="E186" s="23">
        <f>E187</f>
        <v>0</v>
      </c>
    </row>
    <row r="187" spans="1:5" ht="56.25" customHeight="1" hidden="1">
      <c r="A187" s="31" t="s">
        <v>51</v>
      </c>
      <c r="B187" s="13" t="s">
        <v>113</v>
      </c>
      <c r="C187" s="23"/>
      <c r="D187" s="23">
        <f t="shared" si="5"/>
        <v>0</v>
      </c>
      <c r="E187" s="23"/>
    </row>
    <row r="188" spans="1:5" ht="45.75" customHeight="1">
      <c r="A188" s="31" t="s">
        <v>52</v>
      </c>
      <c r="B188" s="13" t="s">
        <v>53</v>
      </c>
      <c r="C188" s="23">
        <f>C189</f>
        <v>13212.9</v>
      </c>
      <c r="D188" s="23">
        <f t="shared" si="5"/>
        <v>-800</v>
      </c>
      <c r="E188" s="23">
        <f>E189</f>
        <v>12412.9</v>
      </c>
    </row>
    <row r="189" spans="1:5" ht="45.75" customHeight="1">
      <c r="A189" s="31" t="s">
        <v>54</v>
      </c>
      <c r="B189" s="13" t="s">
        <v>55</v>
      </c>
      <c r="C189" s="23">
        <v>13212.9</v>
      </c>
      <c r="D189" s="23">
        <f t="shared" si="5"/>
        <v>-800</v>
      </c>
      <c r="E189" s="23">
        <v>12412.9</v>
      </c>
    </row>
    <row r="190" spans="1:5" ht="63.75">
      <c r="A190" s="31" t="s">
        <v>56</v>
      </c>
      <c r="B190" s="13" t="s">
        <v>114</v>
      </c>
      <c r="C190" s="23">
        <f>C191</f>
        <v>26097.1</v>
      </c>
      <c r="D190" s="23">
        <f t="shared" si="5"/>
        <v>-3604.2999999999993</v>
      </c>
      <c r="E190" s="23">
        <f>E191</f>
        <v>22492.8</v>
      </c>
    </row>
    <row r="191" spans="1:5" ht="67.5" customHeight="1">
      <c r="A191" s="31" t="s">
        <v>57</v>
      </c>
      <c r="B191" s="13" t="s">
        <v>115</v>
      </c>
      <c r="C191" s="23">
        <v>26097.1</v>
      </c>
      <c r="D191" s="23">
        <f t="shared" si="5"/>
        <v>-3604.2999999999993</v>
      </c>
      <c r="E191" s="23">
        <v>22492.8</v>
      </c>
    </row>
    <row r="192" spans="1:5" ht="51">
      <c r="A192" s="31" t="s">
        <v>58</v>
      </c>
      <c r="B192" s="13" t="s">
        <v>59</v>
      </c>
      <c r="C192" s="23">
        <f>C193</f>
        <v>5443.2</v>
      </c>
      <c r="D192" s="23">
        <f t="shared" si="5"/>
        <v>180</v>
      </c>
      <c r="E192" s="23">
        <f>E193</f>
        <v>5623.2</v>
      </c>
    </row>
    <row r="193" spans="1:5" ht="51">
      <c r="A193" s="31" t="s">
        <v>60</v>
      </c>
      <c r="B193" s="13" t="s">
        <v>116</v>
      </c>
      <c r="C193" s="23">
        <v>5443.2</v>
      </c>
      <c r="D193" s="23">
        <f t="shared" si="5"/>
        <v>180</v>
      </c>
      <c r="E193" s="23">
        <v>5623.2</v>
      </c>
    </row>
    <row r="194" spans="1:5" ht="12.75">
      <c r="A194" s="31" t="s">
        <v>61</v>
      </c>
      <c r="B194" s="13" t="s">
        <v>62</v>
      </c>
      <c r="C194" s="23">
        <f>C195</f>
        <v>676</v>
      </c>
      <c r="D194" s="23">
        <f t="shared" si="5"/>
        <v>-676</v>
      </c>
      <c r="E194" s="23">
        <f>E195</f>
        <v>0</v>
      </c>
    </row>
    <row r="195" spans="1:5" ht="12.75">
      <c r="A195" s="39" t="s">
        <v>63</v>
      </c>
      <c r="B195" s="40" t="s">
        <v>64</v>
      </c>
      <c r="C195" s="23">
        <v>676</v>
      </c>
      <c r="D195" s="23">
        <f t="shared" si="5"/>
        <v>-676</v>
      </c>
      <c r="E195" s="23">
        <v>0</v>
      </c>
    </row>
    <row r="196" spans="1:5" ht="12.75">
      <c r="A196" s="32" t="s">
        <v>65</v>
      </c>
      <c r="B196" s="38" t="s">
        <v>66</v>
      </c>
      <c r="C196" s="22">
        <f>C197+C203+C199+C201</f>
        <v>25502.9</v>
      </c>
      <c r="D196" s="22">
        <f t="shared" si="5"/>
        <v>185702</v>
      </c>
      <c r="E196" s="22">
        <f>E197+E203+E199+E201</f>
        <v>211204.9</v>
      </c>
    </row>
    <row r="197" spans="1:5" ht="63.75" customHeight="1">
      <c r="A197" s="39" t="s">
        <v>67</v>
      </c>
      <c r="B197" s="40" t="s">
        <v>117</v>
      </c>
      <c r="C197" s="23">
        <f>C198</f>
        <v>13106.9</v>
      </c>
      <c r="D197" s="23">
        <f t="shared" si="5"/>
        <v>0</v>
      </c>
      <c r="E197" s="23">
        <f>E198</f>
        <v>13106.9</v>
      </c>
    </row>
    <row r="198" spans="1:5" ht="63.75" customHeight="1">
      <c r="A198" s="39" t="s">
        <v>68</v>
      </c>
      <c r="B198" s="40" t="s">
        <v>118</v>
      </c>
      <c r="C198" s="23">
        <v>13106.9</v>
      </c>
      <c r="D198" s="23">
        <f t="shared" si="5"/>
        <v>0</v>
      </c>
      <c r="E198" s="23">
        <v>13106.9</v>
      </c>
    </row>
    <row r="199" spans="1:5" ht="38.25">
      <c r="A199" s="39" t="s">
        <v>69</v>
      </c>
      <c r="B199" s="40" t="s">
        <v>70</v>
      </c>
      <c r="C199" s="23">
        <f>C200</f>
        <v>212</v>
      </c>
      <c r="D199" s="23">
        <f t="shared" si="5"/>
        <v>197</v>
      </c>
      <c r="E199" s="23">
        <f>E200</f>
        <v>409</v>
      </c>
    </row>
    <row r="200" spans="1:5" ht="30.75" customHeight="1">
      <c r="A200" s="39" t="s">
        <v>71</v>
      </c>
      <c r="B200" s="40" t="s">
        <v>72</v>
      </c>
      <c r="C200" s="23">
        <v>212</v>
      </c>
      <c r="D200" s="23">
        <f t="shared" si="5"/>
        <v>197</v>
      </c>
      <c r="E200" s="23">
        <v>409</v>
      </c>
    </row>
    <row r="201" spans="1:5" ht="38.25">
      <c r="A201" s="39" t="s">
        <v>73</v>
      </c>
      <c r="B201" s="40" t="s">
        <v>74</v>
      </c>
      <c r="C201" s="23">
        <f>C202</f>
        <v>6055</v>
      </c>
      <c r="D201" s="23">
        <f t="shared" si="5"/>
        <v>-3231.6</v>
      </c>
      <c r="E201" s="23">
        <f>E202</f>
        <v>2823.4</v>
      </c>
    </row>
    <row r="202" spans="1:5" ht="38.25">
      <c r="A202" s="39" t="s">
        <v>75</v>
      </c>
      <c r="B202" s="40" t="s">
        <v>76</v>
      </c>
      <c r="C202" s="23">
        <v>6055</v>
      </c>
      <c r="D202" s="23">
        <f t="shared" si="5"/>
        <v>-3231.6</v>
      </c>
      <c r="E202" s="23">
        <v>2823.4</v>
      </c>
    </row>
    <row r="203" spans="1:5" ht="12.75" customHeight="1">
      <c r="A203" s="39" t="s">
        <v>77</v>
      </c>
      <c r="B203" s="40" t="s">
        <v>78</v>
      </c>
      <c r="C203" s="23">
        <f>C204</f>
        <v>6129</v>
      </c>
      <c r="D203" s="23">
        <f t="shared" si="5"/>
        <v>188736.6</v>
      </c>
      <c r="E203" s="23">
        <f>E204</f>
        <v>194865.6</v>
      </c>
    </row>
    <row r="204" spans="1:5" ht="25.5" customHeight="1">
      <c r="A204" s="39" t="s">
        <v>79</v>
      </c>
      <c r="B204" s="40" t="s">
        <v>80</v>
      </c>
      <c r="C204" s="23">
        <v>6129</v>
      </c>
      <c r="D204" s="23">
        <f t="shared" si="5"/>
        <v>188736.6</v>
      </c>
      <c r="E204" s="23">
        <f>194865.6</f>
        <v>194865.6</v>
      </c>
    </row>
    <row r="205" spans="1:5" ht="12.75">
      <c r="A205" s="27" t="s">
        <v>81</v>
      </c>
      <c r="B205" s="7" t="s">
        <v>82</v>
      </c>
      <c r="C205" s="8">
        <f>C206</f>
        <v>10100</v>
      </c>
      <c r="D205" s="8">
        <f aca="true" t="shared" si="6" ref="D205:D210">E205-C205</f>
        <v>0</v>
      </c>
      <c r="E205" s="8">
        <f>E206</f>
        <v>10100</v>
      </c>
    </row>
    <row r="206" spans="1:5" s="15" customFormat="1" ht="12.75">
      <c r="A206" s="12" t="s">
        <v>83</v>
      </c>
      <c r="B206" s="13" t="s">
        <v>84</v>
      </c>
      <c r="C206" s="14">
        <v>10100</v>
      </c>
      <c r="D206" s="14">
        <f t="shared" si="6"/>
        <v>0</v>
      </c>
      <c r="E206" s="14">
        <v>10100</v>
      </c>
    </row>
    <row r="207" spans="1:5" ht="25.5" hidden="1">
      <c r="A207" s="6" t="s">
        <v>85</v>
      </c>
      <c r="B207" s="11" t="s">
        <v>86</v>
      </c>
      <c r="C207" s="8">
        <f>C208+C209</f>
        <v>0</v>
      </c>
      <c r="D207" s="8">
        <f t="shared" si="6"/>
        <v>0</v>
      </c>
      <c r="E207" s="8">
        <f>E208+E209</f>
        <v>0</v>
      </c>
    </row>
    <row r="208" spans="1:5" ht="14.25" customHeight="1" hidden="1">
      <c r="A208" s="12" t="s">
        <v>87</v>
      </c>
      <c r="B208" s="37" t="s">
        <v>88</v>
      </c>
      <c r="C208" s="14"/>
      <c r="D208" s="14">
        <f t="shared" si="6"/>
        <v>0</v>
      </c>
      <c r="E208" s="14"/>
    </row>
    <row r="209" spans="1:5" ht="25.5" hidden="1">
      <c r="A209" s="12" t="s">
        <v>89</v>
      </c>
      <c r="B209" s="37" t="s">
        <v>90</v>
      </c>
      <c r="C209" s="14"/>
      <c r="D209" s="14">
        <f t="shared" si="6"/>
        <v>0</v>
      </c>
      <c r="E209" s="14"/>
    </row>
    <row r="210" spans="1:5" s="44" customFormat="1" ht="22.5" customHeight="1">
      <c r="A210" s="6"/>
      <c r="B210" s="42" t="s">
        <v>91</v>
      </c>
      <c r="C210" s="43">
        <f>C13+C145+C207</f>
        <v>2732052.3000000007</v>
      </c>
      <c r="D210" s="43">
        <f t="shared" si="6"/>
        <v>340365.79999999935</v>
      </c>
      <c r="E210" s="43">
        <f>E13+E145+E207</f>
        <v>3072418.1</v>
      </c>
    </row>
  </sheetData>
  <sheetProtection/>
  <mergeCells count="1">
    <mergeCell ref="A9:E9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281</cp:lastModifiedBy>
  <cp:lastPrinted>2010-12-10T10:06:10Z</cp:lastPrinted>
  <dcterms:created xsi:type="dcterms:W3CDTF">2010-11-25T04:19:56Z</dcterms:created>
  <dcterms:modified xsi:type="dcterms:W3CDTF">2010-12-29T05:01:38Z</dcterms:modified>
  <cp:category/>
  <cp:version/>
  <cp:contentType/>
  <cp:contentStatus/>
</cp:coreProperties>
</file>