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 2" sheetId="1" r:id="rId1"/>
  </sheets>
  <definedNames>
    <definedName name="Z_419C6360_650C_11D7_8EE1_00AA004F2C37_.wvu.PrintTitles" localSheetId="0" hidden="1">'прил 2'!$9:$9</definedName>
    <definedName name="Z_724AD495_11B4_400C_801A_5C4B3D529E14_.wvu.PrintTitles" localSheetId="0" hidden="1">'прил 2'!$9:$9</definedName>
    <definedName name="Z_7877DC72_62EE_441D_853A_C86C7C220B32_.wvu.PrintTitles" localSheetId="0" hidden="1">'прил 2'!$9:$9</definedName>
    <definedName name="Z_7CA99B60_587F_11D7_8C29_000021DDEF14_.wvu.PrintTitles" localSheetId="0" hidden="1">'прил 2'!$9:$9</definedName>
    <definedName name="Z_FD5AB83D_D344_4A9C_9E4F_7A0B1BEDCF80_.wvu.PrintTitles" localSheetId="0" hidden="1">'прил 2'!$9:$9</definedName>
    <definedName name="_xlnm.Print_Titles" localSheetId="0">'прил 2'!$9:$9</definedName>
  </definedNames>
  <calcPr fullCalcOnLoad="1"/>
</workbook>
</file>

<file path=xl/sharedStrings.xml><?xml version="1.0" encoding="utf-8"?>
<sst xmlns="http://schemas.openxmlformats.org/spreadsheetml/2006/main" count="1304" uniqueCount="602">
  <si>
    <t>Реализация региональных проектов</t>
  </si>
  <si>
    <t xml:space="preserve">092 01 12 </t>
  </si>
  <si>
    <t>Средства на исполнение решений судов, вступивших в законную силу</t>
  </si>
  <si>
    <t xml:space="preserve">Субсидия из регионального фонда софинансирования социальных расходов на реализацию приоритетного регионального проекта "Новая школа" </t>
  </si>
  <si>
    <t>520 09 00</t>
  </si>
  <si>
    <t>Ежемесячное денежное вознаграждение за классное руководство</t>
  </si>
  <si>
    <t>520 09 01</t>
  </si>
  <si>
    <t>Реставрация панно "Орден"</t>
  </si>
  <si>
    <t>Ежемесячное денежное вознаграждение за классное руководство (федеральные средства)</t>
  </si>
  <si>
    <t xml:space="preserve"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 </t>
  </si>
  <si>
    <t>Мероприятия в области социальной политики</t>
  </si>
  <si>
    <t>Краевая целевая программа "Обеспечение жильем молодых семей в Пермском крае на 2007-2010 годы"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</si>
  <si>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"Приведение в нормативное состояние объектов социальной сферы"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</si>
  <si>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"Достойное жилье" (остатки 2009 года)</t>
  </si>
  <si>
    <t>в том числе расходы на реализацию приоритетных региональных проектов</t>
  </si>
  <si>
    <t>003 04 01</t>
  </si>
  <si>
    <t>Депутаты представительного органа муниципального образования, работающие на постоянной основе</t>
  </si>
  <si>
    <t>795 22 00</t>
  </si>
  <si>
    <t>Городская целевая программа "Повышение безопасности дорожного движения в г. Березники на 2010-2012 годы"</t>
  </si>
  <si>
    <t>0406</t>
  </si>
  <si>
    <t>Водные ресурсы</t>
  </si>
  <si>
    <t>280 00 00</t>
  </si>
  <si>
    <t>Водохозяйственные мероприятия</t>
  </si>
  <si>
    <t>280 01 00</t>
  </si>
  <si>
    <t>Осуществление отдельных полномочий в области водных отношений</t>
  </si>
  <si>
    <t>505 37 00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</si>
  <si>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РФ и субъектов РФ</t>
  </si>
  <si>
    <t>505 37 02</t>
  </si>
  <si>
    <t xml:space="preserve">      от 09.11.2010 № 1668</t>
  </si>
  <si>
    <t>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</t>
  </si>
  <si>
    <t>102 03 00</t>
  </si>
  <si>
    <t>Бюджетные инвестиции в объекты коммунальной инфраструктуры</t>
  </si>
  <si>
    <t>522 10 20</t>
  </si>
  <si>
    <t>Мероприятия по обеспечению пожарной безопасности</t>
  </si>
  <si>
    <t>440 99 00</t>
  </si>
  <si>
    <t>Газификация частного жилищного фонда</t>
  </si>
  <si>
    <t>Кладбище (проектирование и строительство)</t>
  </si>
  <si>
    <t>795 02 00</t>
  </si>
  <si>
    <t>795 03 00</t>
  </si>
  <si>
    <t>Ведомственная целевая программа "Развитие системы дополнительного образования детей г.Березники на 2006-2010 годы"</t>
  </si>
  <si>
    <t>Городская целевая комплексная Программа профилактики алкоголизма, наркомании и токсикомании в детской, подростковой и молодежной среде г.Березники на 2008-2010 годы</t>
  </si>
  <si>
    <t>450 85 00</t>
  </si>
  <si>
    <t>Содержание организаций культуры</t>
  </si>
  <si>
    <t>Поддержка в сфере культуры, кинематографии и средств массовой информации</t>
  </si>
  <si>
    <t>795 08 00</t>
  </si>
  <si>
    <t>Комплексная целевая Программа развития физической культуры и спорта в г.Березники на 2007-2010 годы "Березники-спортивные"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</si>
  <si>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</si>
  <si>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</si>
  <si>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505 50 01</t>
  </si>
  <si>
    <t>Обеспечение работников бюджетной сферы путевками на санаторно-курортное лечение</t>
  </si>
  <si>
    <t>340 00 00</t>
  </si>
  <si>
    <t>Реализация функций органами местного самоуправления в области национальной экономики</t>
  </si>
  <si>
    <t>340 07 00</t>
  </si>
  <si>
    <t>Закупка для государственных нужд техники, производимой на территории Российской Федерации</t>
  </si>
  <si>
    <t>340 07 02</t>
  </si>
  <si>
    <t>Закупка автотранспортных средств и коммунальной техники</t>
  </si>
  <si>
    <t xml:space="preserve">   Субсидия на закупку коммунальной техники (остатки средств 2009 года)</t>
  </si>
  <si>
    <t xml:space="preserve">092 01 10 </t>
  </si>
  <si>
    <t>Проведение церемонии инаугурации главы города</t>
  </si>
  <si>
    <t>520 23 00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</si>
  <si>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</si>
  <si>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302 00 00</t>
  </si>
  <si>
    <t xml:space="preserve">                             </t>
  </si>
  <si>
    <t>Поисковые и аварийно-спасательные работы</t>
  </si>
  <si>
    <t>302 01 00</t>
  </si>
  <si>
    <t>Защита населения и территории от последствий чрезвычайных ситуаций природного и техногенного характера, гражданская оборона, аварийно-спасательные мероприятия</t>
  </si>
  <si>
    <t>505 85 06</t>
  </si>
  <si>
    <t>Меры социальной поддержки граждан</t>
  </si>
  <si>
    <t xml:space="preserve">   Субсидия на закупку автотранспортных средств для обеспечения деятельности УВД (остатки средств 2009 года)</t>
  </si>
  <si>
    <t>998 00 00</t>
  </si>
  <si>
    <t>Разработка ПСД и реконструкция водовода на правый берег от водовода "Усолка" до насосной станции 3 подъема (остатки средств 2009 года)</t>
  </si>
  <si>
    <t xml:space="preserve">Субсидия из регионального фонда софинансирования социальных расходов на реализацию приоритетного регионального проекта "Муниципальные дороги" </t>
  </si>
  <si>
    <t>Федеральная программа "Жилище" на 2002-2010 годы. Подпрограмма "Модернизация объектов коммунальной инфраструктуры" на выполнение мероприятий по переселению граждан из жилищного фонда, признанного непригодным для проживания, (или) жилищного фонда с высоким уровнем износа</t>
  </si>
  <si>
    <t>Проектирование и монтаж трансформаторной подстанции в районе малоэтажной застройки, ограниченном ул. Тельмана-Л.Толстого-Д.Бедного-Степанова</t>
  </si>
  <si>
    <t xml:space="preserve">   Субсидия на закупку коммунальной техники </t>
  </si>
  <si>
    <t>521 01 01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</si>
  <si>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</si>
  <si>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>Разработка ПСД и реконструкция водовода на правый берег от водовода "Усолка" до насосной станции 3 подъема</t>
  </si>
  <si>
    <t>795 14 00</t>
  </si>
  <si>
    <t>к постановлению администрации города</t>
  </si>
  <si>
    <t>Городская целевая программа "Строительство газопроводов и газификация многоквартирных жилых домов на 2009 - 2010 годы"</t>
  </si>
  <si>
    <t>Разработка ПСД для рекультивации городской свалки</t>
  </si>
  <si>
    <t>520 24 00</t>
  </si>
  <si>
    <t>Межбюджетные трансферты на строительство (реконструкцию) спортивных объектов</t>
  </si>
  <si>
    <t>Строительство (реконструкция) спортивных объектов (остатки средств 2009 года)</t>
  </si>
  <si>
    <t>521 02 26</t>
  </si>
  <si>
    <t>Субвенция на организацию оздоровления и отдыха детей</t>
  </si>
  <si>
    <t>Региональные целевые программы</t>
  </si>
  <si>
    <t>522 26 00</t>
  </si>
  <si>
    <t>Краевая целевая программа "Профилактика алкоголизма, наркомании и токсикомании в Пермском крае на 2008-2011 годы"</t>
  </si>
  <si>
    <t xml:space="preserve">Приобретение пассажирского  подвижного состава </t>
  </si>
  <si>
    <t>522 50 00</t>
  </si>
  <si>
    <t>Краевая целевая программа "Развитие малого и среднего предпринимательства в Пермском крае на 2008-2011 годы"</t>
  </si>
  <si>
    <t>Субвенции на обеспечение донорской кровью и ее компонентами муниципальных учреждений здравоохранения (остатки 2009 года)</t>
  </si>
  <si>
    <t xml:space="preserve">Обеспечение жильем отдельных категорий граждан, установленных Федеральным Законом от 12.01.1995 года № 5-ФЗ "О ветеранах" в соответствии с Указом Президента РФ от 07.05.2008г. № 714 "Об обеспечении жильем ветеранов ВОВ 1941-1945 годов" </t>
  </si>
  <si>
    <t>505 58 02</t>
  </si>
  <si>
    <t>Строительство (приобретение) жилья для реабилитированных лиц, имеющих инвалидность или являющихся пенсионерами</t>
  </si>
  <si>
    <t>Предоставление мер социальной поддержки учащимся из многодетных малоимущих семей (остатки 2009 года)</t>
  </si>
  <si>
    <t xml:space="preserve">   Субсидия на закупку автотранспортных средств для обеспечения деятельности УВД </t>
  </si>
  <si>
    <t>Разработка ПСД для реконструкции части здания школы под административное здание по ул. Березниковская, 67</t>
  </si>
  <si>
    <t>Предоставление мер социальной поддержки учащимся из малоимущих семей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</si>
  <si>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"Новая школа" (остатки 2009 года)</t>
  </si>
  <si>
    <t>(форма К-8)</t>
  </si>
  <si>
    <t>Приложение 2</t>
  </si>
  <si>
    <t>Раздел, подраздел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</si>
  <si>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типа... (остатки 2009 года)</t>
  </si>
  <si>
    <t xml:space="preserve">Субсидия из регионального фонда софинансирования социальных расходов на реализацию приоритетного регионального проекта "Приведение в нормативное состояние объектов социальной сферы" </t>
  </si>
  <si>
    <t>Выполнение работ по отключению внутридомовых газопроводов и установка заглушек на аварийных квартирах и домах</t>
  </si>
  <si>
    <t>Замена аварийных чердачных перекрытий по ул. Гагарина 11-15 и ул. Монтажников 3-5</t>
  </si>
  <si>
    <t>Софинансирование приоритетного регионального проекта "Новая школа"</t>
  </si>
  <si>
    <t>Исполнение бюджета города по расходам за 9 месяцев 2010 года</t>
  </si>
  <si>
    <t>795 12 00</t>
  </si>
  <si>
    <t>Городская целевая программа "Капитальный ремонт крыш многоквартирных домов в городе Березники на 2009-2013 годы"</t>
  </si>
  <si>
    <t>0105</t>
  </si>
  <si>
    <t>Судебная система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</si>
  <si>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</si>
  <si>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</si>
  <si>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001 43 00</t>
  </si>
  <si>
    <t>Осуществление полномочий по подготовке проведения статистических переписей</t>
  </si>
  <si>
    <t>023</t>
  </si>
  <si>
    <t>Взнос в уставной капитал</t>
  </si>
  <si>
    <t>Комитет по физической культуре, спорту и делам молодежи</t>
  </si>
  <si>
    <t>795 23 00</t>
  </si>
  <si>
    <t>Разработка ПСД для строительства лечебно-диагностического корпуса для МУ "Детская городская больница"</t>
  </si>
  <si>
    <t>522 06 00</t>
  </si>
  <si>
    <t>Краевая целевая программа "Семья и дети Пермского края на 2007-2010 годы"</t>
  </si>
  <si>
    <t>Городская целевая программа "Приведение в нормативное и безопасное состояние зеленого хозяйства придомовых территорий города Березники на 2010-2012 годы"</t>
  </si>
  <si>
    <t>Разработка ПСД для реконструкции МОУ СОШ № 24 по адресу: ул. Ломоносова, 60</t>
  </si>
  <si>
    <t>450 06 00</t>
  </si>
  <si>
    <t>450 06 01</t>
  </si>
  <si>
    <t>Комплектование книжных фондов библиотек муниципальных образований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</si>
  <si>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федерального бюджета</t>
  </si>
  <si>
    <t>Субсидии юридическим лицам (за исключением субсидий государственным (муниципальным) учреждениям)</t>
  </si>
  <si>
    <t>Приобретение пассажирского  подвижного состава (расчеты по лизингу)</t>
  </si>
  <si>
    <t>0503</t>
  </si>
  <si>
    <t>Благоустройство</t>
  </si>
  <si>
    <t>600 01 00</t>
  </si>
  <si>
    <t>Расходы на содержание сетей наружного освещения, включая расходы на оплату уличного освещения</t>
  </si>
  <si>
    <t>600 02 00</t>
  </si>
  <si>
    <t>600 03 00</t>
  </si>
  <si>
    <t>600 04 00</t>
  </si>
  <si>
    <t>795 17 00</t>
  </si>
  <si>
    <t>Программа реформирования муниципальных финансов муниципального образования "Город Березники" на 2008-2010 годы</t>
  </si>
  <si>
    <t>МУ "Служба благоустройства"</t>
  </si>
  <si>
    <t xml:space="preserve">Расходы по содержанию прочих объектов благоустройства, включая расходы на прочие мероприятия по благоустройству </t>
  </si>
  <si>
    <t>600 05 00</t>
  </si>
  <si>
    <t>Расходы по организации и содержанию мест захоронения</t>
  </si>
  <si>
    <t>0505</t>
  </si>
  <si>
    <t>290 01 00</t>
  </si>
  <si>
    <t>Мероприятия по благоустройству</t>
  </si>
  <si>
    <t>Депутаты представительного органа муниципального образования, работающие на не постоянной основе</t>
  </si>
  <si>
    <t>017</t>
  </si>
  <si>
    <t>003 04 02</t>
  </si>
  <si>
    <t xml:space="preserve">Субвенции на создание и организацию деятельности административных комиссий 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</si>
  <si>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</si>
  <si>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Субвенции на обслуживание получателей средств краевого бюджета</t>
  </si>
  <si>
    <t>Мероприятия по организации оздоровительной кампании детей и подростков</t>
  </si>
  <si>
    <t>Амбулаторная помощь</t>
  </si>
  <si>
    <t>Городская целевая комплексная Программа по организации и совершенствованию онкологической помощи населению г. Березники на 2007-2011 годы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</si>
  <si>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</si>
  <si>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Субсидии на возмещение недополученных доходов, связанных с предоставлением льготного проезда по проездным документам для школьников, студентов и учащихся средних специальных учебных заведений</t>
  </si>
  <si>
    <t xml:space="preserve">   Содержание милиции общественной безопасности</t>
  </si>
  <si>
    <t xml:space="preserve">     Березниковская городская Дума</t>
  </si>
  <si>
    <t>019</t>
  </si>
  <si>
    <t>Обслуживание муниципального долга</t>
  </si>
  <si>
    <t xml:space="preserve">Предоставление услуги на получение основного общего, среднего общего образования </t>
  </si>
  <si>
    <t>450 85 01</t>
  </si>
  <si>
    <t>Предоставление услуги по организации массовых, зрелищных, культурно-досуговых мероприятий и акций городского и регионального уровня</t>
  </si>
  <si>
    <t>Предоставление услуги по обеспечению доступа к музейным коллекциям (фондам)</t>
  </si>
  <si>
    <t>Целевая городская программа оказания муниципальной помощи малоимущим семьям и гражданам "Поддержка и защита"</t>
  </si>
  <si>
    <t>Субсидии на возмещение недополученных доходов, связанных с  предоставлением льготного проезда по проездным документам учащихся школы № 14 с 1 по 4 классы, ранее обучавшихся в школе № 26 и проживающих в прилегающем к данной школе микрорайоне</t>
  </si>
  <si>
    <t>Субсидии на возмещение недополученных доходов по оплате за содержание и ремонт жилого помещения за граждан, проживающих в общежитиях, имеющих в своем составе муниципальный жилищный фонд</t>
  </si>
  <si>
    <t>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</si>
  <si>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Субсидии на выполнение работ по содержанию водозабора "Сурмог"</t>
  </si>
  <si>
    <t>Управление благоустройства</t>
  </si>
  <si>
    <t>Городская целевая программа "Обеспечение жильем молодых семей в г.Березники на 2006-2010 годы"</t>
  </si>
  <si>
    <t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</t>
  </si>
  <si>
    <t>795 11 00</t>
  </si>
  <si>
    <t>Городская целевая Программа "Профилактика и лечение артериальной гипертонии в г.Березники на 2009-2013 г.г."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</si>
  <si>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</si>
  <si>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521 02 24</t>
  </si>
  <si>
    <t>Субвенции на предоставление дополнительных мер материального обеспечения и социальной защиты работников образования</t>
  </si>
  <si>
    <t>(тыс. руб.)</t>
  </si>
  <si>
    <t>Утверждено по бюджету</t>
  </si>
  <si>
    <t>Уточненный план</t>
  </si>
  <si>
    <t>Факт</t>
  </si>
  <si>
    <t>Субвенции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</si>
  <si>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</si>
  <si>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521 02 17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</si>
  <si>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</si>
  <si>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г.Березники</t>
  </si>
  <si>
    <t>001 00 00</t>
  </si>
  <si>
    <t xml:space="preserve">Руководство и управление в сфере установленных функций </t>
  </si>
  <si>
    <t>Содержание шахматного клуба</t>
  </si>
  <si>
    <t>Расходы на управление объектами муниципального имущества, составляющих муниципальную казну</t>
  </si>
  <si>
    <t>Пенсии за выслугу лет лицам, замещавшим муниципальные должности муниципальной службы</t>
  </si>
  <si>
    <t>Расходы на денежные выплаты Почетным гражданам г.Березники</t>
  </si>
  <si>
    <t>795 13 00</t>
  </si>
  <si>
    <t>1100</t>
  </si>
  <si>
    <t>521 03 00</t>
  </si>
  <si>
    <t>Субвенции на обеспечение хранения, комплектования, учета и использования архивных документов государственной части архивного фонда Пермского края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</si>
  <si>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</si>
  <si>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типа...</t>
  </si>
  <si>
    <t>514 00 00</t>
  </si>
  <si>
    <t>Реализация государственных функций в области социальной политики</t>
  </si>
  <si>
    <t>514 02 00</t>
  </si>
  <si>
    <t xml:space="preserve">Пенсии за выслугу лет  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</si>
  <si>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</si>
  <si>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795 16 00</t>
  </si>
  <si>
    <t>Городская целевая программа "Отлов и стерилизация безнадзорных (бездомных) животных в городе Березники на 2009-2011 годы"</t>
  </si>
  <si>
    <t>Субвенции на обеспечение воспитания и обучения детей-инвалидов в дошкольных образовательных учреждениях и на дому</t>
  </si>
  <si>
    <t>512 03 00</t>
  </si>
  <si>
    <t>Стипендии спортсменам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</si>
  <si>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(остатки 2009 года)</t>
  </si>
  <si>
    <t>Проведение выборов в представительные органы муниципального образования (остатки 2009 года)</t>
  </si>
  <si>
    <t>Реконструкция помещений для детской музыкальной школы № 2 по адресу ул.П.Коммуны, 10</t>
  </si>
  <si>
    <t>Расходы на устранение аварий и подготовку к зиме объектов инженерной инфраструктуры коммунального хозяйства</t>
  </si>
  <si>
    <t>Предоставление услуг по оказанию скорой медицинской помощи</t>
  </si>
  <si>
    <t xml:space="preserve">092 01 09 </t>
  </si>
  <si>
    <t>Средства на перечисление субсидиарной ответственности по решению арбитражного суда</t>
  </si>
  <si>
    <t xml:space="preserve">   Закупка автотранспортных средств для обеспечения деятельности УВД</t>
  </si>
  <si>
    <t>433 99 01</t>
  </si>
  <si>
    <t>Субсидия из регионального фонда софинансирования социальных расходов на реализацию приоритетного регионального проекта "Достойное жилье"</t>
  </si>
  <si>
    <t>002</t>
  </si>
  <si>
    <t>Субсидии автономным учреждениям</t>
  </si>
  <si>
    <t>Содержание здания бывшего кинотеатра "Авангард"</t>
  </si>
  <si>
    <t>090 01 00</t>
  </si>
  <si>
    <t>Содержание, обслуживание и сохранение объектов муниципального имущества, составляющих муниципальную казну</t>
  </si>
  <si>
    <t>795 21 00</t>
  </si>
  <si>
    <t>Содержание учреждений за счет средств от рыночной продажи товаров и услуг (остатки 2009 года)</t>
  </si>
  <si>
    <t>Содержание учреждений за счет безвозмездных поступлений от предпринимательской деятельности (остатки 2009 года)</t>
  </si>
  <si>
    <t>433 00 00</t>
  </si>
  <si>
    <t>Специальные (коррекционные) учреждения</t>
  </si>
  <si>
    <t>795 01 00</t>
  </si>
  <si>
    <t>Городской целевой проект "Каникулы" на 2007-2009 годы</t>
  </si>
  <si>
    <t xml:space="preserve">      МУ "Городское кадастровое бюро"</t>
  </si>
  <si>
    <t xml:space="preserve">      МУ "Управление капитального строительства"</t>
  </si>
  <si>
    <t>104 00 00</t>
  </si>
  <si>
    <t>Федеральная целевая программа "Жилище" на 2002-2010 годы</t>
  </si>
  <si>
    <t>104 02 00</t>
  </si>
  <si>
    <t>Подпрограмма "Обеспечение жильем молодых семей" (остатки 2009 года)</t>
  </si>
  <si>
    <t>505 34 01</t>
  </si>
  <si>
    <t>Обеспечение жильем отдельных категорий граждан, установленных Федеральным Законом от 12.01.1995 года № 5-ФЗ "О ветеранах" в соответствии с Указом Президента РФ от 07.05.2008г. № 714 "Об обеспечении жильем ветеранов ВОВ 1941-1945 годов" (остатки 2009 года)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</si>
  <si>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 (остатки 2009 года)</t>
  </si>
  <si>
    <t>Софинансирование приоритетного регионального проекта "Качественное здравоохранение"</t>
  </si>
  <si>
    <t xml:space="preserve">Реконструкция здания МУДОД ДЮСШ "Темп" 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</si>
  <si>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</si>
  <si>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Субсидии  организациям, выполняющим перевозки пассажиров по маршрутам регулярных перевозок г.Березники</t>
  </si>
  <si>
    <t>505 85 00</t>
  </si>
  <si>
    <t>Оказание других видов социальной помощи</t>
  </si>
  <si>
    <t>505 85 05</t>
  </si>
  <si>
    <t>Пособия семьям, имеющим детей в возрасте от 1,5 до 5 лет, не посещающих муниципальные дошкольные образовательные учреждения</t>
  </si>
  <si>
    <t>Реализация пилотного проекта "Пособие семьям, имеющим детей от 1,5 до 5 лет, не посещающих дошкольные учреждения"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</si>
  <si>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</si>
  <si>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</si>
  <si>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420 99 01</t>
  </si>
  <si>
    <t>Предоставление услуги по дошкольному образованию детей</t>
  </si>
  <si>
    <t>421 99 01</t>
  </si>
  <si>
    <t>423 99 01</t>
  </si>
  <si>
    <t>Предоставление услуги по дополнительному образованию детей</t>
  </si>
  <si>
    <t>431 99 01</t>
  </si>
  <si>
    <t>Предоставление услуги по организационно-воспитательной работе с молодежью</t>
  </si>
  <si>
    <t>435 99 01</t>
  </si>
  <si>
    <t>Предоставление прочих услуг в сфере образования</t>
  </si>
  <si>
    <t>440 99 01</t>
  </si>
  <si>
    <t>441 99 01</t>
  </si>
  <si>
    <t>442 99 01</t>
  </si>
  <si>
    <t>Предоставление услуги по организации библиотечного обслуживания населения</t>
  </si>
  <si>
    <t>Предоставление услуги по организации культурного досуга</t>
  </si>
  <si>
    <t>443 99 01</t>
  </si>
  <si>
    <t>Празднование 65-летия Победы ВОВ</t>
  </si>
  <si>
    <t>470 99 01</t>
  </si>
  <si>
    <t>Предоставление услуг по оказанию первичной медико-санитарной помощи</t>
  </si>
  <si>
    <t>476 99 01</t>
  </si>
  <si>
    <t>471 99 01</t>
  </si>
  <si>
    <t>477 99 01</t>
  </si>
  <si>
    <t>482 99 01</t>
  </si>
  <si>
    <t>Предоставление услуги по организации физкультурно-оздоровительных мероприятий на базе спортивного учреждения</t>
  </si>
  <si>
    <t>512 97 01</t>
  </si>
  <si>
    <t>Предоставление услуги по организации и проведению общегородских массовых физкультурно-спортивных мероприятий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</si>
  <si>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</si>
  <si>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092 01 08</t>
  </si>
  <si>
    <t>Мероприятия по реализации социальных задач</t>
  </si>
  <si>
    <t>022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</si>
  <si>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</si>
  <si>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Березниковская городская Дума</t>
  </si>
  <si>
    <t>0412</t>
  </si>
  <si>
    <t>Другие вопросы в области национальной экономики</t>
  </si>
  <si>
    <t>795 18 00</t>
  </si>
  <si>
    <t>Городская целевая программа "Развитие малого и среднего предпринимательства в городе Березники на 2009-2011 годы"</t>
  </si>
  <si>
    <t>Софинансирование капитального ремонта общего имущества многоквартирных домов и расходов по приведению в нормативное и безопасное состояние зеленого хозяйства придомовых территорий многоквартирных домов города в рамках реализации городских целевых программ</t>
  </si>
  <si>
    <t>Субсидии бюджету Пермского края из бюджета города Березники в связи с одноканальным финансированием муниципальных учреждений здравоохранения и иных медицинских организаций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</si>
  <si>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</si>
  <si>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</si>
  <si>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</si>
  <si>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</si>
  <si>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</si>
  <si>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</si>
  <si>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</si>
  <si>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</si>
  <si>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Администрация города</t>
  </si>
  <si>
    <t>0106</t>
  </si>
  <si>
    <t>0107</t>
  </si>
  <si>
    <t>Обеспечение проведения выборов и референдумов</t>
  </si>
  <si>
    <t>0112</t>
  </si>
  <si>
    <t>Резервные фонды</t>
  </si>
  <si>
    <t xml:space="preserve"> 070 00 00</t>
  </si>
  <si>
    <t>Другие общегосударственные вопросы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</si>
  <si>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</si>
  <si>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</si>
  <si>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092 00 00</t>
  </si>
  <si>
    <t>1104</t>
  </si>
  <si>
    <t>Реализация государственных функций, связанных с общегосударственным управлением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</si>
  <si>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</si>
  <si>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</si>
  <si>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</si>
  <si>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</si>
  <si>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</si>
  <si>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</si>
  <si>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</si>
  <si>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</si>
  <si>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</si>
  <si>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</si>
  <si>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</si>
  <si>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350 00 00</t>
  </si>
  <si>
    <t>Поддержка жилищного хозяйства</t>
  </si>
  <si>
    <t>0502</t>
  </si>
  <si>
    <t>Коммунальное хозяйство</t>
  </si>
  <si>
    <t>351 00 00</t>
  </si>
  <si>
    <t>Поддержка коммунального хозяйства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</si>
  <si>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</si>
  <si>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</si>
  <si>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</si>
  <si>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</si>
  <si>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</si>
  <si>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</si>
  <si>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</si>
  <si>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</si>
  <si>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</si>
  <si>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</si>
  <si>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</si>
  <si>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Обеспечение деятельности подведомственных учреждений</t>
  </si>
  <si>
    <t>Комитет по вопросам образования</t>
  </si>
  <si>
    <t>0702</t>
  </si>
  <si>
    <t>Общее образование</t>
  </si>
  <si>
    <t>421 00 00</t>
  </si>
  <si>
    <t>Школы-детские сады, школы начальные, неполные средние и средние</t>
  </si>
  <si>
    <t>423 00 00</t>
  </si>
  <si>
    <t>Учреждения по внешкольной работе с детьми</t>
  </si>
  <si>
    <t>Управление культуры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</si>
  <si>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</si>
  <si>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</si>
  <si>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</si>
  <si>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</si>
  <si>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432 00 00</t>
  </si>
  <si>
    <t>0709</t>
  </si>
  <si>
    <t>Другие вопросы в области образования</t>
  </si>
  <si>
    <t>435 00 00</t>
  </si>
  <si>
    <t>Учреждения, обеспечивающие предоставление услуг в сфере образования</t>
  </si>
  <si>
    <t>452 00 00</t>
  </si>
  <si>
    <t>505 00 00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</si>
  <si>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</si>
  <si>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</si>
  <si>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</si>
  <si>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</si>
  <si>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440 00 00</t>
  </si>
  <si>
    <t>Дворцы и дома культуры, другие учреждения культуры и средств массовой информации</t>
  </si>
  <si>
    <t>441 00 00</t>
  </si>
  <si>
    <t>Музеи и постоянные выставки</t>
  </si>
  <si>
    <t>442 00 00</t>
  </si>
  <si>
    <t>Библиотеки</t>
  </si>
  <si>
    <t xml:space="preserve">   Закупка автотранспортных средств для обеспечения деятельности УВД (задолженность 2009 года)</t>
  </si>
  <si>
    <t>Капитальный ремонт здания МУДОД ДЮСШ "Темп" в рамках реконструкции</t>
  </si>
  <si>
    <t>443 00 00</t>
  </si>
  <si>
    <t>Театры, цирки, концертные и другие организации исполнительских искусств</t>
  </si>
  <si>
    <t>450 00 00</t>
  </si>
  <si>
    <t>Мероприятия в сфере культуры, кинематографии и средств массовой информации</t>
  </si>
  <si>
    <t>Городские мероприятия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</si>
  <si>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</si>
  <si>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</si>
  <si>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</si>
  <si>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</si>
  <si>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470 00 00</t>
  </si>
  <si>
    <t>Больницы, клиники, госпитали, медико-санитарные части</t>
  </si>
  <si>
    <t>Управление здравоохранения</t>
  </si>
  <si>
    <t>471 00 00</t>
  </si>
  <si>
    <t>Поликлиники, амбулатории, диагностические центры</t>
  </si>
  <si>
    <t>477 00 00</t>
  </si>
  <si>
    <t>Станции скорой и неотложной помощи</t>
  </si>
  <si>
    <t>0902</t>
  </si>
  <si>
    <t>512 00 00</t>
  </si>
  <si>
    <t>Физкультурно-оздоровительная работа и спортивные мероприятия</t>
  </si>
  <si>
    <t>0904</t>
  </si>
  <si>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</si>
  <si>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</si>
  <si>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</si>
  <si>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</si>
  <si>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</si>
  <si>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</si>
  <si>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202 00 00</t>
  </si>
  <si>
    <t>Воинские формирования (органы, подразделения)</t>
  </si>
  <si>
    <t>Вещевое обеспечение</t>
  </si>
  <si>
    <t>Гражданский персонал</t>
  </si>
  <si>
    <t>005</t>
  </si>
  <si>
    <t>0408</t>
  </si>
  <si>
    <t>317 00 00</t>
  </si>
  <si>
    <t>Транспорт</t>
  </si>
  <si>
    <t>Другие виды транспорта</t>
  </si>
  <si>
    <t>Отдельные мероприятия по другим видам транспорта</t>
  </si>
  <si>
    <t xml:space="preserve">    Администрация города</t>
  </si>
  <si>
    <t>020 00 00</t>
  </si>
  <si>
    <t>Проведение выборов и референдумов</t>
  </si>
  <si>
    <t>Пособия и компенсации военнослужащим, приравненным к ним лицам, а также уволенным из их числа</t>
  </si>
  <si>
    <t>1003</t>
  </si>
  <si>
    <t>Социальное обеспечение населения</t>
  </si>
  <si>
    <t>520 00 00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</si>
  <si>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</si>
  <si>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</si>
  <si>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</si>
  <si>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</si>
  <si>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0407</t>
  </si>
  <si>
    <t>Лесное хозяйство</t>
  </si>
  <si>
    <t>290 00 00</t>
  </si>
  <si>
    <t>Охрана, восстановление и использование лесов</t>
  </si>
  <si>
    <t>Межбюджетные трансферты</t>
  </si>
  <si>
    <t>Контрольно-счетная палата г.Березники</t>
  </si>
  <si>
    <t>Избирательная комиссия муниципального образования городского округа "город Березники"</t>
  </si>
  <si>
    <t>Выполнение других обязательств государства</t>
  </si>
  <si>
    <t>Выкуп у собственников жилых помещений, расположенных в многоквартирных аварийных домах, подлежащих сносу</t>
  </si>
  <si>
    <t>МУ "Служба благоустройства г.Березники"</t>
  </si>
  <si>
    <t>Обследование жилых домов для получения заключения о техническом состоянии строительных конструкций, вводных и фасадных газопроводов, разработка проектно-сметной документации по ремонту и усилению строительных конструкций зданий жилых домов, конструктивных мер защиты вводных и фасадных газопроводов, проведение ремонтных работ и работ по усилению строительных конструкций, выполнение конструктивных мер защиты вводных и фасадных газопроводов, инженерный мониторинг строительных конструкций жилых домов, государственная экспертиза проектов, авторский надзор за выполнением проектов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</si>
  <si>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</si>
  <si>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</si>
  <si>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Финансовое управление администрации города</t>
  </si>
  <si>
    <t>МУ "Управление гражданской защиты г.Березники"</t>
  </si>
  <si>
    <t>Члены избирательной комиссии муниципального образования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</si>
  <si>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</si>
  <si>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</si>
  <si>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600 00 00</t>
  </si>
  <si>
    <t>795 00 00</t>
  </si>
  <si>
    <t>Целевые программы муниципальных образований</t>
  </si>
  <si>
    <t>Озеленение</t>
  </si>
  <si>
    <t>102 00 00</t>
  </si>
  <si>
    <t>485 00 00</t>
  </si>
  <si>
    <t>482 00 00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</si>
  <si>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</si>
  <si>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муниципального образования</t>
  </si>
  <si>
    <t xml:space="preserve"> 003 00 00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</si>
  <si>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</si>
  <si>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003 02 00</t>
  </si>
  <si>
    <t>003 03 00</t>
  </si>
  <si>
    <t>003 04 00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</si>
  <si>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</si>
  <si>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003 01 00</t>
  </si>
  <si>
    <t>Выполнение функций муниципальными органами</t>
  </si>
  <si>
    <t>521 00 00</t>
  </si>
  <si>
    <t>521 02 00</t>
  </si>
  <si>
    <t>521 02 01</t>
  </si>
  <si>
    <t>521 02 02</t>
  </si>
  <si>
    <t>521 02 05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</si>
  <si>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</si>
  <si>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521 02 07</t>
  </si>
  <si>
    <t>003 05 00</t>
  </si>
  <si>
    <t>003 06 00</t>
  </si>
  <si>
    <t>020 01 00</t>
  </si>
  <si>
    <t>012</t>
  </si>
  <si>
    <t>Субсидии на возмещение недополученных доходов в связи с предоставлением мер социальной поддержки работникам бюджетной сферы по оплате за содержание и ремонт жилого помещения в общежитиях, имеющих в своем составе муниципальный жилищный фонд</t>
  </si>
  <si>
    <t>Комплексный технический аудит технологического комплекса систем коммунальной инфраструктуры с оценкой эффективности деятельности, разработка программы комплексного развития систем коммунальной инфраструктуры (водоснабжения, водоотведения, электроснабжения, теплоснабжения, утилизация ТБО)</t>
  </si>
  <si>
    <t>Оплата исполнительных листов за выполненные, но не оплаченные работы в предыдущие годы</t>
  </si>
  <si>
    <t>Прочие расходы</t>
  </si>
  <si>
    <t>070 01 00</t>
  </si>
  <si>
    <t>Резервные фонды органов муниципального образования</t>
  </si>
  <si>
    <t>0114</t>
  </si>
  <si>
    <t>090 04 00</t>
  </si>
  <si>
    <t>092 01 00</t>
  </si>
  <si>
    <t xml:space="preserve">092 01 01 </t>
  </si>
  <si>
    <t>092 01 07</t>
  </si>
  <si>
    <t xml:space="preserve">Информирование населения через средства массовой информации, публикации нормативных актов </t>
  </si>
  <si>
    <t>521 02 15</t>
  </si>
  <si>
    <t>001 38 00</t>
  </si>
  <si>
    <t>202 02 01</t>
  </si>
  <si>
    <t>Обеспечение форменным обмундированием</t>
  </si>
  <si>
    <t>013</t>
  </si>
  <si>
    <t>202 02 02</t>
  </si>
  <si>
    <t>Компенсация стоимости вещевого имущества</t>
  </si>
  <si>
    <t>202 03 00</t>
  </si>
  <si>
    <t xml:space="preserve">Военный персонал </t>
  </si>
  <si>
    <t>202 04 00</t>
  </si>
  <si>
    <t>202 05 00</t>
  </si>
  <si>
    <t xml:space="preserve"> Функционирование органов в сфере национальной безопасности и правоохранительной деятельности</t>
  </si>
  <si>
    <t>202 06 00</t>
  </si>
  <si>
    <t>203 00 00</t>
  </si>
  <si>
    <t>Оплата медицинских услуг, осуществление отдельных выплат сотрудникам органов в сфере национальной безопасности и правоохранительной деятельности</t>
  </si>
  <si>
    <t>203 01 00</t>
  </si>
  <si>
    <t>Оплата расходов на оказание медицинской помощи (медицинского обслуживания) сотрудникам</t>
  </si>
  <si>
    <t>Социальные выплаты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</si>
  <si>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</si>
  <si>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</si>
  <si>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Иные межбюджетные трансферты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</si>
  <si>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</si>
  <si>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</si>
  <si>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</si>
  <si>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Бюджетные инвестиции в объекты муниципальной инвестиционной программы развития инфраструктуры города Березники</t>
  </si>
  <si>
    <t>102 02 00</t>
  </si>
  <si>
    <t xml:space="preserve">Бюджетные инвестиции </t>
  </si>
  <si>
    <t>0314</t>
  </si>
  <si>
    <t>0605</t>
  </si>
  <si>
    <t>410 00 00</t>
  </si>
  <si>
    <t>521 02 14</t>
  </si>
  <si>
    <t>423 99 00</t>
  </si>
  <si>
    <t>521 02 11</t>
  </si>
  <si>
    <t>Социальная помощь</t>
  </si>
  <si>
    <t>505 53 00</t>
  </si>
  <si>
    <t>Закон Пермской области от 09.09.1996 № 533-83 "Об охране семьи, материнства, отцовства и детства"</t>
  </si>
  <si>
    <t>505 53 08</t>
  </si>
  <si>
    <t>Предоставление мер социальной поддержки учащимся из многодетных малоимущих семей</t>
  </si>
  <si>
    <t>505 53 09</t>
  </si>
  <si>
    <t>Предоставление мер социальной поддержки учащимся из малоимущих семей</t>
  </si>
  <si>
    <t>432 99 00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</si>
  <si>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</si>
  <si>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</si>
  <si>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521 02 18</t>
  </si>
  <si>
    <t>МУДОД "Дворец спорта для детей и юношества по плаванию"</t>
  </si>
  <si>
    <t>521 02 12</t>
  </si>
  <si>
    <t>003 00 00</t>
  </si>
  <si>
    <t>443 99 00</t>
  </si>
  <si>
    <t>Здравоохранение, физическая культура и спорт</t>
  </si>
  <si>
    <t>Стационарная медицинская помощь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</si>
  <si>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</si>
  <si>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521 02 08</t>
  </si>
  <si>
    <t>Субвенции на обеспечение донорской кровью и ее компонентами муниципальных учреждений здравоохранения</t>
  </si>
  <si>
    <t>795 04 00</t>
  </si>
  <si>
    <t>795 05 00</t>
  </si>
  <si>
    <t>Строительство (реконструкция) объектов общегражданского значения</t>
  </si>
  <si>
    <t>003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</si>
  <si>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</si>
  <si>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</si>
  <si>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</si>
  <si>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0908</t>
  </si>
  <si>
    <t>0111</t>
  </si>
  <si>
    <t>Обслуживание государственного и  муниципального долга</t>
  </si>
  <si>
    <t>065 00 00</t>
  </si>
  <si>
    <t>Процентные платежи по долговым обязательствам</t>
  </si>
  <si>
    <t>065 01 00</t>
  </si>
  <si>
    <t>Процентные платежи по муниципальному долгу</t>
  </si>
  <si>
    <t>Физическая культура и спорт</t>
  </si>
  <si>
    <t>Центры спортивной подготовки</t>
  </si>
  <si>
    <t>482 99 00</t>
  </si>
  <si>
    <t>0910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</si>
  <si>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</si>
  <si>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</t>
  </si>
  <si>
    <t>485 01 00</t>
  </si>
  <si>
    <t>Мероприятия в области здравоохранения</t>
  </si>
  <si>
    <t>476 00 00</t>
  </si>
  <si>
    <t>Родильные дома</t>
  </si>
  <si>
    <t>491 00 00</t>
  </si>
  <si>
    <t>491 01 00</t>
  </si>
  <si>
    <t>505 57 00</t>
  </si>
  <si>
    <t>014</t>
  </si>
  <si>
    <t>795 09 00</t>
  </si>
  <si>
    <t>795 10 00</t>
  </si>
  <si>
    <t>521 02 16</t>
  </si>
  <si>
    <t xml:space="preserve">Функционирование органов в сфере национальной безопасности, правоохранительной деятельности </t>
  </si>
  <si>
    <t>092 99 00</t>
  </si>
  <si>
    <t>304 00 00</t>
  </si>
  <si>
    <t>Мероприятия направленные на снижение уровня преступности</t>
  </si>
  <si>
    <t>Городская целевая программа "Любимому городу нашу заботу"</t>
  </si>
  <si>
    <t>795 15 00</t>
  </si>
  <si>
    <t>МУ "Управление капитального строительства"</t>
  </si>
  <si>
    <t>МУ "Объединенный комитет территориального управления"</t>
  </si>
  <si>
    <t>202 02 00</t>
  </si>
  <si>
    <t>Управление по распоряжению муниципальной собственностью</t>
  </si>
  <si>
    <t>Иные безвозмездные и безвозвратные перечисления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</si>
  <si>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</si>
  <si>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</si>
  <si>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317 01 00</t>
  </si>
  <si>
    <t>006</t>
  </si>
  <si>
    <t>Всего расходов без региональных проектов</t>
  </si>
  <si>
    <t>Дефицит (-), профицит (+)</t>
  </si>
  <si>
    <t xml:space="preserve">092 01 03 </t>
  </si>
  <si>
    <t>Обеспечение перевозки жителей домов, признанных аварийными</t>
  </si>
  <si>
    <t>Проведение электромонтажных работ на доме № 11 по ул. Дощенникова, переданного в собственность администрации</t>
  </si>
  <si>
    <t>514 01 00</t>
  </si>
  <si>
    <t xml:space="preserve">Подпрограмма "Обеспечение жильем молодых семей" </t>
  </si>
  <si>
    <t>Подпрограмма "Обеспечение жильем молодых семей"</t>
  </si>
  <si>
    <t>522 13 00</t>
  </si>
  <si>
    <t>Краевая целевая программа "Обеспечение жильем молодых семей в Пермском крае на 2007-2010 годы"</t>
  </si>
  <si>
    <t>522 00 00</t>
  </si>
  <si>
    <t xml:space="preserve">Региональные целевые программы </t>
  </si>
  <si>
    <t>0401</t>
  </si>
  <si>
    <t>510 00 01</t>
  </si>
  <si>
    <t>510 00 00</t>
  </si>
  <si>
    <t>Реализация за счет средств краевого бюджета дополнительных мероприятий, направленных на снижение напряженности на рынке труда</t>
  </si>
  <si>
    <t>510 03 00</t>
  </si>
  <si>
    <t>Реализация за счет субсидии из федерального бюджета дополнительных мероприятий, направленных на снижение напряженности на рынке труда субъектов Российской Федерации</t>
  </si>
  <si>
    <t>Реализация государственной политики занятости населения</t>
  </si>
  <si>
    <t>Общеэкономические вопросы</t>
  </si>
  <si>
    <t>340 03 00</t>
  </si>
  <si>
    <t>Мероприятия по землеутройству и землепользованию</t>
  </si>
  <si>
    <t>521 01 00</t>
  </si>
  <si>
    <t>521 01 02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</si>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</sst>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22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9" fontId="4" fillId="0" borderId="0" xfId="21" applyNumberFormat="1" applyFont="1" applyAlignment="1">
      <alignment/>
      <protection/>
    </xf>
    <xf numFmtId="49" fontId="5" fillId="0" borderId="0" xfId="21" applyNumberFormat="1" applyFont="1" applyAlignment="1">
      <alignment horizontal="center"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8" fillId="0" borderId="1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2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166" fontId="8" fillId="0" borderId="3" xfId="22" applyNumberFormat="1" applyFont="1" applyBorder="1" applyAlignment="1">
      <alignment horizontal="left" vertical="center" wrapText="1"/>
      <protection/>
    </xf>
    <xf numFmtId="166" fontId="7" fillId="0" borderId="4" xfId="22" applyNumberFormat="1" applyFont="1" applyBorder="1" applyAlignment="1">
      <alignment horizontal="left" vertical="center" wrapText="1"/>
      <protection/>
    </xf>
    <xf numFmtId="166" fontId="4" fillId="0" borderId="2" xfId="22" applyNumberFormat="1" applyFont="1" applyBorder="1" applyAlignment="1">
      <alignment horizontal="left" vertical="center" wrapText="1"/>
      <protection/>
    </xf>
    <xf numFmtId="166" fontId="4" fillId="0" borderId="4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4" xfId="22" applyNumberFormat="1" applyFont="1" applyBorder="1" applyAlignment="1">
      <alignment vertical="center" wrapText="1"/>
      <protection/>
    </xf>
    <xf numFmtId="3" fontId="4" fillId="0" borderId="4" xfId="22" applyNumberFormat="1" applyFont="1" applyBorder="1" applyAlignment="1">
      <alignment vertical="center" wrapText="1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49" fontId="7" fillId="0" borderId="3" xfId="21" applyNumberFormat="1" applyFont="1" applyBorder="1" applyAlignment="1">
      <alignment horizontal="center" vertical="center" textRotation="90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5" xfId="22" applyNumberFormat="1" applyFont="1" applyBorder="1" applyAlignment="1">
      <alignment horizontal="left" vertical="center" wrapText="1"/>
      <protection/>
    </xf>
    <xf numFmtId="3" fontId="10" fillId="0" borderId="2" xfId="22" applyNumberFormat="1" applyFont="1" applyBorder="1" applyAlignment="1">
      <alignment vertical="center" wrapText="1"/>
      <protection/>
    </xf>
    <xf numFmtId="166" fontId="4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3" xfId="22" applyNumberFormat="1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8" fillId="0" borderId="3" xfId="22" applyNumberFormat="1" applyFont="1" applyBorder="1" applyAlignment="1">
      <alignment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49" fontId="7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vertical="center" wrapText="1"/>
      <protection/>
    </xf>
    <xf numFmtId="0" fontId="14" fillId="0" borderId="3" xfId="0" applyFont="1" applyBorder="1" applyAlignment="1">
      <alignment vertical="center" wrapText="1"/>
    </xf>
    <xf numFmtId="3" fontId="15" fillId="0" borderId="3" xfId="22" applyNumberFormat="1" applyFont="1" applyBorder="1" applyAlignment="1">
      <alignment horizontal="left" vertical="center" wrapText="1"/>
      <protection/>
    </xf>
    <xf numFmtId="49" fontId="14" fillId="0" borderId="3" xfId="0" applyNumberFormat="1" applyFont="1" applyFill="1" applyBorder="1" applyAlignment="1">
      <alignment horizontal="center" vertical="top" wrapText="1"/>
    </xf>
    <xf numFmtId="3" fontId="14" fillId="0" borderId="3" xfId="22" applyNumberFormat="1" applyFont="1" applyBorder="1" applyAlignment="1">
      <alignment horizontal="left" vertical="center" wrapText="1"/>
      <protection/>
    </xf>
    <xf numFmtId="3" fontId="16" fillId="0" borderId="3" xfId="22" applyNumberFormat="1" applyFont="1" applyBorder="1" applyAlignment="1">
      <alignment horizontal="left" vertical="center" wrapText="1"/>
      <protection/>
    </xf>
    <xf numFmtId="0" fontId="16" fillId="0" borderId="3" xfId="0" applyFont="1" applyBorder="1" applyAlignment="1">
      <alignment vertical="center" wrapText="1"/>
    </xf>
    <xf numFmtId="169" fontId="14" fillId="0" borderId="3" xfId="0" applyNumberFormat="1" applyFont="1" applyBorder="1" applyAlignment="1">
      <alignment horizontal="center" vertical="center" wrapText="1"/>
    </xf>
    <xf numFmtId="169" fontId="15" fillId="0" borderId="3" xfId="22" applyNumberFormat="1" applyFont="1" applyFill="1" applyBorder="1" applyAlignment="1">
      <alignment horizontal="center" vertical="center" wrapText="1"/>
      <protection/>
    </xf>
    <xf numFmtId="169" fontId="15" fillId="0" borderId="3" xfId="0" applyNumberFormat="1" applyFont="1" applyBorder="1" applyAlignment="1">
      <alignment horizontal="center" vertical="center" wrapText="1"/>
    </xf>
    <xf numFmtId="169" fontId="14" fillId="0" borderId="3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7" fillId="0" borderId="3" xfId="22" applyNumberFormat="1" applyFont="1" applyBorder="1" applyAlignment="1">
      <alignment horizontal="center" vertical="top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3" fontId="7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49" fontId="8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49" fontId="7" fillId="0" borderId="6" xfId="22" applyNumberFormat="1" applyFont="1" applyBorder="1" applyAlignment="1">
      <alignment horizontal="center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3" fontId="8" fillId="0" borderId="6" xfId="22" applyNumberFormat="1" applyFont="1" applyBorder="1" applyAlignment="1">
      <alignment horizontal="center" vertical="center" wrapText="1"/>
      <protection/>
    </xf>
    <xf numFmtId="3" fontId="9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3" fontId="7" fillId="0" borderId="3" xfId="22" applyNumberFormat="1" applyFont="1" applyBorder="1" applyAlignment="1">
      <alignment horizontal="center" vertical="center" wrapText="1"/>
      <protection/>
    </xf>
    <xf numFmtId="166" fontId="8" fillId="0" borderId="3" xfId="22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horizontal="center" vertical="center" wrapText="1"/>
      <protection/>
    </xf>
    <xf numFmtId="166" fontId="9" fillId="0" borderId="3" xfId="22" applyNumberFormat="1" applyFont="1" applyBorder="1" applyAlignment="1">
      <alignment horizontal="center" vertical="center" wrapText="1"/>
      <protection/>
    </xf>
    <xf numFmtId="49" fontId="7" fillId="0" borderId="3" xfId="22" applyNumberFormat="1" applyFont="1" applyBorder="1" applyAlignment="1">
      <alignment horizontal="center" vertical="center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3" xfId="0" applyNumberFormat="1" applyFont="1" applyFill="1" applyBorder="1" applyAlignment="1">
      <alignment horizontal="center" vertical="top" wrapText="1"/>
    </xf>
    <xf numFmtId="169" fontId="15" fillId="0" borderId="3" xfId="22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166" fontId="7" fillId="0" borderId="3" xfId="22" applyNumberFormat="1" applyFont="1" applyBorder="1" applyAlignment="1">
      <alignment horizontal="left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169" fontId="16" fillId="0" borderId="3" xfId="22" applyNumberFormat="1" applyFont="1" applyFill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vertical="center" wrapText="1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7" fillId="0" borderId="3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7" fillId="0" borderId="6" xfId="22" applyNumberFormat="1" applyFont="1" applyBorder="1" applyAlignment="1">
      <alignment horizontal="center" vertical="center"/>
      <protection/>
    </xf>
    <xf numFmtId="49" fontId="8" fillId="0" borderId="6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4" fillId="0" borderId="3" xfId="21" applyNumberFormat="1" applyFont="1" applyBorder="1" applyAlignment="1">
      <alignment horizontal="center" vertical="center"/>
      <protection/>
    </xf>
    <xf numFmtId="49" fontId="10" fillId="0" borderId="3" xfId="22" applyNumberFormat="1" applyFont="1" applyBorder="1" applyAlignment="1">
      <alignment horizontal="center" vertical="center"/>
      <protection/>
    </xf>
    <xf numFmtId="49" fontId="16" fillId="0" borderId="3" xfId="0" applyNumberFormat="1" applyFont="1" applyFill="1" applyBorder="1" applyAlignment="1">
      <alignment horizontal="center" vertical="top" wrapText="1"/>
    </xf>
    <xf numFmtId="49" fontId="7" fillId="0" borderId="2" xfId="22" applyNumberFormat="1" applyFont="1" applyBorder="1" applyAlignment="1">
      <alignment horizontal="left" vertical="center" wrapText="1"/>
      <protection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7" fillId="0" borderId="1" xfId="22" applyNumberFormat="1" applyFont="1" applyBorder="1" applyAlignment="1">
      <alignment horizontal="left" vertical="center" wrapText="1"/>
      <protection/>
    </xf>
    <xf numFmtId="49" fontId="7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left" vertical="center" wrapText="1"/>
      <protection/>
    </xf>
    <xf numFmtId="49" fontId="8" fillId="0" borderId="3" xfId="22" applyNumberFormat="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49" fontId="7" fillId="0" borderId="3" xfId="22" applyNumberFormat="1" applyFont="1" applyBorder="1" applyAlignment="1">
      <alignment horizontal="left" vertical="center"/>
      <protection/>
    </xf>
    <xf numFmtId="49" fontId="8" fillId="0" borderId="2" xfId="22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3" fontId="4" fillId="0" borderId="5" xfId="22" applyNumberFormat="1" applyFont="1" applyBorder="1" applyAlignment="1">
      <alignment vertical="center" wrapText="1"/>
      <protection/>
    </xf>
    <xf numFmtId="3" fontId="4" fillId="0" borderId="5" xfId="22" applyNumberFormat="1" applyFont="1" applyBorder="1" applyAlignment="1">
      <alignment horizontal="left" vertical="center" wrapText="1"/>
      <protection/>
    </xf>
    <xf numFmtId="169" fontId="16" fillId="0" borderId="3" xfId="0" applyNumberFormat="1" applyFont="1" applyBorder="1" applyAlignment="1">
      <alignment horizontal="center" vertical="center" wrapText="1"/>
    </xf>
    <xf numFmtId="3" fontId="7" fillId="0" borderId="5" xfId="22" applyNumberFormat="1" applyFont="1" applyBorder="1" applyAlignment="1">
      <alignment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/>
    </xf>
    <xf numFmtId="0" fontId="4" fillId="0" borderId="3" xfId="21" applyFont="1" applyBorder="1" applyAlignment="1">
      <alignment vertical="center" wrapText="1"/>
      <protection/>
    </xf>
    <xf numFmtId="169" fontId="0" fillId="0" borderId="0" xfId="0" applyNumberFormat="1" applyAlignment="1">
      <alignment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0" fontId="15" fillId="0" borderId="0" xfId="0" applyFont="1" applyAlignment="1">
      <alignment/>
    </xf>
    <xf numFmtId="3" fontId="9" fillId="0" borderId="3" xfId="22" applyNumberFormat="1" applyFont="1" applyBorder="1" applyAlignment="1">
      <alignment vertical="center" wrapText="1"/>
      <protection/>
    </xf>
    <xf numFmtId="3" fontId="9" fillId="0" borderId="2" xfId="22" applyNumberFormat="1" applyFont="1" applyBorder="1" applyAlignment="1">
      <alignment vertical="center" wrapText="1"/>
      <protection/>
    </xf>
    <xf numFmtId="0" fontId="17" fillId="0" borderId="0" xfId="0" applyFont="1" applyAlignment="1">
      <alignment/>
    </xf>
    <xf numFmtId="169" fontId="0" fillId="0" borderId="0" xfId="0" applyNumberFormat="1" applyAlignment="1">
      <alignment horizontal="right"/>
    </xf>
    <xf numFmtId="169" fontId="4" fillId="0" borderId="0" xfId="21" applyNumberFormat="1" applyFont="1" applyAlignment="1">
      <alignment/>
      <protection/>
    </xf>
    <xf numFmtId="169" fontId="4" fillId="0" borderId="3" xfId="21" applyNumberFormat="1" applyFont="1" applyBorder="1" applyAlignment="1">
      <alignment horizontal="center" vertical="center" wrapText="1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16" fillId="0" borderId="3" xfId="0" applyNumberFormat="1" applyFont="1" applyBorder="1" applyAlignment="1">
      <alignment horizontal="center" vertical="center"/>
    </xf>
    <xf numFmtId="169" fontId="7" fillId="0" borderId="3" xfId="21" applyNumberFormat="1" applyFont="1" applyBorder="1" applyAlignment="1">
      <alignment horizontal="center" vertical="center"/>
      <protection/>
    </xf>
    <xf numFmtId="169" fontId="15" fillId="0" borderId="3" xfId="21" applyNumberFormat="1" applyFont="1" applyBorder="1" applyAlignment="1">
      <alignment horizontal="center" vertical="center"/>
      <protection/>
    </xf>
    <xf numFmtId="169" fontId="4" fillId="0" borderId="3" xfId="21" applyNumberFormat="1" applyFont="1" applyBorder="1" applyAlignment="1">
      <alignment horizontal="center" vertical="center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19" fillId="0" borderId="3" xfId="21" applyNumberFormat="1" applyFont="1" applyBorder="1" applyAlignment="1">
      <alignment horizontal="center" vertical="center"/>
      <protection/>
    </xf>
    <xf numFmtId="169" fontId="4" fillId="0" borderId="0" xfId="21" applyNumberFormat="1" applyFont="1" applyAlignment="1">
      <alignment vertical="center"/>
      <protection/>
    </xf>
    <xf numFmtId="169" fontId="0" fillId="0" borderId="0" xfId="0" applyNumberFormat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/>
    </xf>
    <xf numFmtId="0" fontId="19" fillId="0" borderId="3" xfId="0" applyFont="1" applyBorder="1" applyAlignment="1">
      <alignment/>
    </xf>
    <xf numFmtId="169" fontId="15" fillId="0" borderId="0" xfId="0" applyNumberFormat="1" applyFont="1" applyAlignment="1">
      <alignment vertical="center"/>
    </xf>
    <xf numFmtId="0" fontId="20" fillId="0" borderId="3" xfId="0" applyFont="1" applyBorder="1" applyAlignment="1">
      <alignment wrapText="1"/>
    </xf>
    <xf numFmtId="169" fontId="4" fillId="0" borderId="3" xfId="21" applyNumberFormat="1" applyFont="1" applyBorder="1" applyAlignment="1">
      <alignment horizontal="center" vertical="center"/>
      <protection/>
    </xf>
    <xf numFmtId="169" fontId="7" fillId="0" borderId="3" xfId="21" applyNumberFormat="1" applyFont="1" applyBorder="1" applyAlignment="1">
      <alignment horizontal="center" vertical="center"/>
      <protection/>
    </xf>
    <xf numFmtId="169" fontId="10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166" fontId="8" fillId="0" borderId="3" xfId="22" applyNumberFormat="1" applyFont="1" applyBorder="1" applyAlignment="1">
      <alignment horizontal="center" vertical="center" wrapText="1"/>
      <protection/>
    </xf>
    <xf numFmtId="49" fontId="8" fillId="0" borderId="6" xfId="22" applyNumberFormat="1" applyFont="1" applyBorder="1" applyAlignment="1">
      <alignment horizontal="center" vertical="center"/>
      <protection/>
    </xf>
    <xf numFmtId="3" fontId="8" fillId="0" borderId="1" xfId="22" applyNumberFormat="1" applyFont="1" applyBorder="1" applyAlignment="1">
      <alignment horizontal="left" vertical="center" wrapText="1"/>
      <protection/>
    </xf>
    <xf numFmtId="0" fontId="15" fillId="0" borderId="4" xfId="0" applyFont="1" applyBorder="1" applyAlignment="1">
      <alignment vertical="center" wrapText="1"/>
    </xf>
    <xf numFmtId="169" fontId="18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169" fontId="0" fillId="0" borderId="0" xfId="0" applyNumberFormat="1" applyAlignment="1">
      <alignment horizontal="left"/>
    </xf>
  </cellXfs>
  <cellStyles count="13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Бюджет2001_1" xfId="21"/>
    <cellStyle name="Обычный_РАСХ98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4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.375" style="0" customWidth="1"/>
    <col min="2" max="2" width="9.75390625" style="52" customWidth="1"/>
    <col min="3" max="3" width="4.375" style="52" customWidth="1"/>
    <col min="4" max="4" width="41.125" style="0" customWidth="1"/>
    <col min="5" max="7" width="12.25390625" style="136" customWidth="1"/>
  </cols>
  <sheetData>
    <row r="1" ht="12.75">
      <c r="G1" s="134" t="s">
        <v>103</v>
      </c>
    </row>
    <row r="2" spans="4:7" ht="12.75">
      <c r="D2" s="138"/>
      <c r="E2" s="142"/>
      <c r="F2" s="142"/>
      <c r="G2" s="134" t="s">
        <v>79</v>
      </c>
    </row>
    <row r="3" spans="4:7" ht="12.75">
      <c r="D3" s="173"/>
      <c r="E3" s="174" t="s">
        <v>28</v>
      </c>
      <c r="F3" s="174"/>
      <c r="G3" s="170" t="s">
        <v>62</v>
      </c>
    </row>
    <row r="4" spans="4:7" ht="12.75">
      <c r="D4" s="138"/>
      <c r="E4" s="142"/>
      <c r="F4" s="142"/>
      <c r="G4" s="134"/>
    </row>
    <row r="5" ht="12.75">
      <c r="G5" s="134" t="s">
        <v>102</v>
      </c>
    </row>
    <row r="6" spans="2:7" ht="13.5">
      <c r="B6" s="171" t="s">
        <v>110</v>
      </c>
      <c r="C6" s="172"/>
      <c r="D6" s="172"/>
      <c r="E6" s="172"/>
      <c r="F6" s="172"/>
      <c r="G6" s="141"/>
    </row>
    <row r="7" spans="5:7" ht="12.75">
      <c r="E7" s="143"/>
      <c r="F7" s="143"/>
      <c r="G7" s="141"/>
    </row>
    <row r="8" spans="1:7" ht="14.25">
      <c r="A8" s="1"/>
      <c r="B8" s="53"/>
      <c r="C8" s="53"/>
      <c r="D8" s="2"/>
      <c r="G8" s="134" t="s">
        <v>182</v>
      </c>
    </row>
    <row r="9" spans="1:7" ht="76.5" customHeight="1">
      <c r="A9" s="137" t="s">
        <v>104</v>
      </c>
      <c r="B9" s="137" t="s">
        <v>292</v>
      </c>
      <c r="C9" s="137" t="s">
        <v>293</v>
      </c>
      <c r="D9" s="133" t="s">
        <v>294</v>
      </c>
      <c r="E9" s="144" t="s">
        <v>183</v>
      </c>
      <c r="F9" s="144" t="s">
        <v>184</v>
      </c>
      <c r="G9" s="144" t="s">
        <v>185</v>
      </c>
    </row>
    <row r="10" spans="1:7" ht="12.75">
      <c r="A10" s="100" t="s">
        <v>295</v>
      </c>
      <c r="B10" s="100"/>
      <c r="C10" s="63"/>
      <c r="D10" s="3" t="s">
        <v>296</v>
      </c>
      <c r="E10" s="147">
        <f>E11+E15+E26+E45+E74+E78+E57+E70</f>
        <v>146756.69999999998</v>
      </c>
      <c r="F10" s="147">
        <f>F11+F15+F26+F45+F74+F78+F57+F70+F41</f>
        <v>149198.09999999998</v>
      </c>
      <c r="G10" s="147">
        <f>G11+G15+G26+G45+G74+G78+G57+G70+G41</f>
        <v>127755.4</v>
      </c>
    </row>
    <row r="11" spans="1:7" ht="40.5">
      <c r="A11" s="101" t="s">
        <v>297</v>
      </c>
      <c r="B11" s="81"/>
      <c r="C11" s="63"/>
      <c r="D11" s="4" t="s">
        <v>445</v>
      </c>
      <c r="E11" s="147">
        <f>E12</f>
        <v>1006</v>
      </c>
      <c r="F11" s="147">
        <f>F12</f>
        <v>1056</v>
      </c>
      <c r="G11" s="147">
        <f>G12</f>
        <v>979.5</v>
      </c>
    </row>
    <row r="12" spans="1:7" ht="38.25">
      <c r="A12" s="100"/>
      <c r="B12" s="40" t="s">
        <v>447</v>
      </c>
      <c r="C12" s="63"/>
      <c r="D12" s="114" t="s">
        <v>446</v>
      </c>
      <c r="E12" s="147">
        <f>E14</f>
        <v>1006</v>
      </c>
      <c r="F12" s="147">
        <f>F14</f>
        <v>1056</v>
      </c>
      <c r="G12" s="147">
        <f>G14</f>
        <v>979.5</v>
      </c>
    </row>
    <row r="13" spans="1:7" s="36" customFormat="1" ht="12.75">
      <c r="A13" s="102"/>
      <c r="B13" s="57" t="s">
        <v>453</v>
      </c>
      <c r="C13" s="64"/>
      <c r="D13" s="58" t="s">
        <v>416</v>
      </c>
      <c r="E13" s="160">
        <f>E14</f>
        <v>1006</v>
      </c>
      <c r="F13" s="160">
        <f>F14</f>
        <v>1056</v>
      </c>
      <c r="G13" s="160">
        <f>G14</f>
        <v>979.5</v>
      </c>
    </row>
    <row r="14" spans="1:7" s="36" customFormat="1" ht="25.5">
      <c r="A14" s="102"/>
      <c r="B14" s="57"/>
      <c r="C14" s="65" t="s">
        <v>465</v>
      </c>
      <c r="D14" s="58" t="s">
        <v>454</v>
      </c>
      <c r="E14" s="160">
        <v>1006</v>
      </c>
      <c r="F14" s="160">
        <v>1056</v>
      </c>
      <c r="G14" s="160">
        <v>979.5</v>
      </c>
    </row>
    <row r="15" spans="1:7" ht="67.5">
      <c r="A15" s="101" t="s">
        <v>298</v>
      </c>
      <c r="B15" s="40"/>
      <c r="C15" s="63"/>
      <c r="D15" s="4" t="s">
        <v>448</v>
      </c>
      <c r="E15" s="147">
        <f>E16</f>
        <v>6788</v>
      </c>
      <c r="F15" s="147">
        <f>F16</f>
        <v>4709</v>
      </c>
      <c r="G15" s="147">
        <f>G16</f>
        <v>4381</v>
      </c>
    </row>
    <row r="16" spans="1:7" ht="38.25">
      <c r="A16" s="100"/>
      <c r="B16" s="40" t="s">
        <v>447</v>
      </c>
      <c r="C16" s="63"/>
      <c r="D16" s="114" t="s">
        <v>446</v>
      </c>
      <c r="E16" s="147">
        <f>E17+E19+E21</f>
        <v>6788</v>
      </c>
      <c r="F16" s="147">
        <f>F17+F19+F21</f>
        <v>4709</v>
      </c>
      <c r="G16" s="147">
        <f>G17+G19+G21</f>
        <v>4381</v>
      </c>
    </row>
    <row r="17" spans="1:7" s="36" customFormat="1" ht="12.75">
      <c r="A17" s="102"/>
      <c r="B17" s="57" t="s">
        <v>449</v>
      </c>
      <c r="C17" s="64"/>
      <c r="D17" s="115" t="s">
        <v>398</v>
      </c>
      <c r="E17" s="160">
        <f>E18</f>
        <v>3184.6</v>
      </c>
      <c r="F17" s="160">
        <f>F18</f>
        <v>2573.8</v>
      </c>
      <c r="G17" s="160">
        <f>G18</f>
        <v>2342.4</v>
      </c>
    </row>
    <row r="18" spans="1:7" s="36" customFormat="1" ht="25.5">
      <c r="A18" s="102"/>
      <c r="B18" s="57"/>
      <c r="C18" s="65" t="s">
        <v>465</v>
      </c>
      <c r="D18" s="58" t="s">
        <v>454</v>
      </c>
      <c r="E18" s="160">
        <v>3184.6</v>
      </c>
      <c r="F18" s="160">
        <v>2573.8</v>
      </c>
      <c r="G18" s="160">
        <v>2342.4</v>
      </c>
    </row>
    <row r="19" spans="1:7" s="36" customFormat="1" ht="25.5">
      <c r="A19" s="102"/>
      <c r="B19" s="57" t="s">
        <v>450</v>
      </c>
      <c r="C19" s="65"/>
      <c r="D19" s="58" t="s">
        <v>417</v>
      </c>
      <c r="E19" s="160">
        <f>E20</f>
        <v>779.2</v>
      </c>
      <c r="F19" s="160">
        <f>F20</f>
        <v>184</v>
      </c>
      <c r="G19" s="160">
        <f>G20</f>
        <v>184</v>
      </c>
    </row>
    <row r="20" spans="1:7" s="36" customFormat="1" ht="25.5">
      <c r="A20" s="102"/>
      <c r="B20" s="57"/>
      <c r="C20" s="65" t="s">
        <v>465</v>
      </c>
      <c r="D20" s="58" t="s">
        <v>454</v>
      </c>
      <c r="E20" s="160">
        <v>779.2</v>
      </c>
      <c r="F20" s="160">
        <v>184</v>
      </c>
      <c r="G20" s="160">
        <v>184</v>
      </c>
    </row>
    <row r="21" spans="1:7" s="36" customFormat="1" ht="25.5">
      <c r="A21" s="102"/>
      <c r="B21" s="57" t="s">
        <v>451</v>
      </c>
      <c r="C21" s="65"/>
      <c r="D21" s="58" t="s">
        <v>418</v>
      </c>
      <c r="E21" s="160">
        <f>E25+E22</f>
        <v>2824.2</v>
      </c>
      <c r="F21" s="160">
        <f>F25+F22</f>
        <v>1951.2</v>
      </c>
      <c r="G21" s="160">
        <f>G25+G22</f>
        <v>1854.6</v>
      </c>
    </row>
    <row r="22" spans="1:7" s="36" customFormat="1" ht="38.25">
      <c r="A22" s="102"/>
      <c r="B22" s="60" t="s">
        <v>15</v>
      </c>
      <c r="C22" s="65"/>
      <c r="D22" s="13" t="s">
        <v>16</v>
      </c>
      <c r="E22" s="160">
        <f>E23</f>
        <v>1019.8</v>
      </c>
      <c r="F22" s="160"/>
      <c r="G22" s="160"/>
    </row>
    <row r="23" spans="1:7" s="36" customFormat="1" ht="25.5">
      <c r="A23" s="102"/>
      <c r="B23" s="57"/>
      <c r="C23" s="65" t="s">
        <v>465</v>
      </c>
      <c r="D23" s="58" t="s">
        <v>454</v>
      </c>
      <c r="E23" s="160">
        <v>1019.8</v>
      </c>
      <c r="F23" s="160"/>
      <c r="G23" s="160"/>
    </row>
    <row r="24" spans="1:7" s="36" customFormat="1" ht="38.25">
      <c r="A24" s="102"/>
      <c r="B24" s="60" t="s">
        <v>152</v>
      </c>
      <c r="C24" s="65"/>
      <c r="D24" s="13" t="s">
        <v>150</v>
      </c>
      <c r="E24" s="160">
        <f>E25</f>
        <v>1804.4</v>
      </c>
      <c r="F24" s="160">
        <f>F25</f>
        <v>1951.2</v>
      </c>
      <c r="G24" s="160">
        <f>G25</f>
        <v>1854.6</v>
      </c>
    </row>
    <row r="25" spans="1:7" s="36" customFormat="1" ht="25.5">
      <c r="A25" s="102"/>
      <c r="B25" s="57"/>
      <c r="C25" s="65" t="s">
        <v>465</v>
      </c>
      <c r="D25" s="58" t="s">
        <v>454</v>
      </c>
      <c r="E25" s="160">
        <v>1804.4</v>
      </c>
      <c r="F25" s="160">
        <v>1951.2</v>
      </c>
      <c r="G25" s="160">
        <v>1854.6</v>
      </c>
    </row>
    <row r="26" spans="1:7" ht="67.5">
      <c r="A26" s="103" t="s">
        <v>299</v>
      </c>
      <c r="B26" s="40"/>
      <c r="C26" s="66"/>
      <c r="D26" s="5" t="s">
        <v>452</v>
      </c>
      <c r="E26" s="145">
        <f>E27+E31</f>
        <v>70762.3</v>
      </c>
      <c r="F26" s="145">
        <f>F27+F31</f>
        <v>68583.8</v>
      </c>
      <c r="G26" s="145">
        <f>G27+G31</f>
        <v>59922.799999999996</v>
      </c>
    </row>
    <row r="27" spans="1:7" ht="38.25">
      <c r="A27" s="81"/>
      <c r="B27" s="40" t="s">
        <v>447</v>
      </c>
      <c r="C27" s="81"/>
      <c r="D27" s="114" t="s">
        <v>446</v>
      </c>
      <c r="E27" s="147">
        <f>E28</f>
        <v>69569.7</v>
      </c>
      <c r="F27" s="147">
        <f aca="true" t="shared" si="0" ref="F27:G29">F28</f>
        <v>67391.2</v>
      </c>
      <c r="G27" s="147">
        <f t="shared" si="0"/>
        <v>58859.7</v>
      </c>
    </row>
    <row r="28" spans="1:7" s="36" customFormat="1" ht="12.75">
      <c r="A28" s="69"/>
      <c r="B28" s="57" t="s">
        <v>449</v>
      </c>
      <c r="C28" s="65"/>
      <c r="D28" s="115" t="s">
        <v>398</v>
      </c>
      <c r="E28" s="160">
        <f>E29</f>
        <v>69569.7</v>
      </c>
      <c r="F28" s="160">
        <f t="shared" si="0"/>
        <v>67391.2</v>
      </c>
      <c r="G28" s="160">
        <f t="shared" si="0"/>
        <v>58859.7</v>
      </c>
    </row>
    <row r="29" spans="1:7" s="36" customFormat="1" ht="25.5">
      <c r="A29" s="69"/>
      <c r="B29" s="57"/>
      <c r="C29" s="65" t="s">
        <v>465</v>
      </c>
      <c r="D29" s="58" t="s">
        <v>454</v>
      </c>
      <c r="E29" s="160">
        <f>E30</f>
        <v>69569.7</v>
      </c>
      <c r="F29" s="160">
        <f t="shared" si="0"/>
        <v>67391.2</v>
      </c>
      <c r="G29" s="160">
        <f t="shared" si="0"/>
        <v>58859.7</v>
      </c>
    </row>
    <row r="30" spans="1:7" ht="12.75">
      <c r="A30" s="81"/>
      <c r="B30" s="40"/>
      <c r="C30" s="81"/>
      <c r="D30" s="6" t="s">
        <v>300</v>
      </c>
      <c r="E30" s="160">
        <v>69569.7</v>
      </c>
      <c r="F30" s="160">
        <v>67391.2</v>
      </c>
      <c r="G30" s="160">
        <v>58859.7</v>
      </c>
    </row>
    <row r="31" spans="1:7" ht="12.75">
      <c r="A31" s="81"/>
      <c r="B31" s="40" t="s">
        <v>455</v>
      </c>
      <c r="C31" s="100"/>
      <c r="D31" s="116" t="s">
        <v>424</v>
      </c>
      <c r="E31" s="161">
        <f>E32</f>
        <v>1192.6</v>
      </c>
      <c r="F31" s="161">
        <f>F32</f>
        <v>1192.6</v>
      </c>
      <c r="G31" s="161">
        <f>G32</f>
        <v>1063.1</v>
      </c>
    </row>
    <row r="32" spans="1:7" s="36" customFormat="1" ht="76.5">
      <c r="A32" s="69"/>
      <c r="B32" s="57" t="s">
        <v>456</v>
      </c>
      <c r="C32" s="102"/>
      <c r="D32" s="115" t="s">
        <v>528</v>
      </c>
      <c r="E32" s="149">
        <f>E33+E35+E37+E39</f>
        <v>1192.6</v>
      </c>
      <c r="F32" s="149">
        <f>F33+F35+F37+F39</f>
        <v>1192.6</v>
      </c>
      <c r="G32" s="149">
        <f>G33+G35+G37+G39</f>
        <v>1063.1</v>
      </c>
    </row>
    <row r="33" spans="1:7" s="36" customFormat="1" ht="25.5">
      <c r="A33" s="69"/>
      <c r="B33" s="57" t="s">
        <v>457</v>
      </c>
      <c r="C33" s="104"/>
      <c r="D33" s="41" t="s">
        <v>153</v>
      </c>
      <c r="E33" s="149">
        <f>E34</f>
        <v>191.3</v>
      </c>
      <c r="F33" s="149">
        <f>F34</f>
        <v>191.3</v>
      </c>
      <c r="G33" s="149">
        <f>G34</f>
        <v>182.5</v>
      </c>
    </row>
    <row r="34" spans="1:7" s="36" customFormat="1" ht="25.5">
      <c r="A34" s="69"/>
      <c r="B34" s="57"/>
      <c r="C34" s="65" t="s">
        <v>465</v>
      </c>
      <c r="D34" s="58" t="s">
        <v>454</v>
      </c>
      <c r="E34" s="149">
        <v>191.3</v>
      </c>
      <c r="F34" s="149">
        <v>191.3</v>
      </c>
      <c r="G34" s="149">
        <v>182.5</v>
      </c>
    </row>
    <row r="35" spans="1:7" s="36" customFormat="1" ht="51">
      <c r="A35" s="69"/>
      <c r="B35" s="57" t="s">
        <v>458</v>
      </c>
      <c r="C35" s="62"/>
      <c r="D35" s="14" t="s">
        <v>200</v>
      </c>
      <c r="E35" s="149">
        <f>E36</f>
        <v>153.5</v>
      </c>
      <c r="F35" s="149">
        <f>F36</f>
        <v>153.5</v>
      </c>
      <c r="G35" s="149">
        <f>G36</f>
        <v>111.4</v>
      </c>
    </row>
    <row r="36" spans="1:7" s="36" customFormat="1" ht="25.5">
      <c r="A36" s="69"/>
      <c r="B36" s="57"/>
      <c r="C36" s="65" t="s">
        <v>465</v>
      </c>
      <c r="D36" s="58" t="s">
        <v>454</v>
      </c>
      <c r="E36" s="149">
        <v>153.5</v>
      </c>
      <c r="F36" s="149">
        <v>153.5</v>
      </c>
      <c r="G36" s="149">
        <v>111.4</v>
      </c>
    </row>
    <row r="37" spans="1:7" s="36" customFormat="1" ht="38.25">
      <c r="A37" s="69"/>
      <c r="B37" s="57" t="s">
        <v>459</v>
      </c>
      <c r="C37" s="62"/>
      <c r="D37" s="14" t="s">
        <v>154</v>
      </c>
      <c r="E37" s="149">
        <f>E38</f>
        <v>826.5</v>
      </c>
      <c r="F37" s="149">
        <f>F38</f>
        <v>826.5</v>
      </c>
      <c r="G37" s="149">
        <f>G38</f>
        <v>747.9</v>
      </c>
    </row>
    <row r="38" spans="1:7" s="36" customFormat="1" ht="25.5">
      <c r="A38" s="69"/>
      <c r="B38" s="57"/>
      <c r="C38" s="65" t="s">
        <v>465</v>
      </c>
      <c r="D38" s="58" t="s">
        <v>454</v>
      </c>
      <c r="E38" s="149">
        <v>826.5</v>
      </c>
      <c r="F38" s="149">
        <v>826.5</v>
      </c>
      <c r="G38" s="149">
        <v>747.9</v>
      </c>
    </row>
    <row r="39" spans="1:7" s="36" customFormat="1" ht="89.25">
      <c r="A39" s="69"/>
      <c r="B39" s="57" t="s">
        <v>478</v>
      </c>
      <c r="C39" s="62"/>
      <c r="D39" s="14" t="s">
        <v>186</v>
      </c>
      <c r="E39" s="149">
        <f>E40</f>
        <v>21.3</v>
      </c>
      <c r="F39" s="149">
        <f>F40</f>
        <v>21.3</v>
      </c>
      <c r="G39" s="149">
        <f>G40</f>
        <v>21.3</v>
      </c>
    </row>
    <row r="40" spans="1:7" s="36" customFormat="1" ht="25.5">
      <c r="A40" s="69"/>
      <c r="B40" s="57"/>
      <c r="C40" s="65" t="s">
        <v>465</v>
      </c>
      <c r="D40" s="58" t="s">
        <v>454</v>
      </c>
      <c r="E40" s="149">
        <v>21.3</v>
      </c>
      <c r="F40" s="149">
        <v>21.3</v>
      </c>
      <c r="G40" s="149">
        <v>21.3</v>
      </c>
    </row>
    <row r="41" spans="1:7" s="36" customFormat="1" ht="13.5">
      <c r="A41" s="103" t="s">
        <v>113</v>
      </c>
      <c r="B41" s="57"/>
      <c r="C41" s="65"/>
      <c r="D41" s="167" t="s">
        <v>114</v>
      </c>
      <c r="E41" s="150"/>
      <c r="F41" s="150">
        <f aca="true" t="shared" si="1" ref="F41:G43">F42</f>
        <v>90.5</v>
      </c>
      <c r="G41" s="150">
        <f t="shared" si="1"/>
        <v>9.4</v>
      </c>
    </row>
    <row r="42" spans="1:7" s="36" customFormat="1" ht="25.5">
      <c r="A42" s="69"/>
      <c r="B42" s="40" t="s">
        <v>191</v>
      </c>
      <c r="C42" s="81"/>
      <c r="D42" s="31" t="s">
        <v>192</v>
      </c>
      <c r="E42" s="149"/>
      <c r="F42" s="161">
        <f t="shared" si="1"/>
        <v>90.5</v>
      </c>
      <c r="G42" s="161">
        <f t="shared" si="1"/>
        <v>9.4</v>
      </c>
    </row>
    <row r="43" spans="1:7" s="36" customFormat="1" ht="51">
      <c r="A43" s="69"/>
      <c r="B43" s="60" t="s">
        <v>115</v>
      </c>
      <c r="C43" s="104"/>
      <c r="D43" s="41" t="s">
        <v>116</v>
      </c>
      <c r="E43" s="149"/>
      <c r="F43" s="149">
        <f t="shared" si="1"/>
        <v>90.5</v>
      </c>
      <c r="G43" s="149">
        <f t="shared" si="1"/>
        <v>9.4</v>
      </c>
    </row>
    <row r="44" spans="1:7" s="36" customFormat="1" ht="25.5">
      <c r="A44" s="69"/>
      <c r="B44" s="57"/>
      <c r="C44" s="65" t="s">
        <v>465</v>
      </c>
      <c r="D44" s="58" t="s">
        <v>454</v>
      </c>
      <c r="E44" s="149"/>
      <c r="F44" s="149">
        <v>90.5</v>
      </c>
      <c r="G44" s="149">
        <v>9.4</v>
      </c>
    </row>
    <row r="45" spans="1:7" ht="54">
      <c r="A45" s="103" t="s">
        <v>301</v>
      </c>
      <c r="B45" s="40"/>
      <c r="C45" s="67"/>
      <c r="D45" s="5" t="s">
        <v>460</v>
      </c>
      <c r="E45" s="150">
        <f>E46+E53</f>
        <v>17385.7</v>
      </c>
      <c r="F45" s="150">
        <f>F46+F53</f>
        <v>16532</v>
      </c>
      <c r="G45" s="150">
        <f>G46+G53</f>
        <v>15728.7</v>
      </c>
    </row>
    <row r="46" spans="1:7" ht="38.25">
      <c r="A46" s="103"/>
      <c r="B46" s="40" t="s">
        <v>447</v>
      </c>
      <c r="C46" s="81"/>
      <c r="D46" s="114" t="s">
        <v>446</v>
      </c>
      <c r="E46" s="161">
        <f>E47+E51</f>
        <v>16974.8</v>
      </c>
      <c r="F46" s="161">
        <f>F47+F51</f>
        <v>16121.1</v>
      </c>
      <c r="G46" s="161">
        <f>G47+G51</f>
        <v>15321.1</v>
      </c>
    </row>
    <row r="47" spans="1:7" s="36" customFormat="1" ht="12.75">
      <c r="A47" s="69"/>
      <c r="B47" s="57" t="s">
        <v>449</v>
      </c>
      <c r="C47" s="65"/>
      <c r="D47" s="115" t="s">
        <v>398</v>
      </c>
      <c r="E47" s="160">
        <f>E48</f>
        <v>16264.8</v>
      </c>
      <c r="F47" s="160">
        <f>F48</f>
        <v>15410</v>
      </c>
      <c r="G47" s="160">
        <f>G48</f>
        <v>14673.5</v>
      </c>
    </row>
    <row r="48" spans="1:7" s="36" customFormat="1" ht="25.5">
      <c r="A48" s="69"/>
      <c r="B48" s="57"/>
      <c r="C48" s="65" t="s">
        <v>465</v>
      </c>
      <c r="D48" s="58" t="s">
        <v>454</v>
      </c>
      <c r="E48" s="160">
        <f>E49+E50</f>
        <v>16264.8</v>
      </c>
      <c r="F48" s="160">
        <f>F49+F50</f>
        <v>15410</v>
      </c>
      <c r="G48" s="160">
        <f>G49+G50</f>
        <v>14673.5</v>
      </c>
    </row>
    <row r="49" spans="1:7" ht="12.75">
      <c r="A49" s="81"/>
      <c r="B49" s="40"/>
      <c r="C49" s="68"/>
      <c r="D49" s="115" t="s">
        <v>425</v>
      </c>
      <c r="E49" s="149">
        <v>2572.2</v>
      </c>
      <c r="F49" s="149">
        <v>2235.1</v>
      </c>
      <c r="G49" s="149">
        <v>2038.2</v>
      </c>
    </row>
    <row r="50" spans="1:7" ht="12.75">
      <c r="A50" s="69"/>
      <c r="B50" s="40"/>
      <c r="C50" s="69"/>
      <c r="D50" s="6" t="s">
        <v>433</v>
      </c>
      <c r="E50" s="160">
        <v>13692.6</v>
      </c>
      <c r="F50" s="160">
        <v>13174.9</v>
      </c>
      <c r="G50" s="160">
        <v>12635.3</v>
      </c>
    </row>
    <row r="51" spans="1:7" ht="25.5">
      <c r="A51" s="69"/>
      <c r="B51" s="57" t="s">
        <v>462</v>
      </c>
      <c r="C51" s="62"/>
      <c r="D51" s="10" t="s">
        <v>431</v>
      </c>
      <c r="E51" s="149">
        <f>E52</f>
        <v>710</v>
      </c>
      <c r="F51" s="149">
        <f>F52</f>
        <v>711.1</v>
      </c>
      <c r="G51" s="149">
        <f>G52</f>
        <v>647.6</v>
      </c>
    </row>
    <row r="52" spans="1:7" ht="25.5">
      <c r="A52" s="69"/>
      <c r="B52" s="57"/>
      <c r="C52" s="62" t="s">
        <v>465</v>
      </c>
      <c r="D52" s="58" t="s">
        <v>454</v>
      </c>
      <c r="E52" s="149">
        <v>710</v>
      </c>
      <c r="F52" s="149">
        <v>711.1</v>
      </c>
      <c r="G52" s="149">
        <v>647.6</v>
      </c>
    </row>
    <row r="53" spans="1:7" ht="12.75">
      <c r="A53" s="69"/>
      <c r="B53" s="40" t="s">
        <v>455</v>
      </c>
      <c r="C53" s="69"/>
      <c r="D53" s="116" t="s">
        <v>424</v>
      </c>
      <c r="E53" s="161">
        <f>E54</f>
        <v>410.9</v>
      </c>
      <c r="F53" s="161">
        <f aca="true" t="shared" si="2" ref="F53:G55">F54</f>
        <v>410.9</v>
      </c>
      <c r="G53" s="161">
        <f t="shared" si="2"/>
        <v>407.6</v>
      </c>
    </row>
    <row r="54" spans="1:7" s="36" customFormat="1" ht="76.5">
      <c r="A54" s="69"/>
      <c r="B54" s="57" t="s">
        <v>456</v>
      </c>
      <c r="C54" s="69"/>
      <c r="D54" s="115" t="s">
        <v>528</v>
      </c>
      <c r="E54" s="149">
        <f>E55</f>
        <v>410.9</v>
      </c>
      <c r="F54" s="149">
        <f t="shared" si="2"/>
        <v>410.9</v>
      </c>
      <c r="G54" s="149">
        <f t="shared" si="2"/>
        <v>407.6</v>
      </c>
    </row>
    <row r="55" spans="1:7" s="36" customFormat="1" ht="25.5">
      <c r="A55" s="69"/>
      <c r="B55" s="57" t="s">
        <v>461</v>
      </c>
      <c r="C55" s="69"/>
      <c r="D55" s="41" t="s">
        <v>155</v>
      </c>
      <c r="E55" s="149">
        <f>E56</f>
        <v>410.9</v>
      </c>
      <c r="F55" s="149">
        <f t="shared" si="2"/>
        <v>410.9</v>
      </c>
      <c r="G55" s="149">
        <f t="shared" si="2"/>
        <v>407.6</v>
      </c>
    </row>
    <row r="56" spans="1:7" s="36" customFormat="1" ht="25.5">
      <c r="A56" s="69"/>
      <c r="B56" s="57"/>
      <c r="C56" s="62" t="s">
        <v>465</v>
      </c>
      <c r="D56" s="58" t="s">
        <v>454</v>
      </c>
      <c r="E56" s="149">
        <v>410.9</v>
      </c>
      <c r="F56" s="149">
        <v>410.9</v>
      </c>
      <c r="G56" s="149">
        <v>407.6</v>
      </c>
    </row>
    <row r="57" spans="1:7" ht="27">
      <c r="A57" s="103" t="s">
        <v>302</v>
      </c>
      <c r="B57" s="40"/>
      <c r="C57" s="66"/>
      <c r="D57" s="5" t="s">
        <v>303</v>
      </c>
      <c r="E57" s="145">
        <f>E58+E64</f>
        <v>7256.4</v>
      </c>
      <c r="F57" s="145">
        <f>F58+F64</f>
        <v>9524.300000000001</v>
      </c>
      <c r="G57" s="145">
        <f>G58+G64</f>
        <v>9485.6</v>
      </c>
    </row>
    <row r="58" spans="1:7" ht="38.25">
      <c r="A58" s="69"/>
      <c r="B58" s="40" t="s">
        <v>447</v>
      </c>
      <c r="C58" s="81"/>
      <c r="D58" s="114" t="s">
        <v>446</v>
      </c>
      <c r="E58" s="147">
        <f>E59+E62</f>
        <v>855.4000000000001</v>
      </c>
      <c r="F58" s="147">
        <f>F59+F62</f>
        <v>145.2</v>
      </c>
      <c r="G58" s="147">
        <f>G59+G62</f>
        <v>106.5</v>
      </c>
    </row>
    <row r="59" spans="1:7" s="36" customFormat="1" ht="12.75">
      <c r="A59" s="69"/>
      <c r="B59" s="57" t="s">
        <v>449</v>
      </c>
      <c r="C59" s="65"/>
      <c r="D59" s="115" t="s">
        <v>398</v>
      </c>
      <c r="E59" s="160">
        <f aca="true" t="shared" si="3" ref="E59:G60">E60</f>
        <v>311.7</v>
      </c>
      <c r="F59" s="160">
        <f t="shared" si="3"/>
        <v>52.3</v>
      </c>
      <c r="G59" s="160">
        <f t="shared" si="3"/>
        <v>51.4</v>
      </c>
    </row>
    <row r="60" spans="1:7" s="36" customFormat="1" ht="25.5">
      <c r="A60" s="69"/>
      <c r="B60" s="57"/>
      <c r="C60" s="65" t="s">
        <v>465</v>
      </c>
      <c r="D60" s="58" t="s">
        <v>454</v>
      </c>
      <c r="E60" s="160">
        <f t="shared" si="3"/>
        <v>311.7</v>
      </c>
      <c r="F60" s="160">
        <f t="shared" si="3"/>
        <v>52.3</v>
      </c>
      <c r="G60" s="160">
        <f t="shared" si="3"/>
        <v>51.4</v>
      </c>
    </row>
    <row r="61" spans="1:7" s="36" customFormat="1" ht="38.25">
      <c r="A61" s="69"/>
      <c r="B61" s="57"/>
      <c r="C61" s="69"/>
      <c r="D61" s="6" t="s">
        <v>426</v>
      </c>
      <c r="E61" s="160">
        <v>311.7</v>
      </c>
      <c r="F61" s="160">
        <v>52.3</v>
      </c>
      <c r="G61" s="160">
        <v>51.4</v>
      </c>
    </row>
    <row r="62" spans="1:7" s="36" customFormat="1" ht="25.5">
      <c r="A62" s="69"/>
      <c r="B62" s="57" t="s">
        <v>463</v>
      </c>
      <c r="C62" s="69"/>
      <c r="D62" s="59" t="s">
        <v>435</v>
      </c>
      <c r="E62" s="160">
        <f>E63</f>
        <v>543.7</v>
      </c>
      <c r="F62" s="160">
        <f>F63</f>
        <v>92.9</v>
      </c>
      <c r="G62" s="160">
        <f>G63</f>
        <v>55.1</v>
      </c>
    </row>
    <row r="63" spans="1:7" s="36" customFormat="1" ht="25.5">
      <c r="A63" s="69"/>
      <c r="B63" s="57"/>
      <c r="C63" s="62" t="s">
        <v>465</v>
      </c>
      <c r="D63" s="13" t="s">
        <v>454</v>
      </c>
      <c r="E63" s="160">
        <v>543.7</v>
      </c>
      <c r="F63" s="160">
        <v>92.9</v>
      </c>
      <c r="G63" s="160">
        <v>55.1</v>
      </c>
    </row>
    <row r="64" spans="1:7" ht="12.75">
      <c r="A64" s="69"/>
      <c r="B64" s="40" t="s">
        <v>410</v>
      </c>
      <c r="C64" s="69"/>
      <c r="D64" s="11" t="s">
        <v>411</v>
      </c>
      <c r="E64" s="161">
        <f>E65</f>
        <v>6401</v>
      </c>
      <c r="F64" s="161">
        <f>F65</f>
        <v>9379.1</v>
      </c>
      <c r="G64" s="161">
        <f>G65</f>
        <v>9379.1</v>
      </c>
    </row>
    <row r="65" spans="1:7" s="36" customFormat="1" ht="25.5">
      <c r="A65" s="69"/>
      <c r="B65" s="57" t="s">
        <v>464</v>
      </c>
      <c r="C65" s="62"/>
      <c r="D65" s="41" t="s">
        <v>419</v>
      </c>
      <c r="E65" s="149">
        <f>E67</f>
        <v>6401</v>
      </c>
      <c r="F65" s="149">
        <f>F66</f>
        <v>9379.1</v>
      </c>
      <c r="G65" s="149">
        <f>G66</f>
        <v>9379.1</v>
      </c>
    </row>
    <row r="66" spans="1:7" s="36" customFormat="1" ht="25.5">
      <c r="A66" s="69"/>
      <c r="B66" s="57"/>
      <c r="C66" s="62" t="s">
        <v>465</v>
      </c>
      <c r="D66" s="13" t="s">
        <v>454</v>
      </c>
      <c r="E66" s="149">
        <f>E67</f>
        <v>6401</v>
      </c>
      <c r="F66" s="149">
        <f>F67+F68+F69</f>
        <v>9379.1</v>
      </c>
      <c r="G66" s="149">
        <f>G67+G68+G69</f>
        <v>9379.1</v>
      </c>
    </row>
    <row r="67" spans="1:7" ht="38.25">
      <c r="A67" s="69"/>
      <c r="B67" s="40"/>
      <c r="C67" s="69"/>
      <c r="D67" s="6" t="s">
        <v>426</v>
      </c>
      <c r="E67" s="160">
        <v>6401</v>
      </c>
      <c r="F67" s="160"/>
      <c r="G67" s="160"/>
    </row>
    <row r="68" spans="1:7" ht="12.75">
      <c r="A68" s="69"/>
      <c r="B68" s="40"/>
      <c r="C68" s="69"/>
      <c r="D68" s="59" t="s">
        <v>300</v>
      </c>
      <c r="E68" s="160"/>
      <c r="F68" s="160">
        <v>7060.8</v>
      </c>
      <c r="G68" s="160">
        <v>7060.8</v>
      </c>
    </row>
    <row r="69" spans="1:7" ht="38.25">
      <c r="A69" s="69"/>
      <c r="B69" s="40"/>
      <c r="C69" s="69"/>
      <c r="D69" s="41" t="s">
        <v>214</v>
      </c>
      <c r="E69" s="160"/>
      <c r="F69" s="160">
        <v>2318.3</v>
      </c>
      <c r="G69" s="160">
        <v>2318.3</v>
      </c>
    </row>
    <row r="70" spans="1:7" ht="27">
      <c r="A70" s="103" t="s">
        <v>539</v>
      </c>
      <c r="B70" s="40"/>
      <c r="C70" s="70"/>
      <c r="D70" s="5" t="s">
        <v>540</v>
      </c>
      <c r="E70" s="150">
        <f>E71</f>
        <v>1151.5</v>
      </c>
      <c r="F70" s="150">
        <f aca="true" t="shared" si="4" ref="F70:G72">F71</f>
        <v>579.5</v>
      </c>
      <c r="G70" s="150">
        <f t="shared" si="4"/>
        <v>579.5</v>
      </c>
    </row>
    <row r="71" spans="1:7" ht="25.5">
      <c r="A71" s="103"/>
      <c r="B71" s="40" t="s">
        <v>541</v>
      </c>
      <c r="C71" s="70"/>
      <c r="D71" s="7" t="s">
        <v>542</v>
      </c>
      <c r="E71" s="161">
        <f>E72</f>
        <v>1151.5</v>
      </c>
      <c r="F71" s="161">
        <f t="shared" si="4"/>
        <v>579.5</v>
      </c>
      <c r="G71" s="161">
        <f t="shared" si="4"/>
        <v>579.5</v>
      </c>
    </row>
    <row r="72" spans="1:7" ht="13.5">
      <c r="A72" s="103"/>
      <c r="B72" s="60" t="s">
        <v>543</v>
      </c>
      <c r="C72" s="71"/>
      <c r="D72" s="9" t="s">
        <v>544</v>
      </c>
      <c r="E72" s="149">
        <f>E73</f>
        <v>1151.5</v>
      </c>
      <c r="F72" s="149">
        <f t="shared" si="4"/>
        <v>579.5</v>
      </c>
      <c r="G72" s="149">
        <f t="shared" si="4"/>
        <v>579.5</v>
      </c>
    </row>
    <row r="73" spans="1:7" ht="13.5">
      <c r="A73" s="103"/>
      <c r="B73" s="60"/>
      <c r="C73" s="62" t="s">
        <v>163</v>
      </c>
      <c r="D73" s="10" t="s">
        <v>164</v>
      </c>
      <c r="E73" s="160">
        <v>1151.5</v>
      </c>
      <c r="F73" s="160">
        <v>579.5</v>
      </c>
      <c r="G73" s="160">
        <v>579.5</v>
      </c>
    </row>
    <row r="74" spans="1:7" ht="13.5">
      <c r="A74" s="103" t="s">
        <v>304</v>
      </c>
      <c r="B74" s="40"/>
      <c r="C74" s="70"/>
      <c r="D74" s="5" t="s">
        <v>305</v>
      </c>
      <c r="E74" s="150">
        <f aca="true" t="shared" si="5" ref="E74:F76">E75</f>
        <v>7000</v>
      </c>
      <c r="F74" s="150">
        <f t="shared" si="5"/>
        <v>5179.6</v>
      </c>
      <c r="G74" s="150"/>
    </row>
    <row r="75" spans="1:7" ht="13.5">
      <c r="A75" s="103"/>
      <c r="B75" s="40" t="s">
        <v>306</v>
      </c>
      <c r="C75" s="70"/>
      <c r="D75" s="7" t="s">
        <v>305</v>
      </c>
      <c r="E75" s="161">
        <f t="shared" si="5"/>
        <v>7000</v>
      </c>
      <c r="F75" s="161">
        <f t="shared" si="5"/>
        <v>5179.6</v>
      </c>
      <c r="G75" s="161"/>
    </row>
    <row r="76" spans="1:7" ht="25.5">
      <c r="A76" s="103"/>
      <c r="B76" s="60" t="s">
        <v>470</v>
      </c>
      <c r="C76" s="71"/>
      <c r="D76" s="9" t="s">
        <v>471</v>
      </c>
      <c r="E76" s="149">
        <f t="shared" si="5"/>
        <v>7000</v>
      </c>
      <c r="F76" s="149">
        <f t="shared" si="5"/>
        <v>5179.6</v>
      </c>
      <c r="G76" s="149"/>
    </row>
    <row r="77" spans="1:7" ht="13.5">
      <c r="A77" s="103"/>
      <c r="B77" s="60"/>
      <c r="C77" s="62" t="s">
        <v>482</v>
      </c>
      <c r="D77" s="10" t="s">
        <v>469</v>
      </c>
      <c r="E77" s="149">
        <v>7000</v>
      </c>
      <c r="F77" s="149">
        <v>5179.6</v>
      </c>
      <c r="G77" s="149"/>
    </row>
    <row r="78" spans="1:7" ht="13.5">
      <c r="A78" s="103" t="s">
        <v>472</v>
      </c>
      <c r="B78" s="40"/>
      <c r="C78" s="70"/>
      <c r="D78" s="5" t="s">
        <v>307</v>
      </c>
      <c r="E78" s="150">
        <f>E98+E88+E84+E127+E79</f>
        <v>35406.799999999996</v>
      </c>
      <c r="F78" s="150">
        <f>F98+F88+F84+F127+F79+F131+F124</f>
        <v>42943.399999999994</v>
      </c>
      <c r="G78" s="150">
        <f>G98+G88+G84+G127+G79+G131+G124</f>
        <v>36668.899999999994</v>
      </c>
    </row>
    <row r="79" spans="1:7" ht="25.5">
      <c r="A79" s="103"/>
      <c r="B79" s="40" t="s">
        <v>191</v>
      </c>
      <c r="C79" s="81"/>
      <c r="D79" s="31" t="s">
        <v>192</v>
      </c>
      <c r="E79" s="161">
        <f>E80</f>
        <v>2620.7</v>
      </c>
      <c r="F79" s="161">
        <f>F80+F82</f>
        <v>3440.6</v>
      </c>
      <c r="G79" s="161">
        <f>G80+G82</f>
        <v>2424</v>
      </c>
    </row>
    <row r="80" spans="1:7" ht="25.5">
      <c r="A80" s="103"/>
      <c r="B80" s="60" t="s">
        <v>479</v>
      </c>
      <c r="C80" s="99"/>
      <c r="D80" s="14" t="s">
        <v>436</v>
      </c>
      <c r="E80" s="149">
        <f>E81</f>
        <v>2620.7</v>
      </c>
      <c r="F80" s="149">
        <f>F81</f>
        <v>2799.2</v>
      </c>
      <c r="G80" s="149">
        <f>G81</f>
        <v>2418</v>
      </c>
    </row>
    <row r="81" spans="1:7" ht="25.5">
      <c r="A81" s="103"/>
      <c r="B81" s="57"/>
      <c r="C81" s="62" t="s">
        <v>465</v>
      </c>
      <c r="D81" s="13" t="s">
        <v>454</v>
      </c>
      <c r="E81" s="149">
        <v>2620.7</v>
      </c>
      <c r="F81" s="149">
        <v>2799.2</v>
      </c>
      <c r="G81" s="149">
        <v>2418</v>
      </c>
    </row>
    <row r="82" spans="1:7" ht="25.5">
      <c r="A82" s="103"/>
      <c r="B82" s="60" t="s">
        <v>117</v>
      </c>
      <c r="C82" s="99"/>
      <c r="D82" s="14" t="s">
        <v>118</v>
      </c>
      <c r="E82" s="149"/>
      <c r="F82" s="149">
        <f>F83</f>
        <v>641.4</v>
      </c>
      <c r="G82" s="149">
        <f>G83</f>
        <v>6</v>
      </c>
    </row>
    <row r="83" spans="1:7" ht="25.5">
      <c r="A83" s="103"/>
      <c r="B83" s="57"/>
      <c r="C83" s="62" t="s">
        <v>465</v>
      </c>
      <c r="D83" s="13" t="s">
        <v>454</v>
      </c>
      <c r="E83" s="149"/>
      <c r="F83" s="149">
        <v>641.4</v>
      </c>
      <c r="G83" s="149">
        <v>6</v>
      </c>
    </row>
    <row r="84" spans="1:7" ht="38.25">
      <c r="A84" s="103"/>
      <c r="B84" s="40" t="s">
        <v>524</v>
      </c>
      <c r="C84" s="72"/>
      <c r="D84" s="114" t="s">
        <v>446</v>
      </c>
      <c r="E84" s="161">
        <f>E85</f>
        <v>6544.3</v>
      </c>
      <c r="F84" s="161">
        <f aca="true" t="shared" si="6" ref="F84:G86">F85</f>
        <v>6783.1</v>
      </c>
      <c r="G84" s="161">
        <f t="shared" si="6"/>
        <v>6652.6</v>
      </c>
    </row>
    <row r="85" spans="1:7" ht="13.5">
      <c r="A85" s="103"/>
      <c r="B85" s="60" t="s">
        <v>449</v>
      </c>
      <c r="C85" s="73"/>
      <c r="D85" s="13" t="s">
        <v>398</v>
      </c>
      <c r="E85" s="149">
        <f>E86</f>
        <v>6544.3</v>
      </c>
      <c r="F85" s="149">
        <f t="shared" si="6"/>
        <v>6783.1</v>
      </c>
      <c r="G85" s="149">
        <f t="shared" si="6"/>
        <v>6652.6</v>
      </c>
    </row>
    <row r="86" spans="1:7" ht="25.5">
      <c r="A86" s="103"/>
      <c r="B86" s="60"/>
      <c r="C86" s="74" t="s">
        <v>465</v>
      </c>
      <c r="D86" s="13" t="s">
        <v>454</v>
      </c>
      <c r="E86" s="149">
        <f>E87</f>
        <v>6544.3</v>
      </c>
      <c r="F86" s="149">
        <f t="shared" si="6"/>
        <v>6783.1</v>
      </c>
      <c r="G86" s="149">
        <f t="shared" si="6"/>
        <v>6652.6</v>
      </c>
    </row>
    <row r="87" spans="1:7" ht="25.5">
      <c r="A87" s="103"/>
      <c r="B87" s="40"/>
      <c r="C87" s="68"/>
      <c r="D87" s="13" t="s">
        <v>571</v>
      </c>
      <c r="E87" s="149">
        <v>6544.3</v>
      </c>
      <c r="F87" s="149">
        <v>6783.1</v>
      </c>
      <c r="G87" s="149">
        <v>6652.6</v>
      </c>
    </row>
    <row r="88" spans="1:7" ht="51">
      <c r="A88" s="81"/>
      <c r="B88" s="40" t="s">
        <v>308</v>
      </c>
      <c r="C88" s="63"/>
      <c r="D88" s="11" t="s">
        <v>309</v>
      </c>
      <c r="E88" s="161">
        <f>E95+E89</f>
        <v>20054</v>
      </c>
      <c r="F88" s="161">
        <f>F95+F89</f>
        <v>8978.3</v>
      </c>
      <c r="G88" s="161">
        <f>G95+G89</f>
        <v>8761.9</v>
      </c>
    </row>
    <row r="89" spans="1:7" ht="38.25">
      <c r="A89" s="81"/>
      <c r="B89" s="60" t="s">
        <v>226</v>
      </c>
      <c r="C89" s="104"/>
      <c r="D89" s="41" t="s">
        <v>227</v>
      </c>
      <c r="E89" s="149">
        <f>E90</f>
        <v>16064</v>
      </c>
      <c r="F89" s="149">
        <f>F90+F93</f>
        <v>8396.3</v>
      </c>
      <c r="G89" s="149">
        <f>G90+G93</f>
        <v>8339.4</v>
      </c>
    </row>
    <row r="90" spans="1:7" ht="25.5">
      <c r="A90" s="81"/>
      <c r="B90" s="60"/>
      <c r="C90" s="62" t="s">
        <v>465</v>
      </c>
      <c r="D90" s="13" t="s">
        <v>454</v>
      </c>
      <c r="E90" s="149">
        <f>E91</f>
        <v>16064</v>
      </c>
      <c r="F90" s="149">
        <f>F91+F92</f>
        <v>8396</v>
      </c>
      <c r="G90" s="149">
        <f>G91+G92</f>
        <v>8339.1</v>
      </c>
    </row>
    <row r="91" spans="1:7" ht="25.5">
      <c r="A91" s="81"/>
      <c r="B91" s="60"/>
      <c r="C91" s="104"/>
      <c r="D91" s="13" t="s">
        <v>571</v>
      </c>
      <c r="E91" s="149">
        <v>16064</v>
      </c>
      <c r="F91" s="149">
        <v>8365.3</v>
      </c>
      <c r="G91" s="149">
        <v>8308.4</v>
      </c>
    </row>
    <row r="92" spans="1:7" ht="12.75">
      <c r="A92" s="81"/>
      <c r="B92" s="60"/>
      <c r="C92" s="104"/>
      <c r="D92" s="13" t="s">
        <v>300</v>
      </c>
      <c r="E92" s="149"/>
      <c r="F92" s="149">
        <v>30.7</v>
      </c>
      <c r="G92" s="149">
        <v>30.7</v>
      </c>
    </row>
    <row r="93" spans="1:7" ht="12.75">
      <c r="A93" s="81"/>
      <c r="B93" s="60"/>
      <c r="C93" s="104" t="s">
        <v>119</v>
      </c>
      <c r="D93" s="13" t="s">
        <v>120</v>
      </c>
      <c r="E93" s="149"/>
      <c r="F93" s="149">
        <f>F94</f>
        <v>0.3</v>
      </c>
      <c r="G93" s="149">
        <f>G94</f>
        <v>0.3</v>
      </c>
    </row>
    <row r="94" spans="1:7" ht="25.5">
      <c r="A94" s="81"/>
      <c r="B94" s="60"/>
      <c r="C94" s="104"/>
      <c r="D94" s="13" t="s">
        <v>571</v>
      </c>
      <c r="E94" s="149"/>
      <c r="F94" s="149">
        <v>0.3</v>
      </c>
      <c r="G94" s="149">
        <v>0.3</v>
      </c>
    </row>
    <row r="95" spans="1:7" ht="38.25">
      <c r="A95" s="81"/>
      <c r="B95" s="60" t="s">
        <v>473</v>
      </c>
      <c r="C95" s="104"/>
      <c r="D95" s="41" t="s">
        <v>194</v>
      </c>
      <c r="E95" s="149">
        <f aca="true" t="shared" si="7" ref="E95:G96">E96</f>
        <v>3990</v>
      </c>
      <c r="F95" s="149">
        <f t="shared" si="7"/>
        <v>582</v>
      </c>
      <c r="G95" s="149">
        <f t="shared" si="7"/>
        <v>422.5</v>
      </c>
    </row>
    <row r="96" spans="1:7" ht="25.5">
      <c r="A96" s="81"/>
      <c r="B96" s="60"/>
      <c r="C96" s="62" t="s">
        <v>465</v>
      </c>
      <c r="D96" s="13" t="s">
        <v>454</v>
      </c>
      <c r="E96" s="149">
        <f t="shared" si="7"/>
        <v>3990</v>
      </c>
      <c r="F96" s="149">
        <f t="shared" si="7"/>
        <v>582</v>
      </c>
      <c r="G96" s="149">
        <f t="shared" si="7"/>
        <v>422.5</v>
      </c>
    </row>
    <row r="97" spans="1:7" ht="25.5">
      <c r="A97" s="81"/>
      <c r="B97" s="60"/>
      <c r="C97" s="104"/>
      <c r="D97" s="13" t="s">
        <v>571</v>
      </c>
      <c r="E97" s="149">
        <v>3990</v>
      </c>
      <c r="F97" s="149">
        <v>582</v>
      </c>
      <c r="G97" s="149">
        <v>422.5</v>
      </c>
    </row>
    <row r="98" spans="1:7" ht="38.25">
      <c r="A98" s="81"/>
      <c r="B98" s="40" t="s">
        <v>310</v>
      </c>
      <c r="C98" s="63"/>
      <c r="D98" s="12" t="s">
        <v>312</v>
      </c>
      <c r="E98" s="161">
        <f>E99+E117</f>
        <v>6181.7</v>
      </c>
      <c r="F98" s="161">
        <f>F99+F117</f>
        <v>16133.1</v>
      </c>
      <c r="G98" s="161">
        <f>G99+G117</f>
        <v>13982.5</v>
      </c>
    </row>
    <row r="99" spans="1:7" s="36" customFormat="1" ht="12.75">
      <c r="A99" s="69"/>
      <c r="B99" s="60" t="s">
        <v>474</v>
      </c>
      <c r="C99" s="75"/>
      <c r="D99" s="13" t="s">
        <v>427</v>
      </c>
      <c r="E99" s="149">
        <f>E100+E104+E108</f>
        <v>3196.7</v>
      </c>
      <c r="F99" s="149">
        <f>F100+F104+F108+F102+F111+F115+F113</f>
        <v>8743.1</v>
      </c>
      <c r="G99" s="149">
        <f>G100+G104+G108+G102+G111+G115+G113</f>
        <v>8441.6</v>
      </c>
    </row>
    <row r="100" spans="1:7" ht="25.5">
      <c r="A100" s="81"/>
      <c r="B100" s="60" t="s">
        <v>475</v>
      </c>
      <c r="C100" s="62"/>
      <c r="D100" s="14" t="s">
        <v>190</v>
      </c>
      <c r="E100" s="149">
        <f>E101</f>
        <v>178</v>
      </c>
      <c r="F100" s="149">
        <f>F101</f>
        <v>78</v>
      </c>
      <c r="G100" s="149">
        <f>G101</f>
        <v>40.9</v>
      </c>
    </row>
    <row r="101" spans="1:7" ht="25.5">
      <c r="A101" s="81"/>
      <c r="B101" s="60"/>
      <c r="C101" s="62" t="s">
        <v>465</v>
      </c>
      <c r="D101" s="13" t="s">
        <v>454</v>
      </c>
      <c r="E101" s="149">
        <v>178</v>
      </c>
      <c r="F101" s="149">
        <v>78</v>
      </c>
      <c r="G101" s="149">
        <v>40.9</v>
      </c>
    </row>
    <row r="102" spans="1:7" ht="25.5">
      <c r="A102" s="81"/>
      <c r="B102" s="60" t="s">
        <v>579</v>
      </c>
      <c r="C102" s="62"/>
      <c r="D102" s="13" t="s">
        <v>580</v>
      </c>
      <c r="E102" s="149"/>
      <c r="F102" s="149">
        <f>F103</f>
        <v>847.4</v>
      </c>
      <c r="G102" s="149">
        <f>G103</f>
        <v>761.6</v>
      </c>
    </row>
    <row r="103" spans="1:7" ht="25.5">
      <c r="A103" s="81"/>
      <c r="B103" s="60"/>
      <c r="C103" s="62" t="s">
        <v>465</v>
      </c>
      <c r="D103" s="13" t="s">
        <v>454</v>
      </c>
      <c r="E103" s="149"/>
      <c r="F103" s="149">
        <v>847.4</v>
      </c>
      <c r="G103" s="149">
        <v>761.6</v>
      </c>
    </row>
    <row r="104" spans="1:7" ht="38.25">
      <c r="A104" s="81"/>
      <c r="B104" s="60" t="s">
        <v>476</v>
      </c>
      <c r="C104" s="62"/>
      <c r="D104" s="14" t="s">
        <v>477</v>
      </c>
      <c r="E104" s="149">
        <f>E105</f>
        <v>1339.7</v>
      </c>
      <c r="F104" s="149">
        <f>F105</f>
        <v>91</v>
      </c>
      <c r="G104" s="149">
        <f>G105</f>
        <v>67.6</v>
      </c>
    </row>
    <row r="105" spans="1:7" ht="25.5">
      <c r="A105" s="81"/>
      <c r="B105" s="60"/>
      <c r="C105" s="62" t="s">
        <v>465</v>
      </c>
      <c r="D105" s="13" t="s">
        <v>454</v>
      </c>
      <c r="E105" s="149">
        <f>E106+E107</f>
        <v>1339.7</v>
      </c>
      <c r="F105" s="149">
        <f>F106+F107</f>
        <v>91</v>
      </c>
      <c r="G105" s="149">
        <f>G106+G107</f>
        <v>67.6</v>
      </c>
    </row>
    <row r="106" spans="1:7" ht="12.75">
      <c r="A106" s="81"/>
      <c r="B106" s="40"/>
      <c r="C106" s="81"/>
      <c r="D106" s="14" t="s">
        <v>409</v>
      </c>
      <c r="E106" s="149">
        <v>1282</v>
      </c>
      <c r="F106" s="149">
        <v>60</v>
      </c>
      <c r="G106" s="149">
        <v>48.5</v>
      </c>
    </row>
    <row r="107" spans="1:7" ht="12.75">
      <c r="A107" s="81"/>
      <c r="B107" s="40"/>
      <c r="C107" s="81"/>
      <c r="D107" s="14" t="s">
        <v>162</v>
      </c>
      <c r="E107" s="149">
        <v>57.7</v>
      </c>
      <c r="F107" s="149">
        <v>31</v>
      </c>
      <c r="G107" s="149">
        <v>19.1</v>
      </c>
    </row>
    <row r="108" spans="1:7" ht="12.75">
      <c r="A108" s="81"/>
      <c r="B108" s="60" t="s">
        <v>281</v>
      </c>
      <c r="C108" s="81"/>
      <c r="D108" s="41" t="s">
        <v>282</v>
      </c>
      <c r="E108" s="149">
        <f aca="true" t="shared" si="8" ref="E108:G109">E109</f>
        <v>1679</v>
      </c>
      <c r="F108" s="149">
        <f t="shared" si="8"/>
        <v>1679.7</v>
      </c>
      <c r="G108" s="149">
        <f t="shared" si="8"/>
        <v>1533.7</v>
      </c>
    </row>
    <row r="109" spans="1:7" ht="51">
      <c r="A109" s="81"/>
      <c r="B109" s="40"/>
      <c r="C109" s="62" t="s">
        <v>283</v>
      </c>
      <c r="D109" s="41" t="s">
        <v>280</v>
      </c>
      <c r="E109" s="149">
        <f t="shared" si="8"/>
        <v>1679</v>
      </c>
      <c r="F109" s="149">
        <f t="shared" si="8"/>
        <v>1679.7</v>
      </c>
      <c r="G109" s="149">
        <f t="shared" si="8"/>
        <v>1533.7</v>
      </c>
    </row>
    <row r="110" spans="1:7" ht="12.75">
      <c r="A110" s="81"/>
      <c r="B110" s="40"/>
      <c r="C110" s="62"/>
      <c r="D110" s="14" t="s">
        <v>300</v>
      </c>
      <c r="E110" s="149">
        <v>1679</v>
      </c>
      <c r="F110" s="149">
        <v>1679.7</v>
      </c>
      <c r="G110" s="149">
        <v>1533.7</v>
      </c>
    </row>
    <row r="111" spans="1:7" ht="38.25">
      <c r="A111" s="81"/>
      <c r="B111" s="60" t="s">
        <v>218</v>
      </c>
      <c r="C111" s="62"/>
      <c r="D111" s="14" t="s">
        <v>219</v>
      </c>
      <c r="E111" s="149"/>
      <c r="F111" s="149">
        <f>F112</f>
        <v>5819.8</v>
      </c>
      <c r="G111" s="149">
        <f>G112</f>
        <v>5819.8</v>
      </c>
    </row>
    <row r="112" spans="1:7" ht="25.5">
      <c r="A112" s="81"/>
      <c r="B112" s="60"/>
      <c r="C112" s="62" t="s">
        <v>465</v>
      </c>
      <c r="D112" s="13" t="s">
        <v>454</v>
      </c>
      <c r="E112" s="149"/>
      <c r="F112" s="149">
        <v>5819.8</v>
      </c>
      <c r="G112" s="149">
        <v>5819.8</v>
      </c>
    </row>
    <row r="113" spans="1:7" ht="25.5">
      <c r="A113" s="81"/>
      <c r="B113" s="60" t="s">
        <v>57</v>
      </c>
      <c r="C113" s="62"/>
      <c r="D113" s="14" t="s">
        <v>58</v>
      </c>
      <c r="E113" s="149"/>
      <c r="F113" s="149">
        <f>F114</f>
        <v>127.2</v>
      </c>
      <c r="G113" s="149">
        <f>G114</f>
        <v>126.1</v>
      </c>
    </row>
    <row r="114" spans="1:7" ht="25.5">
      <c r="A114" s="81"/>
      <c r="B114" s="60"/>
      <c r="C114" s="62" t="s">
        <v>465</v>
      </c>
      <c r="D114" s="13" t="s">
        <v>454</v>
      </c>
      <c r="E114" s="149"/>
      <c r="F114" s="149">
        <v>127.2</v>
      </c>
      <c r="G114" s="149">
        <v>126.1</v>
      </c>
    </row>
    <row r="115" spans="1:7" ht="25.5">
      <c r="A115" s="81"/>
      <c r="B115" s="60" t="s">
        <v>1</v>
      </c>
      <c r="C115" s="62"/>
      <c r="D115" s="14" t="s">
        <v>2</v>
      </c>
      <c r="E115" s="149"/>
      <c r="F115" s="149">
        <f>F116</f>
        <v>100</v>
      </c>
      <c r="G115" s="149">
        <f>G116</f>
        <v>91.9</v>
      </c>
    </row>
    <row r="116" spans="1:7" ht="25.5">
      <c r="A116" s="81"/>
      <c r="B116" s="60"/>
      <c r="C116" s="62" t="s">
        <v>465</v>
      </c>
      <c r="D116" s="13" t="s">
        <v>454</v>
      </c>
      <c r="E116" s="149"/>
      <c r="F116" s="149">
        <v>100</v>
      </c>
      <c r="G116" s="149">
        <v>91.9</v>
      </c>
    </row>
    <row r="117" spans="1:7" s="36" customFormat="1" ht="25.5">
      <c r="A117" s="69"/>
      <c r="B117" s="57" t="s">
        <v>563</v>
      </c>
      <c r="C117" s="69"/>
      <c r="D117" s="41" t="s">
        <v>341</v>
      </c>
      <c r="E117" s="149">
        <f>E118</f>
        <v>2985</v>
      </c>
      <c r="F117" s="149">
        <f>F118</f>
        <v>7390</v>
      </c>
      <c r="G117" s="149">
        <f>G118</f>
        <v>5540.9</v>
      </c>
    </row>
    <row r="118" spans="1:7" ht="25.5">
      <c r="A118" s="81"/>
      <c r="B118" s="40"/>
      <c r="C118" s="62" t="s">
        <v>500</v>
      </c>
      <c r="D118" s="22" t="s">
        <v>501</v>
      </c>
      <c r="E118" s="149">
        <f>E119</f>
        <v>2985</v>
      </c>
      <c r="F118" s="149">
        <f>F119+F120+F121</f>
        <v>7390</v>
      </c>
      <c r="G118" s="149">
        <f>G119+G120+G121</f>
        <v>5540.9</v>
      </c>
    </row>
    <row r="119" spans="1:7" ht="25.5">
      <c r="A119" s="81"/>
      <c r="B119" s="40"/>
      <c r="C119" s="81"/>
      <c r="D119" s="14" t="s">
        <v>569</v>
      </c>
      <c r="E119" s="149">
        <v>2985</v>
      </c>
      <c r="F119" s="149">
        <v>2945</v>
      </c>
      <c r="G119" s="149">
        <v>2825.9</v>
      </c>
    </row>
    <row r="120" spans="1:7" ht="12.75">
      <c r="A120" s="81"/>
      <c r="B120" s="40"/>
      <c r="C120" s="81"/>
      <c r="D120" s="10" t="s">
        <v>568</v>
      </c>
      <c r="E120" s="149"/>
      <c r="F120" s="149">
        <v>2078.9</v>
      </c>
      <c r="G120" s="149">
        <v>1696.3</v>
      </c>
    </row>
    <row r="121" spans="1:7" ht="38.25">
      <c r="A121" s="81"/>
      <c r="B121" s="40"/>
      <c r="C121" s="81"/>
      <c r="D121" s="140" t="s">
        <v>229</v>
      </c>
      <c r="E121" s="149"/>
      <c r="F121" s="163">
        <f>F122+F123</f>
        <v>2366.1</v>
      </c>
      <c r="G121" s="163">
        <f>G122+G123</f>
        <v>1018.7</v>
      </c>
    </row>
    <row r="122" spans="1:7" ht="12.75">
      <c r="A122" s="81"/>
      <c r="B122" s="40"/>
      <c r="C122" s="81"/>
      <c r="D122" s="41" t="s">
        <v>235</v>
      </c>
      <c r="E122" s="149"/>
      <c r="F122" s="149">
        <v>1635.6</v>
      </c>
      <c r="G122" s="149">
        <v>377.1</v>
      </c>
    </row>
    <row r="123" spans="1:7" ht="25.5">
      <c r="A123" s="81"/>
      <c r="B123" s="40"/>
      <c r="C123" s="81"/>
      <c r="D123" s="14" t="s">
        <v>236</v>
      </c>
      <c r="E123" s="149"/>
      <c r="F123" s="149">
        <v>730.5</v>
      </c>
      <c r="G123" s="149">
        <v>641.6</v>
      </c>
    </row>
    <row r="124" spans="1:7" ht="25.5">
      <c r="A124" s="81"/>
      <c r="B124" s="40" t="s">
        <v>415</v>
      </c>
      <c r="C124" s="81"/>
      <c r="D124" s="31" t="s">
        <v>572</v>
      </c>
      <c r="E124" s="149"/>
      <c r="F124" s="161">
        <f>F125</f>
        <v>468.7</v>
      </c>
      <c r="G124" s="161"/>
    </row>
    <row r="125" spans="1:7" ht="76.5">
      <c r="A125" s="81"/>
      <c r="B125" s="60" t="s">
        <v>59</v>
      </c>
      <c r="C125" s="81"/>
      <c r="D125" s="14" t="s">
        <v>60</v>
      </c>
      <c r="E125" s="149"/>
      <c r="F125" s="149">
        <f>F126</f>
        <v>468.7</v>
      </c>
      <c r="G125" s="149"/>
    </row>
    <row r="126" spans="1:7" ht="25.5">
      <c r="A126" s="81"/>
      <c r="B126" s="40"/>
      <c r="C126" s="62" t="s">
        <v>465</v>
      </c>
      <c r="D126" s="13" t="s">
        <v>454</v>
      </c>
      <c r="E126" s="149"/>
      <c r="F126" s="149">
        <v>468.7</v>
      </c>
      <c r="G126" s="149"/>
    </row>
    <row r="127" spans="1:7" s="33" customFormat="1" ht="13.5">
      <c r="A127" s="103"/>
      <c r="B127" s="40" t="s">
        <v>455</v>
      </c>
      <c r="C127" s="103"/>
      <c r="D127" s="31" t="s">
        <v>424</v>
      </c>
      <c r="E127" s="161">
        <f>E128</f>
        <v>6.1</v>
      </c>
      <c r="F127" s="161">
        <f aca="true" t="shared" si="9" ref="F127:G129">F128</f>
        <v>6.1</v>
      </c>
      <c r="G127" s="161">
        <f t="shared" si="9"/>
        <v>6.1</v>
      </c>
    </row>
    <row r="128" spans="1:7" s="36" customFormat="1" ht="76.5">
      <c r="A128" s="69"/>
      <c r="B128" s="57" t="s">
        <v>456</v>
      </c>
      <c r="C128" s="102"/>
      <c r="D128" s="115" t="s">
        <v>528</v>
      </c>
      <c r="E128" s="149">
        <f>E129</f>
        <v>6.1</v>
      </c>
      <c r="F128" s="149">
        <f t="shared" si="9"/>
        <v>6.1</v>
      </c>
      <c r="G128" s="149">
        <f t="shared" si="9"/>
        <v>6.1</v>
      </c>
    </row>
    <row r="129" spans="1:7" s="36" customFormat="1" ht="63.75">
      <c r="A129" s="69"/>
      <c r="B129" s="57" t="s">
        <v>188</v>
      </c>
      <c r="C129" s="69"/>
      <c r="D129" s="14" t="s">
        <v>189</v>
      </c>
      <c r="E129" s="149">
        <f>E130</f>
        <v>6.1</v>
      </c>
      <c r="F129" s="149">
        <f t="shared" si="9"/>
        <v>6.1</v>
      </c>
      <c r="G129" s="149">
        <f t="shared" si="9"/>
        <v>6.1</v>
      </c>
    </row>
    <row r="130" spans="1:7" s="36" customFormat="1" ht="25.5">
      <c r="A130" s="69"/>
      <c r="B130" s="57"/>
      <c r="C130" s="62" t="s">
        <v>465</v>
      </c>
      <c r="D130" s="13" t="s">
        <v>454</v>
      </c>
      <c r="E130" s="149">
        <v>6.1</v>
      </c>
      <c r="F130" s="149">
        <v>6.1</v>
      </c>
      <c r="G130" s="149">
        <v>6.1</v>
      </c>
    </row>
    <row r="131" spans="1:7" s="36" customFormat="1" ht="25.5">
      <c r="A131" s="69"/>
      <c r="B131" s="40" t="s">
        <v>439</v>
      </c>
      <c r="C131" s="69"/>
      <c r="D131" s="31" t="s">
        <v>440</v>
      </c>
      <c r="E131" s="149"/>
      <c r="F131" s="161">
        <f>F132</f>
        <v>7133.5</v>
      </c>
      <c r="G131" s="161">
        <f>G132</f>
        <v>4841.799999999999</v>
      </c>
    </row>
    <row r="132" spans="1:7" s="36" customFormat="1" ht="38.25">
      <c r="A132" s="69"/>
      <c r="B132" s="60" t="s">
        <v>141</v>
      </c>
      <c r="C132" s="62"/>
      <c r="D132" s="14" t="s">
        <v>142</v>
      </c>
      <c r="E132" s="149"/>
      <c r="F132" s="149">
        <f>F133</f>
        <v>7133.5</v>
      </c>
      <c r="G132" s="149">
        <f>G133</f>
        <v>4841.799999999999</v>
      </c>
    </row>
    <row r="133" spans="1:7" s="36" customFormat="1" ht="12.75">
      <c r="A133" s="69"/>
      <c r="B133" s="60"/>
      <c r="C133" s="62" t="s">
        <v>482</v>
      </c>
      <c r="D133" s="14" t="s">
        <v>469</v>
      </c>
      <c r="E133" s="149"/>
      <c r="F133" s="149">
        <f>SUM(F134:F147)</f>
        <v>7133.5</v>
      </c>
      <c r="G133" s="149">
        <f>SUM(G134:G147)</f>
        <v>4841.799999999999</v>
      </c>
    </row>
    <row r="134" spans="1:7" s="36" customFormat="1" ht="12.75">
      <c r="A134" s="69"/>
      <c r="B134" s="60"/>
      <c r="C134" s="62"/>
      <c r="D134" s="14" t="s">
        <v>300</v>
      </c>
      <c r="E134" s="149"/>
      <c r="F134" s="149">
        <v>3970</v>
      </c>
      <c r="G134" s="149">
        <v>2320.5</v>
      </c>
    </row>
    <row r="135" spans="1:7" s="36" customFormat="1" ht="12.75">
      <c r="A135" s="69"/>
      <c r="B135" s="60"/>
      <c r="C135" s="62"/>
      <c r="D135" s="14" t="s">
        <v>433</v>
      </c>
      <c r="E135" s="149"/>
      <c r="F135" s="149">
        <v>529</v>
      </c>
      <c r="G135" s="149">
        <v>403.6</v>
      </c>
    </row>
    <row r="136" spans="1:7" s="36" customFormat="1" ht="12.75">
      <c r="A136" s="69"/>
      <c r="B136" s="60"/>
      <c r="C136" s="62"/>
      <c r="D136" s="14" t="s">
        <v>349</v>
      </c>
      <c r="E136" s="149"/>
      <c r="F136" s="149">
        <v>40</v>
      </c>
      <c r="G136" s="149">
        <v>24.1</v>
      </c>
    </row>
    <row r="137" spans="1:7" s="36" customFormat="1" ht="12.75">
      <c r="A137" s="69"/>
      <c r="B137" s="60"/>
      <c r="C137" s="62"/>
      <c r="D137" s="14" t="s">
        <v>425</v>
      </c>
      <c r="E137" s="149"/>
      <c r="F137" s="149">
        <v>87.5</v>
      </c>
      <c r="G137" s="149">
        <v>54.2</v>
      </c>
    </row>
    <row r="138" spans="1:7" s="36" customFormat="1" ht="25.5">
      <c r="A138" s="69"/>
      <c r="B138" s="60"/>
      <c r="C138" s="62"/>
      <c r="D138" s="14" t="s">
        <v>571</v>
      </c>
      <c r="E138" s="149"/>
      <c r="F138" s="149">
        <v>1219.3</v>
      </c>
      <c r="G138" s="149">
        <v>1213.6</v>
      </c>
    </row>
    <row r="139" spans="1:7" s="36" customFormat="1" ht="12.75">
      <c r="A139" s="69"/>
      <c r="B139" s="60"/>
      <c r="C139" s="62"/>
      <c r="D139" s="14" t="s">
        <v>285</v>
      </c>
      <c r="E139" s="149"/>
      <c r="F139" s="149">
        <v>329.7</v>
      </c>
      <c r="G139" s="149">
        <v>134.8</v>
      </c>
    </row>
    <row r="140" spans="1:7" s="36" customFormat="1" ht="25.5">
      <c r="A140" s="69"/>
      <c r="B140" s="60"/>
      <c r="C140" s="62"/>
      <c r="D140" s="91" t="s">
        <v>522</v>
      </c>
      <c r="E140" s="149"/>
      <c r="F140" s="149">
        <v>12</v>
      </c>
      <c r="G140" s="149"/>
    </row>
    <row r="141" spans="1:7" s="36" customFormat="1" ht="12.75">
      <c r="A141" s="69"/>
      <c r="B141" s="60"/>
      <c r="C141" s="62"/>
      <c r="D141" s="39" t="s">
        <v>342</v>
      </c>
      <c r="E141" s="149"/>
      <c r="F141" s="149">
        <v>583.5</v>
      </c>
      <c r="G141" s="149">
        <v>355.7</v>
      </c>
    </row>
    <row r="142" spans="1:7" s="36" customFormat="1" ht="12.75">
      <c r="A142" s="69"/>
      <c r="B142" s="60"/>
      <c r="C142" s="62"/>
      <c r="D142" s="14" t="s">
        <v>384</v>
      </c>
      <c r="E142" s="149"/>
      <c r="F142" s="149">
        <v>147.5</v>
      </c>
      <c r="G142" s="149">
        <v>135.6</v>
      </c>
    </row>
    <row r="143" spans="1:7" s="36" customFormat="1" ht="12.75">
      <c r="A143" s="69"/>
      <c r="B143" s="57"/>
      <c r="C143" s="62"/>
      <c r="D143" s="14" t="s">
        <v>143</v>
      </c>
      <c r="E143" s="149"/>
      <c r="F143" s="149">
        <v>32.8</v>
      </c>
      <c r="G143" s="149">
        <v>32</v>
      </c>
    </row>
    <row r="144" spans="1:7" s="36" customFormat="1" ht="25.5">
      <c r="A144" s="69"/>
      <c r="B144" s="57"/>
      <c r="C144" s="62"/>
      <c r="D144" s="14" t="s">
        <v>569</v>
      </c>
      <c r="E144" s="149"/>
      <c r="F144" s="149">
        <v>20</v>
      </c>
      <c r="G144" s="149">
        <v>20</v>
      </c>
    </row>
    <row r="145" spans="1:7" s="36" customFormat="1" ht="25.5">
      <c r="A145" s="69"/>
      <c r="B145" s="57"/>
      <c r="C145" s="62"/>
      <c r="D145" s="14" t="s">
        <v>121</v>
      </c>
      <c r="E145" s="149"/>
      <c r="F145" s="149">
        <v>64</v>
      </c>
      <c r="G145" s="149">
        <v>64</v>
      </c>
    </row>
    <row r="146" spans="1:7" s="36" customFormat="1" ht="25.5">
      <c r="A146" s="69"/>
      <c r="B146" s="57"/>
      <c r="C146" s="62"/>
      <c r="D146" s="14" t="s">
        <v>434</v>
      </c>
      <c r="E146" s="149"/>
      <c r="F146" s="149">
        <v>60</v>
      </c>
      <c r="G146" s="149">
        <v>60</v>
      </c>
    </row>
    <row r="147" spans="1:7" s="36" customFormat="1" ht="12.75">
      <c r="A147" s="69"/>
      <c r="B147" s="57"/>
      <c r="C147" s="62"/>
      <c r="D147" s="14" t="s">
        <v>174</v>
      </c>
      <c r="E147" s="149"/>
      <c r="F147" s="149">
        <v>38.2</v>
      </c>
      <c r="G147" s="149">
        <v>23.7</v>
      </c>
    </row>
    <row r="148" spans="1:7" ht="25.5">
      <c r="A148" s="81" t="s">
        <v>313</v>
      </c>
      <c r="B148" s="40"/>
      <c r="C148" s="76"/>
      <c r="D148" s="15" t="s">
        <v>314</v>
      </c>
      <c r="E148" s="147">
        <f>E149+E188+E201</f>
        <v>123333.7</v>
      </c>
      <c r="F148" s="147">
        <f>F149+F188+F201</f>
        <v>122687.5</v>
      </c>
      <c r="G148" s="147">
        <f>G149+G188+G201</f>
        <v>114844.9</v>
      </c>
    </row>
    <row r="149" spans="1:7" ht="13.5">
      <c r="A149" s="103" t="s">
        <v>315</v>
      </c>
      <c r="B149" s="40"/>
      <c r="C149" s="77"/>
      <c r="D149" s="16" t="s">
        <v>316</v>
      </c>
      <c r="E149" s="145">
        <f>E154+E178</f>
        <v>105744.2</v>
      </c>
      <c r="F149" s="145">
        <f>F154+F178+F182+F150</f>
        <v>105060.6</v>
      </c>
      <c r="G149" s="145">
        <f>G154+G178+G182+G150</f>
        <v>98961.7</v>
      </c>
    </row>
    <row r="150" spans="1:7" ht="38.25">
      <c r="A150" s="25"/>
      <c r="B150" s="40" t="s">
        <v>442</v>
      </c>
      <c r="C150" s="81"/>
      <c r="D150" s="31" t="s">
        <v>502</v>
      </c>
      <c r="E150" s="161"/>
      <c r="F150" s="161">
        <f>F151</f>
        <v>300</v>
      </c>
      <c r="G150" s="161"/>
    </row>
    <row r="151" spans="1:7" ht="25.5">
      <c r="A151" s="25"/>
      <c r="B151" s="60" t="s">
        <v>503</v>
      </c>
      <c r="C151" s="62"/>
      <c r="D151" s="14" t="s">
        <v>533</v>
      </c>
      <c r="E151" s="149"/>
      <c r="F151" s="149">
        <f>F152</f>
        <v>300</v>
      </c>
      <c r="G151" s="149"/>
    </row>
    <row r="152" spans="1:7" ht="13.5">
      <c r="A152" s="25"/>
      <c r="B152" s="60"/>
      <c r="C152" s="62" t="s">
        <v>534</v>
      </c>
      <c r="D152" s="14" t="s">
        <v>504</v>
      </c>
      <c r="E152" s="149"/>
      <c r="F152" s="149">
        <f>F153</f>
        <v>300</v>
      </c>
      <c r="G152" s="149"/>
    </row>
    <row r="153" spans="1:7" ht="38.25">
      <c r="A153" s="103"/>
      <c r="B153" s="40"/>
      <c r="C153" s="77"/>
      <c r="D153" s="30" t="s">
        <v>99</v>
      </c>
      <c r="E153" s="145"/>
      <c r="F153" s="149">
        <v>300</v>
      </c>
      <c r="G153" s="145"/>
    </row>
    <row r="154" spans="1:7" ht="25.5">
      <c r="A154" s="103"/>
      <c r="B154" s="40" t="s">
        <v>399</v>
      </c>
      <c r="C154" s="78"/>
      <c r="D154" s="89" t="s">
        <v>400</v>
      </c>
      <c r="E154" s="161">
        <f>E157+E164+E167+E170+E175+E155</f>
        <v>105380.2</v>
      </c>
      <c r="F154" s="161">
        <f>F157+F164+F167+F170+F175+F155</f>
        <v>101919.90000000001</v>
      </c>
      <c r="G154" s="161">
        <f>G157+G164+G167+G170+G175+G155</f>
        <v>96666.59999999999</v>
      </c>
    </row>
    <row r="155" spans="1:7" ht="76.5">
      <c r="A155" s="103"/>
      <c r="B155" s="60" t="s">
        <v>497</v>
      </c>
      <c r="C155" s="79"/>
      <c r="D155" s="61" t="s">
        <v>496</v>
      </c>
      <c r="E155" s="149">
        <f>E156</f>
        <v>9830.2</v>
      </c>
      <c r="F155" s="149">
        <f>F156</f>
        <v>9830.2</v>
      </c>
      <c r="G155" s="149">
        <f>G156</f>
        <v>9830.2</v>
      </c>
    </row>
    <row r="156" spans="1:7" ht="38.25">
      <c r="A156" s="103"/>
      <c r="B156" s="60"/>
      <c r="C156" s="62" t="s">
        <v>558</v>
      </c>
      <c r="D156" s="30" t="s">
        <v>562</v>
      </c>
      <c r="E156" s="149">
        <v>9830.2</v>
      </c>
      <c r="F156" s="149">
        <v>9830.2</v>
      </c>
      <c r="G156" s="149">
        <v>9830.2</v>
      </c>
    </row>
    <row r="157" spans="1:7" ht="13.5">
      <c r="A157" s="103"/>
      <c r="B157" s="60" t="s">
        <v>570</v>
      </c>
      <c r="C157" s="79"/>
      <c r="D157" s="30" t="s">
        <v>401</v>
      </c>
      <c r="E157" s="149">
        <f>E158+E161</f>
        <v>671</v>
      </c>
      <c r="F157" s="149">
        <f>F158+F161</f>
        <v>671</v>
      </c>
      <c r="G157" s="149">
        <f>G158+G161</f>
        <v>483.8</v>
      </c>
    </row>
    <row r="158" spans="1:7" ht="13.5">
      <c r="A158" s="103"/>
      <c r="B158" s="60" t="s">
        <v>480</v>
      </c>
      <c r="C158" s="79"/>
      <c r="D158" s="30" t="s">
        <v>481</v>
      </c>
      <c r="E158" s="149">
        <f aca="true" t="shared" si="10" ref="E158:G159">E159</f>
        <v>362</v>
      </c>
      <c r="F158" s="149">
        <f t="shared" si="10"/>
        <v>362</v>
      </c>
      <c r="G158" s="149">
        <f t="shared" si="10"/>
        <v>354</v>
      </c>
    </row>
    <row r="159" spans="1:7" ht="38.25">
      <c r="A159" s="103"/>
      <c r="B159" s="60"/>
      <c r="C159" s="62" t="s">
        <v>558</v>
      </c>
      <c r="D159" s="30" t="s">
        <v>562</v>
      </c>
      <c r="E159" s="149">
        <f t="shared" si="10"/>
        <v>362</v>
      </c>
      <c r="F159" s="149">
        <f t="shared" si="10"/>
        <v>362</v>
      </c>
      <c r="G159" s="149">
        <f t="shared" si="10"/>
        <v>354</v>
      </c>
    </row>
    <row r="160" spans="1:7" ht="25.5">
      <c r="A160" s="103"/>
      <c r="B160" s="40"/>
      <c r="C160" s="78"/>
      <c r="D160" s="30" t="s">
        <v>161</v>
      </c>
      <c r="E160" s="149">
        <v>362</v>
      </c>
      <c r="F160" s="149">
        <v>362</v>
      </c>
      <c r="G160" s="149">
        <v>354</v>
      </c>
    </row>
    <row r="161" spans="1:7" ht="13.5">
      <c r="A161" s="103"/>
      <c r="B161" s="60" t="s">
        <v>483</v>
      </c>
      <c r="C161" s="79"/>
      <c r="D161" s="30" t="s">
        <v>484</v>
      </c>
      <c r="E161" s="149">
        <f aca="true" t="shared" si="11" ref="E161:G162">E162</f>
        <v>309</v>
      </c>
      <c r="F161" s="149">
        <f t="shared" si="11"/>
        <v>309</v>
      </c>
      <c r="G161" s="149">
        <f t="shared" si="11"/>
        <v>129.8</v>
      </c>
    </row>
    <row r="162" spans="1:7" ht="38.25">
      <c r="A162" s="103"/>
      <c r="B162" s="60"/>
      <c r="C162" s="62" t="s">
        <v>558</v>
      </c>
      <c r="D162" s="19" t="s">
        <v>562</v>
      </c>
      <c r="E162" s="149">
        <f t="shared" si="11"/>
        <v>309</v>
      </c>
      <c r="F162" s="149">
        <f t="shared" si="11"/>
        <v>309</v>
      </c>
      <c r="G162" s="149">
        <f t="shared" si="11"/>
        <v>129.8</v>
      </c>
    </row>
    <row r="163" spans="1:7" ht="25.5">
      <c r="A163" s="103"/>
      <c r="B163" s="40"/>
      <c r="C163" s="78"/>
      <c r="D163" s="30" t="s">
        <v>161</v>
      </c>
      <c r="E163" s="149">
        <v>309</v>
      </c>
      <c r="F163" s="149">
        <v>309</v>
      </c>
      <c r="G163" s="149">
        <v>129.8</v>
      </c>
    </row>
    <row r="164" spans="1:7" ht="13.5">
      <c r="A164" s="103"/>
      <c r="B164" s="60" t="s">
        <v>485</v>
      </c>
      <c r="C164" s="79"/>
      <c r="D164" s="30" t="s">
        <v>486</v>
      </c>
      <c r="E164" s="149">
        <f aca="true" t="shared" si="12" ref="E164:G165">E165</f>
        <v>70386</v>
      </c>
      <c r="F164" s="149">
        <f t="shared" si="12"/>
        <v>64954.5</v>
      </c>
      <c r="G164" s="149">
        <f t="shared" si="12"/>
        <v>63280.7</v>
      </c>
    </row>
    <row r="165" spans="1:7" ht="38.25">
      <c r="A165" s="103"/>
      <c r="B165" s="60"/>
      <c r="C165" s="62" t="s">
        <v>558</v>
      </c>
      <c r="D165" s="19" t="s">
        <v>562</v>
      </c>
      <c r="E165" s="149">
        <f t="shared" si="12"/>
        <v>70386</v>
      </c>
      <c r="F165" s="149">
        <f t="shared" si="12"/>
        <v>64954.5</v>
      </c>
      <c r="G165" s="149">
        <f t="shared" si="12"/>
        <v>63280.7</v>
      </c>
    </row>
    <row r="166" spans="1:7" ht="25.5">
      <c r="A166" s="103"/>
      <c r="B166" s="40"/>
      <c r="C166" s="78"/>
      <c r="D166" s="30" t="s">
        <v>161</v>
      </c>
      <c r="E166" s="149">
        <v>70386</v>
      </c>
      <c r="F166" s="149">
        <v>64954.5</v>
      </c>
      <c r="G166" s="149">
        <v>63280.7</v>
      </c>
    </row>
    <row r="167" spans="1:7" ht="13.5">
      <c r="A167" s="103"/>
      <c r="B167" s="60" t="s">
        <v>487</v>
      </c>
      <c r="C167" s="79"/>
      <c r="D167" s="30" t="s">
        <v>402</v>
      </c>
      <c r="E167" s="149">
        <f aca="true" t="shared" si="13" ref="E167:G168">E168</f>
        <v>3557</v>
      </c>
      <c r="F167" s="149">
        <f t="shared" si="13"/>
        <v>3489.3</v>
      </c>
      <c r="G167" s="149">
        <f t="shared" si="13"/>
        <v>3221.4</v>
      </c>
    </row>
    <row r="168" spans="1:7" ht="38.25">
      <c r="A168" s="103"/>
      <c r="B168" s="60"/>
      <c r="C168" s="62" t="s">
        <v>558</v>
      </c>
      <c r="D168" s="19" t="s">
        <v>562</v>
      </c>
      <c r="E168" s="149">
        <f t="shared" si="13"/>
        <v>3557</v>
      </c>
      <c r="F168" s="149">
        <f t="shared" si="13"/>
        <v>3489.3</v>
      </c>
      <c r="G168" s="149">
        <f t="shared" si="13"/>
        <v>3221.4</v>
      </c>
    </row>
    <row r="169" spans="1:7" ht="25.5">
      <c r="A169" s="103"/>
      <c r="B169" s="40"/>
      <c r="C169" s="78"/>
      <c r="D169" s="30" t="s">
        <v>161</v>
      </c>
      <c r="E169" s="149">
        <v>3557</v>
      </c>
      <c r="F169" s="149">
        <v>3489.3</v>
      </c>
      <c r="G169" s="149">
        <v>3221.4</v>
      </c>
    </row>
    <row r="170" spans="1:7" ht="38.25">
      <c r="A170" s="103"/>
      <c r="B170" s="60" t="s">
        <v>488</v>
      </c>
      <c r="C170" s="79"/>
      <c r="D170" s="30" t="s">
        <v>489</v>
      </c>
      <c r="E170" s="149">
        <f>E171</f>
        <v>17405.8</v>
      </c>
      <c r="F170" s="149">
        <f>F171</f>
        <v>19448.8</v>
      </c>
      <c r="G170" s="149">
        <f>G171</f>
        <v>16584.8</v>
      </c>
    </row>
    <row r="171" spans="1:7" ht="38.25">
      <c r="A171" s="103"/>
      <c r="B171" s="60"/>
      <c r="C171" s="62" t="s">
        <v>558</v>
      </c>
      <c r="D171" s="19" t="s">
        <v>562</v>
      </c>
      <c r="E171" s="149">
        <f>E172</f>
        <v>17405.8</v>
      </c>
      <c r="F171" s="149">
        <f>F172+F174+F173</f>
        <v>19448.8</v>
      </c>
      <c r="G171" s="149">
        <f>G172+G174+G173</f>
        <v>16584.8</v>
      </c>
    </row>
    <row r="172" spans="1:7" ht="25.5">
      <c r="A172" s="103"/>
      <c r="B172" s="40"/>
      <c r="C172" s="77"/>
      <c r="D172" s="30" t="s">
        <v>161</v>
      </c>
      <c r="E172" s="149">
        <v>17405.8</v>
      </c>
      <c r="F172" s="149">
        <v>18870.6</v>
      </c>
      <c r="G172" s="149">
        <v>16306.6</v>
      </c>
    </row>
    <row r="173" spans="1:7" ht="25.5">
      <c r="A173" s="103"/>
      <c r="B173" s="40"/>
      <c r="C173" s="77"/>
      <c r="D173" s="30" t="s">
        <v>220</v>
      </c>
      <c r="E173" s="149"/>
      <c r="F173" s="149">
        <v>300</v>
      </c>
      <c r="G173" s="149"/>
    </row>
    <row r="174" spans="1:7" ht="38.25">
      <c r="A174" s="103"/>
      <c r="B174" s="40"/>
      <c r="C174" s="77"/>
      <c r="D174" s="30" t="s">
        <v>371</v>
      </c>
      <c r="E174" s="149"/>
      <c r="F174" s="149">
        <v>278.2</v>
      </c>
      <c r="G174" s="149">
        <v>278.2</v>
      </c>
    </row>
    <row r="175" spans="1:7" ht="38.25">
      <c r="A175" s="103"/>
      <c r="B175" s="60" t="s">
        <v>490</v>
      </c>
      <c r="C175" s="79"/>
      <c r="D175" s="30" t="s">
        <v>412</v>
      </c>
      <c r="E175" s="149">
        <f aca="true" t="shared" si="14" ref="E175:G176">E176</f>
        <v>3530.2</v>
      </c>
      <c r="F175" s="149">
        <f t="shared" si="14"/>
        <v>3526.1</v>
      </c>
      <c r="G175" s="149">
        <f t="shared" si="14"/>
        <v>3265.7</v>
      </c>
    </row>
    <row r="176" spans="1:7" ht="13.5">
      <c r="A176" s="103"/>
      <c r="B176" s="60"/>
      <c r="C176" s="62" t="s">
        <v>403</v>
      </c>
      <c r="D176" s="19" t="s">
        <v>495</v>
      </c>
      <c r="E176" s="149">
        <f t="shared" si="14"/>
        <v>3530.2</v>
      </c>
      <c r="F176" s="149">
        <f t="shared" si="14"/>
        <v>3526.1</v>
      </c>
      <c r="G176" s="149">
        <f t="shared" si="14"/>
        <v>3265.7</v>
      </c>
    </row>
    <row r="177" spans="1:7" ht="25.5">
      <c r="A177" s="103"/>
      <c r="B177" s="40"/>
      <c r="C177" s="77"/>
      <c r="D177" s="18" t="s">
        <v>161</v>
      </c>
      <c r="E177" s="149">
        <v>3530.2</v>
      </c>
      <c r="F177" s="149">
        <v>3526.1</v>
      </c>
      <c r="G177" s="149">
        <v>3265.7</v>
      </c>
    </row>
    <row r="178" spans="1:7" ht="51">
      <c r="A178" s="103"/>
      <c r="B178" s="40" t="s">
        <v>491</v>
      </c>
      <c r="C178" s="77"/>
      <c r="D178" s="17" t="s">
        <v>492</v>
      </c>
      <c r="E178" s="161">
        <f>E179</f>
        <v>364</v>
      </c>
      <c r="F178" s="161">
        <f aca="true" t="shared" si="15" ref="F178:G180">F179</f>
        <v>546.7</v>
      </c>
      <c r="G178" s="161">
        <f t="shared" si="15"/>
        <v>491.1</v>
      </c>
    </row>
    <row r="179" spans="1:7" ht="38.25">
      <c r="A179" s="103"/>
      <c r="B179" s="60" t="s">
        <v>493</v>
      </c>
      <c r="C179" s="80"/>
      <c r="D179" s="30" t="s">
        <v>494</v>
      </c>
      <c r="E179" s="149">
        <f>E180</f>
        <v>364</v>
      </c>
      <c r="F179" s="149">
        <f t="shared" si="15"/>
        <v>546.7</v>
      </c>
      <c r="G179" s="149">
        <f t="shared" si="15"/>
        <v>491.1</v>
      </c>
    </row>
    <row r="180" spans="1:7" ht="38.25">
      <c r="A180" s="103"/>
      <c r="B180" s="60"/>
      <c r="C180" s="62" t="s">
        <v>558</v>
      </c>
      <c r="D180" s="19" t="s">
        <v>562</v>
      </c>
      <c r="E180" s="149">
        <f>E181</f>
        <v>364</v>
      </c>
      <c r="F180" s="149">
        <f t="shared" si="15"/>
        <v>546.7</v>
      </c>
      <c r="G180" s="149">
        <f t="shared" si="15"/>
        <v>491.1</v>
      </c>
    </row>
    <row r="181" spans="1:7" ht="25.5">
      <c r="A181" s="103"/>
      <c r="B181" s="40"/>
      <c r="C181" s="81"/>
      <c r="D181" s="18" t="s">
        <v>161</v>
      </c>
      <c r="E181" s="149">
        <v>364</v>
      </c>
      <c r="F181" s="149">
        <v>546.7</v>
      </c>
      <c r="G181" s="149">
        <v>491.1</v>
      </c>
    </row>
    <row r="182" spans="1:7" ht="38.25">
      <c r="A182" s="103"/>
      <c r="B182" s="56" t="s">
        <v>50</v>
      </c>
      <c r="C182" s="165"/>
      <c r="D182" s="17" t="s">
        <v>51</v>
      </c>
      <c r="E182" s="149"/>
      <c r="F182" s="161">
        <f aca="true" t="shared" si="16" ref="F182:G184">F183</f>
        <v>2294</v>
      </c>
      <c r="G182" s="161">
        <f t="shared" si="16"/>
        <v>1804</v>
      </c>
    </row>
    <row r="183" spans="1:7" ht="38.25">
      <c r="A183" s="103"/>
      <c r="B183" s="60" t="s">
        <v>52</v>
      </c>
      <c r="C183" s="77"/>
      <c r="D183" s="19" t="s">
        <v>53</v>
      </c>
      <c r="E183" s="149"/>
      <c r="F183" s="149">
        <f t="shared" si="16"/>
        <v>2294</v>
      </c>
      <c r="G183" s="149">
        <f t="shared" si="16"/>
        <v>1804</v>
      </c>
    </row>
    <row r="184" spans="1:7" ht="25.5">
      <c r="A184" s="103"/>
      <c r="B184" s="60" t="s">
        <v>54</v>
      </c>
      <c r="C184" s="77"/>
      <c r="D184" s="19" t="s">
        <v>55</v>
      </c>
      <c r="E184" s="149"/>
      <c r="F184" s="149">
        <f t="shared" si="16"/>
        <v>2294</v>
      </c>
      <c r="G184" s="149">
        <f t="shared" si="16"/>
        <v>1804</v>
      </c>
    </row>
    <row r="185" spans="1:7" ht="38.25">
      <c r="A185" s="103"/>
      <c r="B185" s="40"/>
      <c r="C185" s="62" t="s">
        <v>558</v>
      </c>
      <c r="D185" s="19" t="s">
        <v>562</v>
      </c>
      <c r="E185" s="149"/>
      <c r="F185" s="149">
        <f>F187+F186</f>
        <v>2294</v>
      </c>
      <c r="G185" s="149">
        <f>G187+G186</f>
        <v>1804</v>
      </c>
    </row>
    <row r="186" spans="1:7" ht="25.5">
      <c r="A186" s="103"/>
      <c r="B186" s="40"/>
      <c r="C186" s="62"/>
      <c r="D186" s="30" t="s">
        <v>98</v>
      </c>
      <c r="E186" s="149"/>
      <c r="F186" s="149">
        <v>490</v>
      </c>
      <c r="G186" s="149"/>
    </row>
    <row r="187" spans="1:7" ht="38.25">
      <c r="A187" s="103"/>
      <c r="B187" s="40"/>
      <c r="C187" s="62"/>
      <c r="D187" s="30" t="s">
        <v>68</v>
      </c>
      <c r="E187" s="149"/>
      <c r="F187" s="149">
        <v>1804</v>
      </c>
      <c r="G187" s="149">
        <v>1804</v>
      </c>
    </row>
    <row r="188" spans="1:7" ht="54">
      <c r="A188" s="97" t="s">
        <v>317</v>
      </c>
      <c r="B188" s="56"/>
      <c r="C188" s="98"/>
      <c r="D188" s="20" t="s">
        <v>499</v>
      </c>
      <c r="E188" s="150">
        <f>E189</f>
        <v>7944</v>
      </c>
      <c r="F188" s="150">
        <f>F189+F198</f>
        <v>7981.200000000001</v>
      </c>
      <c r="G188" s="150">
        <f>G189+G198</f>
        <v>6316.2</v>
      </c>
    </row>
    <row r="189" spans="1:7" s="36" customFormat="1" ht="25.5">
      <c r="A189" s="98"/>
      <c r="B189" s="56" t="s">
        <v>399</v>
      </c>
      <c r="C189" s="98"/>
      <c r="D189" s="21" t="s">
        <v>400</v>
      </c>
      <c r="E189" s="161">
        <f>E190+E193</f>
        <v>7944</v>
      </c>
      <c r="F189" s="161">
        <f>F190+F193</f>
        <v>7881.200000000001</v>
      </c>
      <c r="G189" s="161">
        <f>G190+G193</f>
        <v>6286.5</v>
      </c>
    </row>
    <row r="190" spans="1:7" s="36" customFormat="1" ht="12.75">
      <c r="A190" s="99"/>
      <c r="B190" s="57" t="s">
        <v>487</v>
      </c>
      <c r="C190" s="62"/>
      <c r="D190" s="22" t="s">
        <v>402</v>
      </c>
      <c r="E190" s="149">
        <f aca="true" t="shared" si="17" ref="E190:G191">E191</f>
        <v>5049.4</v>
      </c>
      <c r="F190" s="149">
        <f t="shared" si="17"/>
        <v>5016.3</v>
      </c>
      <c r="G190" s="149">
        <f t="shared" si="17"/>
        <v>4300.3</v>
      </c>
    </row>
    <row r="191" spans="1:7" s="36" customFormat="1" ht="38.25">
      <c r="A191" s="99"/>
      <c r="B191" s="57"/>
      <c r="C191" s="69" t="s">
        <v>558</v>
      </c>
      <c r="D191" s="19" t="s">
        <v>562</v>
      </c>
      <c r="E191" s="149">
        <f t="shared" si="17"/>
        <v>5049.4</v>
      </c>
      <c r="F191" s="149">
        <f t="shared" si="17"/>
        <v>5016.3</v>
      </c>
      <c r="G191" s="149">
        <f t="shared" si="17"/>
        <v>4300.3</v>
      </c>
    </row>
    <row r="192" spans="1:7" ht="25.5">
      <c r="A192" s="97"/>
      <c r="B192" s="40"/>
      <c r="C192" s="98"/>
      <c r="D192" s="14" t="s">
        <v>434</v>
      </c>
      <c r="E192" s="149">
        <v>5049.4</v>
      </c>
      <c r="F192" s="149">
        <v>5016.3</v>
      </c>
      <c r="G192" s="149">
        <v>4300.3</v>
      </c>
    </row>
    <row r="193" spans="1:7" s="36" customFormat="1" ht="38.25">
      <c r="A193" s="99"/>
      <c r="B193" s="57" t="s">
        <v>488</v>
      </c>
      <c r="C193" s="62"/>
      <c r="D193" s="30" t="s">
        <v>489</v>
      </c>
      <c r="E193" s="149">
        <f>E194</f>
        <v>2894.6</v>
      </c>
      <c r="F193" s="149">
        <f>F194</f>
        <v>2864.9</v>
      </c>
      <c r="G193" s="149">
        <f>G194</f>
        <v>1986.1999999999998</v>
      </c>
    </row>
    <row r="194" spans="1:7" s="36" customFormat="1" ht="38.25">
      <c r="A194" s="99"/>
      <c r="B194" s="57"/>
      <c r="C194" s="69" t="s">
        <v>558</v>
      </c>
      <c r="D194" s="30" t="s">
        <v>562</v>
      </c>
      <c r="E194" s="149">
        <f>E195</f>
        <v>2894.6</v>
      </c>
      <c r="F194" s="149">
        <f>F195+F196+F197</f>
        <v>2864.9</v>
      </c>
      <c r="G194" s="149">
        <f>G195+G196+G197</f>
        <v>1986.1999999999998</v>
      </c>
    </row>
    <row r="195" spans="1:7" ht="25.5">
      <c r="A195" s="97"/>
      <c r="B195" s="40"/>
      <c r="C195" s="98"/>
      <c r="D195" s="14" t="s">
        <v>434</v>
      </c>
      <c r="E195" s="149">
        <v>2894.6</v>
      </c>
      <c r="F195" s="149">
        <v>2863.8</v>
      </c>
      <c r="G195" s="149">
        <v>1985.1</v>
      </c>
    </row>
    <row r="196" spans="1:7" ht="38.25">
      <c r="A196" s="97"/>
      <c r="B196" s="40"/>
      <c r="C196" s="98"/>
      <c r="D196" s="139" t="s">
        <v>229</v>
      </c>
      <c r="E196" s="149"/>
      <c r="F196" s="163">
        <v>1</v>
      </c>
      <c r="G196" s="163">
        <v>1</v>
      </c>
    </row>
    <row r="197" spans="1:7" ht="51">
      <c r="A197" s="97"/>
      <c r="B197" s="40"/>
      <c r="C197" s="98"/>
      <c r="D197" s="139" t="s">
        <v>230</v>
      </c>
      <c r="E197" s="149"/>
      <c r="F197" s="163">
        <v>0.1</v>
      </c>
      <c r="G197" s="163">
        <v>0.1</v>
      </c>
    </row>
    <row r="198" spans="1:7" ht="13.5">
      <c r="A198" s="97"/>
      <c r="B198" s="40" t="s">
        <v>61</v>
      </c>
      <c r="C198" s="98"/>
      <c r="D198" s="31" t="s">
        <v>63</v>
      </c>
      <c r="E198" s="161"/>
      <c r="F198" s="161">
        <f>F199</f>
        <v>100</v>
      </c>
      <c r="G198" s="161">
        <f>G199</f>
        <v>29.7</v>
      </c>
    </row>
    <row r="199" spans="1:7" ht="51">
      <c r="A199" s="97"/>
      <c r="B199" s="60" t="s">
        <v>64</v>
      </c>
      <c r="C199" s="98"/>
      <c r="D199" s="14" t="s">
        <v>65</v>
      </c>
      <c r="E199" s="149"/>
      <c r="F199" s="149">
        <f>F200</f>
        <v>100</v>
      </c>
      <c r="G199" s="149">
        <f>G200</f>
        <v>29.7</v>
      </c>
    </row>
    <row r="200" spans="1:7" ht="25.5">
      <c r="A200" s="97"/>
      <c r="B200" s="40"/>
      <c r="C200" s="69" t="s">
        <v>465</v>
      </c>
      <c r="D200" s="91" t="s">
        <v>454</v>
      </c>
      <c r="E200" s="149"/>
      <c r="F200" s="149">
        <v>100</v>
      </c>
      <c r="G200" s="149">
        <v>29.7</v>
      </c>
    </row>
    <row r="201" spans="1:7" s="35" customFormat="1" ht="40.5">
      <c r="A201" s="97" t="s">
        <v>505</v>
      </c>
      <c r="B201" s="55"/>
      <c r="C201" s="97"/>
      <c r="D201" s="34" t="s">
        <v>437</v>
      </c>
      <c r="E201" s="150">
        <f>E202+E206</f>
        <v>9645.5</v>
      </c>
      <c r="F201" s="150">
        <f>F202+F206</f>
        <v>9645.7</v>
      </c>
      <c r="G201" s="150">
        <f>G202+G206</f>
        <v>9567</v>
      </c>
    </row>
    <row r="202" spans="1:7" ht="13.5">
      <c r="A202" s="97"/>
      <c r="B202" s="40" t="s">
        <v>455</v>
      </c>
      <c r="C202" s="97"/>
      <c r="D202" s="31" t="s">
        <v>424</v>
      </c>
      <c r="E202" s="161">
        <f>E203</f>
        <v>8.5</v>
      </c>
      <c r="F202" s="161">
        <f aca="true" t="shared" si="18" ref="F202:G204">F203</f>
        <v>8.5</v>
      </c>
      <c r="G202" s="161">
        <f t="shared" si="18"/>
        <v>8.5</v>
      </c>
    </row>
    <row r="203" spans="1:7" s="36" customFormat="1" ht="76.5">
      <c r="A203" s="99"/>
      <c r="B203" s="57" t="s">
        <v>456</v>
      </c>
      <c r="C203" s="62"/>
      <c r="D203" s="14" t="s">
        <v>528</v>
      </c>
      <c r="E203" s="149">
        <f>E204</f>
        <v>8.5</v>
      </c>
      <c r="F203" s="149">
        <f t="shared" si="18"/>
        <v>8.5</v>
      </c>
      <c r="G203" s="149">
        <f t="shared" si="18"/>
        <v>8.5</v>
      </c>
    </row>
    <row r="204" spans="1:7" s="36" customFormat="1" ht="38.25">
      <c r="A204" s="99"/>
      <c r="B204" s="57" t="s">
        <v>561</v>
      </c>
      <c r="C204" s="99"/>
      <c r="D204" s="13" t="s">
        <v>159</v>
      </c>
      <c r="E204" s="149">
        <f>E205</f>
        <v>8.5</v>
      </c>
      <c r="F204" s="149">
        <f t="shared" si="18"/>
        <v>8.5</v>
      </c>
      <c r="G204" s="149">
        <f t="shared" si="18"/>
        <v>8.5</v>
      </c>
    </row>
    <row r="205" spans="1:7" s="36" customFormat="1" ht="38.25">
      <c r="A205" s="99"/>
      <c r="B205" s="57"/>
      <c r="C205" s="69" t="s">
        <v>558</v>
      </c>
      <c r="D205" s="19" t="s">
        <v>562</v>
      </c>
      <c r="E205" s="149">
        <v>8.5</v>
      </c>
      <c r="F205" s="149">
        <v>8.5</v>
      </c>
      <c r="G205" s="149">
        <v>8.5</v>
      </c>
    </row>
    <row r="206" spans="1:7" s="36" customFormat="1" ht="25.5">
      <c r="A206" s="99"/>
      <c r="B206" s="40" t="s">
        <v>439</v>
      </c>
      <c r="C206" s="69"/>
      <c r="D206" s="31" t="s">
        <v>440</v>
      </c>
      <c r="E206" s="51">
        <f>E207+E209</f>
        <v>9637</v>
      </c>
      <c r="F206" s="51">
        <f>F207+F209</f>
        <v>9637.2</v>
      </c>
      <c r="G206" s="51">
        <f>G207+G209</f>
        <v>9558.5</v>
      </c>
    </row>
    <row r="207" spans="1:7" s="36" customFormat="1" ht="51">
      <c r="A207" s="99"/>
      <c r="B207" s="60" t="s">
        <v>228</v>
      </c>
      <c r="C207" s="62"/>
      <c r="D207" s="14" t="s">
        <v>246</v>
      </c>
      <c r="E207" s="49">
        <f>E208</f>
        <v>7937</v>
      </c>
      <c r="F207" s="49">
        <f>F208</f>
        <v>7937.2</v>
      </c>
      <c r="G207" s="49">
        <f>G208</f>
        <v>7858.5</v>
      </c>
    </row>
    <row r="208" spans="1:7" s="36" customFormat="1" ht="12.75">
      <c r="A208" s="99"/>
      <c r="B208" s="60"/>
      <c r="C208" s="62" t="s">
        <v>482</v>
      </c>
      <c r="D208" s="14" t="s">
        <v>469</v>
      </c>
      <c r="E208" s="49">
        <v>7937</v>
      </c>
      <c r="F208" s="49">
        <v>7937.2</v>
      </c>
      <c r="G208" s="49">
        <v>7858.5</v>
      </c>
    </row>
    <row r="209" spans="1:7" s="36" customFormat="1" ht="38.25">
      <c r="A209" s="99"/>
      <c r="B209" s="60" t="s">
        <v>17</v>
      </c>
      <c r="C209" s="62"/>
      <c r="D209" s="14" t="s">
        <v>18</v>
      </c>
      <c r="E209" s="49">
        <f>E210</f>
        <v>1700</v>
      </c>
      <c r="F209" s="49">
        <f>F210</f>
        <v>1700</v>
      </c>
      <c r="G209" s="49">
        <f>G210</f>
        <v>1700</v>
      </c>
    </row>
    <row r="210" spans="1:7" s="36" customFormat="1" ht="12.75">
      <c r="A210" s="99"/>
      <c r="B210" s="60"/>
      <c r="C210" s="62" t="s">
        <v>482</v>
      </c>
      <c r="D210" s="14" t="s">
        <v>469</v>
      </c>
      <c r="E210" s="49">
        <v>1700</v>
      </c>
      <c r="F210" s="49">
        <v>1700</v>
      </c>
      <c r="G210" s="49">
        <v>1700</v>
      </c>
    </row>
    <row r="211" spans="1:7" ht="12.75">
      <c r="A211" s="81" t="s">
        <v>318</v>
      </c>
      <c r="B211" s="40"/>
      <c r="C211" s="76"/>
      <c r="D211" s="15" t="s">
        <v>319</v>
      </c>
      <c r="E211" s="147">
        <f>E223+E228+E212+E248+E218</f>
        <v>40617.2</v>
      </c>
      <c r="F211" s="147">
        <f>F223+F228+F212+F248+F218</f>
        <v>65407.899999999994</v>
      </c>
      <c r="G211" s="147">
        <f>G223+G228+G212+G248+G218</f>
        <v>49013.69999999999</v>
      </c>
    </row>
    <row r="212" spans="1:7" ht="13.5">
      <c r="A212" s="97" t="s">
        <v>589</v>
      </c>
      <c r="B212" s="54"/>
      <c r="C212" s="67"/>
      <c r="D212" s="90" t="s">
        <v>596</v>
      </c>
      <c r="E212" s="150"/>
      <c r="F212" s="150">
        <f>F213</f>
        <v>2823.4</v>
      </c>
      <c r="G212" s="150">
        <f>G213</f>
        <v>628.1</v>
      </c>
    </row>
    <row r="213" spans="1:7" ht="25.5">
      <c r="A213" s="81"/>
      <c r="B213" s="40" t="s">
        <v>591</v>
      </c>
      <c r="C213" s="76"/>
      <c r="D213" s="15" t="s">
        <v>595</v>
      </c>
      <c r="E213" s="147"/>
      <c r="F213" s="147">
        <f>F214+F216</f>
        <v>2823.4</v>
      </c>
      <c r="G213" s="147">
        <f>G214+G216</f>
        <v>628.1</v>
      </c>
    </row>
    <row r="214" spans="1:7" ht="38.25">
      <c r="A214" s="81"/>
      <c r="B214" s="60" t="s">
        <v>590</v>
      </c>
      <c r="C214" s="71"/>
      <c r="D214" s="61" t="s">
        <v>592</v>
      </c>
      <c r="E214" s="149"/>
      <c r="F214" s="149">
        <f>F215</f>
        <v>538.5</v>
      </c>
      <c r="G214" s="149"/>
    </row>
    <row r="215" spans="1:7" ht="25.5">
      <c r="A215" s="81"/>
      <c r="B215" s="60"/>
      <c r="C215" s="69" t="s">
        <v>465</v>
      </c>
      <c r="D215" s="91" t="s">
        <v>454</v>
      </c>
      <c r="E215" s="149"/>
      <c r="F215" s="149">
        <v>538.5</v>
      </c>
      <c r="G215" s="149"/>
    </row>
    <row r="216" spans="1:7" ht="51">
      <c r="A216" s="81"/>
      <c r="B216" s="60" t="s">
        <v>593</v>
      </c>
      <c r="C216" s="71"/>
      <c r="D216" s="61" t="s">
        <v>594</v>
      </c>
      <c r="E216" s="149"/>
      <c r="F216" s="149">
        <f>F217</f>
        <v>2284.9</v>
      </c>
      <c r="G216" s="149">
        <f>G217</f>
        <v>628.1</v>
      </c>
    </row>
    <row r="217" spans="1:7" ht="25.5">
      <c r="A217" s="81"/>
      <c r="B217" s="60"/>
      <c r="C217" s="69" t="s">
        <v>465</v>
      </c>
      <c r="D217" s="91" t="s">
        <v>454</v>
      </c>
      <c r="E217" s="149"/>
      <c r="F217" s="149">
        <v>2284.9</v>
      </c>
      <c r="G217" s="149">
        <v>628.1</v>
      </c>
    </row>
    <row r="218" spans="1:7" ht="13.5">
      <c r="A218" s="97" t="s">
        <v>19</v>
      </c>
      <c r="B218" s="54"/>
      <c r="C218" s="67"/>
      <c r="D218" s="90" t="s">
        <v>20</v>
      </c>
      <c r="E218" s="150">
        <f>E219</f>
        <v>273</v>
      </c>
      <c r="F218" s="150">
        <f aca="true" t="shared" si="19" ref="F218:G221">F219</f>
        <v>30.2</v>
      </c>
      <c r="G218" s="150">
        <f t="shared" si="19"/>
        <v>30.2</v>
      </c>
    </row>
    <row r="219" spans="1:7" ht="12.75">
      <c r="A219" s="81"/>
      <c r="B219" s="40" t="s">
        <v>21</v>
      </c>
      <c r="C219" s="76"/>
      <c r="D219" s="15" t="s">
        <v>22</v>
      </c>
      <c r="E219" s="147">
        <f>E220</f>
        <v>273</v>
      </c>
      <c r="F219" s="147">
        <f t="shared" si="19"/>
        <v>30.2</v>
      </c>
      <c r="G219" s="147">
        <f t="shared" si="19"/>
        <v>30.2</v>
      </c>
    </row>
    <row r="220" spans="1:7" ht="25.5">
      <c r="A220" s="69"/>
      <c r="B220" s="57" t="s">
        <v>23</v>
      </c>
      <c r="C220" s="82"/>
      <c r="D220" s="91" t="s">
        <v>24</v>
      </c>
      <c r="E220" s="160">
        <f>E221</f>
        <v>273</v>
      </c>
      <c r="F220" s="160">
        <f t="shared" si="19"/>
        <v>30.2</v>
      </c>
      <c r="G220" s="160">
        <f t="shared" si="19"/>
        <v>30.2</v>
      </c>
    </row>
    <row r="221" spans="1:7" ht="25.5">
      <c r="A221" s="69"/>
      <c r="B221" s="57"/>
      <c r="C221" s="69" t="s">
        <v>465</v>
      </c>
      <c r="D221" s="91" t="s">
        <v>454</v>
      </c>
      <c r="E221" s="160">
        <f>E222</f>
        <v>273</v>
      </c>
      <c r="F221" s="160">
        <f t="shared" si="19"/>
        <v>30.2</v>
      </c>
      <c r="G221" s="160">
        <f t="shared" si="19"/>
        <v>30.2</v>
      </c>
    </row>
    <row r="222" spans="1:7" ht="12.75">
      <c r="A222" s="81"/>
      <c r="B222" s="40"/>
      <c r="C222" s="76"/>
      <c r="D222" s="61" t="s">
        <v>300</v>
      </c>
      <c r="E222" s="149">
        <v>273</v>
      </c>
      <c r="F222" s="149">
        <v>30.2</v>
      </c>
      <c r="G222" s="149">
        <v>30.2</v>
      </c>
    </row>
    <row r="223" spans="1:7" ht="13.5">
      <c r="A223" s="97" t="s">
        <v>420</v>
      </c>
      <c r="B223" s="54"/>
      <c r="C223" s="67"/>
      <c r="D223" s="90" t="s">
        <v>421</v>
      </c>
      <c r="E223" s="150">
        <f>E224</f>
        <v>885</v>
      </c>
      <c r="F223" s="150">
        <f aca="true" t="shared" si="20" ref="F223:G226">F224</f>
        <v>640.1</v>
      </c>
      <c r="G223" s="150">
        <f t="shared" si="20"/>
        <v>536</v>
      </c>
    </row>
    <row r="224" spans="1:7" ht="12.75">
      <c r="A224" s="81"/>
      <c r="B224" s="40" t="s">
        <v>422</v>
      </c>
      <c r="C224" s="76"/>
      <c r="D224" s="15" t="s">
        <v>423</v>
      </c>
      <c r="E224" s="147">
        <f>E225</f>
        <v>885</v>
      </c>
      <c r="F224" s="147">
        <f t="shared" si="20"/>
        <v>640.1</v>
      </c>
      <c r="G224" s="147">
        <f t="shared" si="20"/>
        <v>536</v>
      </c>
    </row>
    <row r="225" spans="1:7" s="36" customFormat="1" ht="25.5">
      <c r="A225" s="69"/>
      <c r="B225" s="57" t="s">
        <v>148</v>
      </c>
      <c r="C225" s="82"/>
      <c r="D225" s="91" t="s">
        <v>432</v>
      </c>
      <c r="E225" s="160">
        <f>E226</f>
        <v>885</v>
      </c>
      <c r="F225" s="160">
        <f t="shared" si="20"/>
        <v>640.1</v>
      </c>
      <c r="G225" s="160">
        <f t="shared" si="20"/>
        <v>536</v>
      </c>
    </row>
    <row r="226" spans="1:7" s="36" customFormat="1" ht="25.5">
      <c r="A226" s="69"/>
      <c r="B226" s="57"/>
      <c r="C226" s="69" t="s">
        <v>465</v>
      </c>
      <c r="D226" s="91" t="s">
        <v>454</v>
      </c>
      <c r="E226" s="160">
        <f>E227</f>
        <v>885</v>
      </c>
      <c r="F226" s="160">
        <f t="shared" si="20"/>
        <v>640.1</v>
      </c>
      <c r="G226" s="160">
        <f t="shared" si="20"/>
        <v>536</v>
      </c>
    </row>
    <row r="227" spans="1:7" ht="12.75">
      <c r="A227" s="81"/>
      <c r="B227" s="40"/>
      <c r="C227" s="76"/>
      <c r="D227" s="61" t="s">
        <v>300</v>
      </c>
      <c r="E227" s="149">
        <v>885</v>
      </c>
      <c r="F227" s="149">
        <v>640.1</v>
      </c>
      <c r="G227" s="149">
        <v>536</v>
      </c>
    </row>
    <row r="228" spans="1:7" ht="13.5">
      <c r="A228" s="97" t="s">
        <v>404</v>
      </c>
      <c r="B228" s="40"/>
      <c r="C228" s="106"/>
      <c r="D228" s="47" t="s">
        <v>406</v>
      </c>
      <c r="E228" s="131">
        <f>SUM(E229+E244)</f>
        <v>39370.7</v>
      </c>
      <c r="F228" s="131">
        <f>SUM(F229+F244+F238)</f>
        <v>59740.899999999994</v>
      </c>
      <c r="G228" s="131">
        <f>SUM(G229+G244+G238)</f>
        <v>47766.799999999996</v>
      </c>
    </row>
    <row r="229" spans="1:7" ht="13.5">
      <c r="A229" s="97"/>
      <c r="B229" s="40" t="s">
        <v>405</v>
      </c>
      <c r="C229" s="106"/>
      <c r="D229" s="42" t="s">
        <v>407</v>
      </c>
      <c r="E229" s="48">
        <f>SUM(E230)</f>
        <v>39032.7</v>
      </c>
      <c r="F229" s="48">
        <f>SUM(F230)</f>
        <v>45918.7</v>
      </c>
      <c r="G229" s="48">
        <f>SUM(G230)</f>
        <v>41294.6</v>
      </c>
    </row>
    <row r="230" spans="1:7" s="84" customFormat="1" ht="25.5">
      <c r="A230" s="107"/>
      <c r="B230" s="57" t="s">
        <v>575</v>
      </c>
      <c r="C230" s="108"/>
      <c r="D230" s="83" t="s">
        <v>408</v>
      </c>
      <c r="E230" s="50">
        <f>SUM(E231+E235)</f>
        <v>39032.7</v>
      </c>
      <c r="F230" s="50">
        <f>SUM(F231+F235)</f>
        <v>45918.7</v>
      </c>
      <c r="G230" s="50">
        <f>SUM(G231+G235)</f>
        <v>41294.6</v>
      </c>
    </row>
    <row r="231" spans="1:7" s="84" customFormat="1" ht="38.25">
      <c r="A231" s="107"/>
      <c r="B231" s="57"/>
      <c r="C231" s="108" t="s">
        <v>576</v>
      </c>
      <c r="D231" s="83" t="s">
        <v>132</v>
      </c>
      <c r="E231" s="50">
        <f>SUM(E232:E234)</f>
        <v>35735.1</v>
      </c>
      <c r="F231" s="50">
        <f>SUM(F232:F234)</f>
        <v>38121.1</v>
      </c>
      <c r="G231" s="50">
        <f>SUM(G232:G234)</f>
        <v>37997</v>
      </c>
    </row>
    <row r="232" spans="1:7" ht="38.25">
      <c r="A232" s="109"/>
      <c r="B232" s="40"/>
      <c r="C232" s="106"/>
      <c r="D232" s="83" t="s">
        <v>247</v>
      </c>
      <c r="E232" s="49">
        <v>34684.3</v>
      </c>
      <c r="F232" s="49">
        <v>37295.3</v>
      </c>
      <c r="G232" s="49">
        <v>37294.3</v>
      </c>
    </row>
    <row r="233" spans="1:7" ht="63.75">
      <c r="A233" s="109"/>
      <c r="B233" s="40"/>
      <c r="C233" s="106"/>
      <c r="D233" s="43" t="s">
        <v>160</v>
      </c>
      <c r="E233" s="49">
        <v>841.2</v>
      </c>
      <c r="F233" s="49">
        <v>691.2</v>
      </c>
      <c r="G233" s="49">
        <v>599.5</v>
      </c>
    </row>
    <row r="234" spans="1:7" ht="76.5">
      <c r="A234" s="109"/>
      <c r="B234" s="40"/>
      <c r="C234" s="106"/>
      <c r="D234" s="43" t="s">
        <v>170</v>
      </c>
      <c r="E234" s="49">
        <v>209.6</v>
      </c>
      <c r="F234" s="49">
        <v>134.6</v>
      </c>
      <c r="G234" s="49">
        <v>103.2</v>
      </c>
    </row>
    <row r="235" spans="1:7" ht="25.5">
      <c r="A235" s="109"/>
      <c r="B235" s="40"/>
      <c r="C235" s="108" t="s">
        <v>465</v>
      </c>
      <c r="D235" s="91" t="s">
        <v>454</v>
      </c>
      <c r="E235" s="50">
        <f>E237</f>
        <v>3297.6</v>
      </c>
      <c r="F235" s="50">
        <f>F237+F236</f>
        <v>7797.6</v>
      </c>
      <c r="G235" s="50">
        <f>G237+G236</f>
        <v>3297.6</v>
      </c>
    </row>
    <row r="236" spans="1:7" ht="25.5">
      <c r="A236" s="109"/>
      <c r="B236" s="40"/>
      <c r="C236" s="108"/>
      <c r="D236" s="168" t="s">
        <v>90</v>
      </c>
      <c r="E236" s="50"/>
      <c r="F236" s="50">
        <v>4500</v>
      </c>
      <c r="G236" s="50"/>
    </row>
    <row r="237" spans="1:7" ht="25.5">
      <c r="A237" s="109"/>
      <c r="B237" s="40"/>
      <c r="C237" s="106"/>
      <c r="D237" s="83" t="s">
        <v>133</v>
      </c>
      <c r="E237" s="49">
        <v>3297.6</v>
      </c>
      <c r="F237" s="49">
        <v>3297.6</v>
      </c>
      <c r="G237" s="49">
        <v>3297.6</v>
      </c>
    </row>
    <row r="238" spans="1:7" ht="38.25">
      <c r="A238" s="109"/>
      <c r="B238" s="56" t="s">
        <v>50</v>
      </c>
      <c r="C238" s="165"/>
      <c r="D238" s="17" t="s">
        <v>51</v>
      </c>
      <c r="E238" s="49"/>
      <c r="F238" s="51">
        <f aca="true" t="shared" si="21" ref="F238:G240">F239</f>
        <v>13822.2</v>
      </c>
      <c r="G238" s="51">
        <f t="shared" si="21"/>
        <v>6472.2</v>
      </c>
    </row>
    <row r="239" spans="1:7" ht="38.25">
      <c r="A239" s="109"/>
      <c r="B239" s="60" t="s">
        <v>52</v>
      </c>
      <c r="C239" s="77"/>
      <c r="D239" s="19" t="s">
        <v>53</v>
      </c>
      <c r="E239" s="49"/>
      <c r="F239" s="49">
        <f t="shared" si="21"/>
        <v>13822.2</v>
      </c>
      <c r="G239" s="49">
        <f t="shared" si="21"/>
        <v>6472.2</v>
      </c>
    </row>
    <row r="240" spans="1:7" ht="25.5">
      <c r="A240" s="109"/>
      <c r="B240" s="60" t="s">
        <v>54</v>
      </c>
      <c r="C240" s="77"/>
      <c r="D240" s="19" t="s">
        <v>55</v>
      </c>
      <c r="E240" s="49"/>
      <c r="F240" s="49">
        <f t="shared" si="21"/>
        <v>13822.2</v>
      </c>
      <c r="G240" s="49">
        <f t="shared" si="21"/>
        <v>6472.2</v>
      </c>
    </row>
    <row r="241" spans="1:7" ht="25.5">
      <c r="A241" s="109"/>
      <c r="B241" s="40"/>
      <c r="C241" s="62" t="s">
        <v>465</v>
      </c>
      <c r="D241" s="61" t="s">
        <v>454</v>
      </c>
      <c r="E241" s="49"/>
      <c r="F241" s="49">
        <f>F243+F242</f>
        <v>13822.2</v>
      </c>
      <c r="G241" s="49">
        <f>G243+G242</f>
        <v>6472.2</v>
      </c>
    </row>
    <row r="242" spans="1:7" ht="12.75">
      <c r="A242" s="109"/>
      <c r="B242" s="40"/>
      <c r="C242" s="62"/>
      <c r="D242" s="30" t="s">
        <v>74</v>
      </c>
      <c r="E242" s="49"/>
      <c r="F242" s="49">
        <v>7350</v>
      </c>
      <c r="G242" s="49"/>
    </row>
    <row r="243" spans="1:7" ht="25.5">
      <c r="A243" s="109"/>
      <c r="B243" s="40"/>
      <c r="C243" s="62"/>
      <c r="D243" s="30" t="s">
        <v>56</v>
      </c>
      <c r="E243" s="49"/>
      <c r="F243" s="49">
        <v>6472.2</v>
      </c>
      <c r="G243" s="49">
        <v>6472.2</v>
      </c>
    </row>
    <row r="244" spans="1:7" ht="12.75">
      <c r="A244" s="109"/>
      <c r="B244" s="40" t="s">
        <v>360</v>
      </c>
      <c r="C244" s="106"/>
      <c r="D244" s="42" t="s">
        <v>511</v>
      </c>
      <c r="E244" s="51">
        <f>E245</f>
        <v>338</v>
      </c>
      <c r="F244" s="51"/>
      <c r="G244" s="51"/>
    </row>
    <row r="245" spans="1:7" ht="76.5">
      <c r="A245" s="109"/>
      <c r="B245" s="57" t="s">
        <v>25</v>
      </c>
      <c r="C245" s="106"/>
      <c r="D245" s="83" t="s">
        <v>26</v>
      </c>
      <c r="E245" s="49">
        <f>E246</f>
        <v>338</v>
      </c>
      <c r="F245" s="49"/>
      <c r="G245" s="49"/>
    </row>
    <row r="246" spans="1:7" ht="63.75">
      <c r="A246" s="109"/>
      <c r="B246" s="57" t="s">
        <v>27</v>
      </c>
      <c r="C246" s="106"/>
      <c r="D246" s="83" t="s">
        <v>29</v>
      </c>
      <c r="E246" s="49">
        <f>E247</f>
        <v>338</v>
      </c>
      <c r="F246" s="49"/>
      <c r="G246" s="49"/>
    </row>
    <row r="247" spans="1:7" ht="38.25">
      <c r="A247" s="109"/>
      <c r="B247" s="40"/>
      <c r="C247" s="108" t="s">
        <v>576</v>
      </c>
      <c r="D247" s="83" t="s">
        <v>132</v>
      </c>
      <c r="E247" s="49">
        <v>338</v>
      </c>
      <c r="F247" s="49"/>
      <c r="G247" s="49"/>
    </row>
    <row r="248" spans="1:7" ht="27">
      <c r="A248" s="97" t="s">
        <v>286</v>
      </c>
      <c r="B248" s="40"/>
      <c r="C248" s="106"/>
      <c r="D248" s="47" t="s">
        <v>287</v>
      </c>
      <c r="E248" s="131">
        <f>E254</f>
        <v>88.5</v>
      </c>
      <c r="F248" s="131">
        <f>F254+F249+F251</f>
        <v>2173.3</v>
      </c>
      <c r="G248" s="131">
        <f>G254+G249+G251</f>
        <v>52.6</v>
      </c>
    </row>
    <row r="249" spans="1:7" ht="25.5">
      <c r="A249" s="97"/>
      <c r="B249" s="40" t="s">
        <v>597</v>
      </c>
      <c r="C249" s="106"/>
      <c r="D249" s="42" t="s">
        <v>598</v>
      </c>
      <c r="E249" s="131"/>
      <c r="F249" s="48">
        <f>F250</f>
        <v>95</v>
      </c>
      <c r="G249" s="48">
        <f>G250</f>
        <v>52.6</v>
      </c>
    </row>
    <row r="250" spans="1:7" ht="25.5">
      <c r="A250" s="97"/>
      <c r="B250" s="40"/>
      <c r="C250" s="108" t="s">
        <v>465</v>
      </c>
      <c r="D250" s="91" t="s">
        <v>454</v>
      </c>
      <c r="E250" s="131"/>
      <c r="F250" s="50">
        <v>95</v>
      </c>
      <c r="G250" s="50">
        <v>52.6</v>
      </c>
    </row>
    <row r="251" spans="1:7" ht="13.5">
      <c r="A251" s="97"/>
      <c r="B251" s="56" t="s">
        <v>587</v>
      </c>
      <c r="C251" s="98"/>
      <c r="D251" s="31" t="s">
        <v>588</v>
      </c>
      <c r="E251" s="131"/>
      <c r="F251" s="48">
        <f>F252</f>
        <v>1989.8</v>
      </c>
      <c r="G251" s="50"/>
    </row>
    <row r="252" spans="1:7" ht="38.25">
      <c r="A252" s="97"/>
      <c r="B252" s="57" t="s">
        <v>91</v>
      </c>
      <c r="C252" s="108"/>
      <c r="D252" s="91" t="s">
        <v>92</v>
      </c>
      <c r="E252" s="169"/>
      <c r="F252" s="50">
        <f>F253</f>
        <v>1989.8</v>
      </c>
      <c r="G252" s="50"/>
    </row>
    <row r="253" spans="1:7" ht="25.5">
      <c r="A253" s="97"/>
      <c r="B253" s="40"/>
      <c r="C253" s="62" t="s">
        <v>465</v>
      </c>
      <c r="D253" s="61" t="s">
        <v>454</v>
      </c>
      <c r="E253" s="131"/>
      <c r="F253" s="50">
        <v>1989.8</v>
      </c>
      <c r="G253" s="50"/>
    </row>
    <row r="254" spans="1:7" ht="25.5">
      <c r="A254" s="109"/>
      <c r="B254" s="40" t="s">
        <v>439</v>
      </c>
      <c r="C254" s="69"/>
      <c r="D254" s="31" t="s">
        <v>440</v>
      </c>
      <c r="E254" s="51">
        <f>E255</f>
        <v>88.5</v>
      </c>
      <c r="F254" s="51">
        <f>F255</f>
        <v>88.5</v>
      </c>
      <c r="G254" s="51"/>
    </row>
    <row r="255" spans="1:7" ht="38.25">
      <c r="A255" s="109"/>
      <c r="B255" s="60" t="s">
        <v>288</v>
      </c>
      <c r="C255" s="62"/>
      <c r="D255" s="14" t="s">
        <v>289</v>
      </c>
      <c r="E255" s="49">
        <f>E256</f>
        <v>88.5</v>
      </c>
      <c r="F255" s="49">
        <f>F256</f>
        <v>88.5</v>
      </c>
      <c r="G255" s="49"/>
    </row>
    <row r="256" spans="1:7" ht="12.75">
      <c r="A256" s="109"/>
      <c r="B256" s="60"/>
      <c r="C256" s="62" t="s">
        <v>482</v>
      </c>
      <c r="D256" s="14" t="s">
        <v>469</v>
      </c>
      <c r="E256" s="49">
        <v>88.5</v>
      </c>
      <c r="F256" s="49">
        <v>88.5</v>
      </c>
      <c r="G256" s="49"/>
    </row>
    <row r="257" spans="1:7" ht="12.75">
      <c r="A257" s="23" t="s">
        <v>320</v>
      </c>
      <c r="B257" s="40"/>
      <c r="C257" s="24"/>
      <c r="D257" s="26" t="s">
        <v>321</v>
      </c>
      <c r="E257" s="147">
        <f>SUM(E258+E290+E321+E354)</f>
        <v>319761.4</v>
      </c>
      <c r="F257" s="147">
        <f>SUM(F258+F290+F321+F354)</f>
        <v>364997.60000000003</v>
      </c>
      <c r="G257" s="147">
        <f>SUM(G258+G290+G321+G354)</f>
        <v>288126.9</v>
      </c>
    </row>
    <row r="258" spans="1:7" ht="13.5">
      <c r="A258" s="25" t="s">
        <v>322</v>
      </c>
      <c r="B258" s="40"/>
      <c r="C258" s="24"/>
      <c r="D258" s="37" t="s">
        <v>323</v>
      </c>
      <c r="E258" s="145">
        <f>E259+E263+E280</f>
        <v>110621.4</v>
      </c>
      <c r="F258" s="145">
        <f>F259+F263+F280+F274+F287</f>
        <v>215394.9</v>
      </c>
      <c r="G258" s="145">
        <f>G259+G263+G280+G274+G287</f>
        <v>164550.7</v>
      </c>
    </row>
    <row r="259" spans="1:7" ht="38.25">
      <c r="A259" s="25"/>
      <c r="B259" s="40" t="s">
        <v>442</v>
      </c>
      <c r="C259" s="81"/>
      <c r="D259" s="31" t="s">
        <v>502</v>
      </c>
      <c r="E259" s="161">
        <f>E260</f>
        <v>82484</v>
      </c>
      <c r="F259" s="161">
        <f aca="true" t="shared" si="22" ref="F259:G261">F260</f>
        <v>1097.6</v>
      </c>
      <c r="G259" s="161">
        <f t="shared" si="22"/>
        <v>10.7</v>
      </c>
    </row>
    <row r="260" spans="1:7" ht="25.5">
      <c r="A260" s="25"/>
      <c r="B260" s="60" t="s">
        <v>503</v>
      </c>
      <c r="C260" s="62"/>
      <c r="D260" s="14" t="s">
        <v>533</v>
      </c>
      <c r="E260" s="149">
        <f>E261</f>
        <v>82484</v>
      </c>
      <c r="F260" s="149">
        <f t="shared" si="22"/>
        <v>1097.6</v>
      </c>
      <c r="G260" s="149">
        <f t="shared" si="22"/>
        <v>10.7</v>
      </c>
    </row>
    <row r="261" spans="1:7" ht="13.5">
      <c r="A261" s="25"/>
      <c r="B261" s="60"/>
      <c r="C261" s="62" t="s">
        <v>534</v>
      </c>
      <c r="D261" s="14" t="s">
        <v>504</v>
      </c>
      <c r="E261" s="149">
        <f>E262</f>
        <v>82484</v>
      </c>
      <c r="F261" s="149">
        <f t="shared" si="22"/>
        <v>1097.6</v>
      </c>
      <c r="G261" s="149">
        <f t="shared" si="22"/>
        <v>10.7</v>
      </c>
    </row>
    <row r="262" spans="1:7" ht="76.5">
      <c r="A262" s="25"/>
      <c r="B262" s="60"/>
      <c r="C262" s="62"/>
      <c r="D262" s="14" t="s">
        <v>207</v>
      </c>
      <c r="E262" s="149">
        <v>82484</v>
      </c>
      <c r="F262" s="149">
        <v>1097.6</v>
      </c>
      <c r="G262" s="149">
        <v>10.7</v>
      </c>
    </row>
    <row r="263" spans="1:7" ht="12.75">
      <c r="A263" s="23"/>
      <c r="B263" s="40" t="s">
        <v>324</v>
      </c>
      <c r="C263" s="23"/>
      <c r="D263" s="26" t="s">
        <v>325</v>
      </c>
      <c r="E263" s="147">
        <f>SUM(E264+E267)</f>
        <v>9964.800000000001</v>
      </c>
      <c r="F263" s="147">
        <f>SUM(F264+F267+F272)</f>
        <v>11111.9</v>
      </c>
      <c r="G263" s="147">
        <f>SUM(G264+G267+G272)</f>
        <v>11006.099999999999</v>
      </c>
    </row>
    <row r="264" spans="1:7" ht="38.25">
      <c r="A264" s="23"/>
      <c r="B264" s="85"/>
      <c r="C264" s="108" t="s">
        <v>576</v>
      </c>
      <c r="D264" s="83" t="s">
        <v>132</v>
      </c>
      <c r="E264" s="50">
        <f>SUM(E265:E266)</f>
        <v>451.6</v>
      </c>
      <c r="F264" s="50">
        <f>SUM(F265:F266)</f>
        <v>451.6</v>
      </c>
      <c r="G264" s="50">
        <f>SUM(G265:G266)</f>
        <v>355.9</v>
      </c>
    </row>
    <row r="265" spans="1:7" ht="76.5">
      <c r="A265" s="23"/>
      <c r="B265" s="44"/>
      <c r="C265" s="109"/>
      <c r="D265" s="83" t="s">
        <v>466</v>
      </c>
      <c r="E265" s="49">
        <v>58</v>
      </c>
      <c r="F265" s="49">
        <v>58</v>
      </c>
      <c r="G265" s="49">
        <v>33</v>
      </c>
    </row>
    <row r="266" spans="1:7" ht="63.75">
      <c r="A266" s="23"/>
      <c r="B266" s="44"/>
      <c r="C266" s="109"/>
      <c r="D266" s="83" t="s">
        <v>171</v>
      </c>
      <c r="E266" s="49">
        <v>393.6</v>
      </c>
      <c r="F266" s="49">
        <v>393.6</v>
      </c>
      <c r="G266" s="49">
        <v>322.9</v>
      </c>
    </row>
    <row r="267" spans="1:7" ht="25.5">
      <c r="A267" s="23"/>
      <c r="B267" s="44"/>
      <c r="C267" s="69" t="s">
        <v>465</v>
      </c>
      <c r="D267" s="91" t="s">
        <v>454</v>
      </c>
      <c r="E267" s="49">
        <f>E269+E268</f>
        <v>9513.2</v>
      </c>
      <c r="F267" s="49">
        <f>F269+F268+F270+F271</f>
        <v>10584.699999999999</v>
      </c>
      <c r="G267" s="49">
        <f>G269+G268+G270+G271</f>
        <v>10574.599999999999</v>
      </c>
    </row>
    <row r="268" spans="1:7" ht="89.25">
      <c r="A268" s="23"/>
      <c r="B268" s="44"/>
      <c r="C268" s="69"/>
      <c r="D268" s="43" t="s">
        <v>290</v>
      </c>
      <c r="E268" s="49">
        <v>663.2</v>
      </c>
      <c r="F268" s="49">
        <v>136</v>
      </c>
      <c r="G268" s="49">
        <v>136</v>
      </c>
    </row>
    <row r="269" spans="1:7" ht="191.25">
      <c r="A269" s="23"/>
      <c r="B269" s="44"/>
      <c r="C269" s="109"/>
      <c r="D269" s="43" t="s">
        <v>430</v>
      </c>
      <c r="E269" s="49">
        <v>8850</v>
      </c>
      <c r="F269" s="49">
        <v>10366.8</v>
      </c>
      <c r="G269" s="49">
        <v>10366.8</v>
      </c>
    </row>
    <row r="270" spans="1:7" ht="38.25">
      <c r="A270" s="23"/>
      <c r="B270" s="44"/>
      <c r="C270" s="109"/>
      <c r="D270" s="43" t="s">
        <v>107</v>
      </c>
      <c r="E270" s="49"/>
      <c r="F270" s="49">
        <v>20.1</v>
      </c>
      <c r="G270" s="49">
        <v>10</v>
      </c>
    </row>
    <row r="271" spans="1:7" ht="38.25">
      <c r="A271" s="23"/>
      <c r="B271" s="44"/>
      <c r="C271" s="109"/>
      <c r="D271" s="43" t="s">
        <v>581</v>
      </c>
      <c r="E271" s="49"/>
      <c r="F271" s="49">
        <v>61.8</v>
      </c>
      <c r="G271" s="49">
        <v>61.8</v>
      </c>
    </row>
    <row r="272" spans="1:7" ht="12.75">
      <c r="A272" s="23"/>
      <c r="B272" s="44"/>
      <c r="C272" s="62" t="s">
        <v>482</v>
      </c>
      <c r="D272" s="14" t="s">
        <v>469</v>
      </c>
      <c r="E272" s="49"/>
      <c r="F272" s="148">
        <f>F273</f>
        <v>75.6</v>
      </c>
      <c r="G272" s="148">
        <f>G273</f>
        <v>75.6</v>
      </c>
    </row>
    <row r="273" spans="1:7" ht="25.5">
      <c r="A273" s="23"/>
      <c r="B273" s="44"/>
      <c r="C273" s="109"/>
      <c r="D273" s="43" t="s">
        <v>108</v>
      </c>
      <c r="E273" s="49"/>
      <c r="F273" s="49">
        <v>75.6</v>
      </c>
      <c r="G273" s="49">
        <v>75.6</v>
      </c>
    </row>
    <row r="274" spans="1:7" ht="12.75">
      <c r="A274" s="23"/>
      <c r="B274" s="40" t="s">
        <v>455</v>
      </c>
      <c r="C274" s="69"/>
      <c r="D274" s="117" t="s">
        <v>424</v>
      </c>
      <c r="E274" s="49"/>
      <c r="F274" s="51">
        <f aca="true" t="shared" si="23" ref="F274:G276">F275</f>
        <v>25739.4</v>
      </c>
      <c r="G274" s="51">
        <f t="shared" si="23"/>
        <v>14857.7</v>
      </c>
    </row>
    <row r="275" spans="1:7" ht="63.75">
      <c r="A275" s="23"/>
      <c r="B275" s="85" t="s">
        <v>599</v>
      </c>
      <c r="C275" s="105"/>
      <c r="D275" s="61" t="s">
        <v>601</v>
      </c>
      <c r="E275" s="49"/>
      <c r="F275" s="49">
        <f t="shared" si="23"/>
        <v>25739.4</v>
      </c>
      <c r="G275" s="49">
        <f t="shared" si="23"/>
        <v>14857.7</v>
      </c>
    </row>
    <row r="276" spans="1:7" ht="12.75">
      <c r="A276" s="23"/>
      <c r="B276" s="85" t="s">
        <v>600</v>
      </c>
      <c r="C276" s="105"/>
      <c r="D276" s="61" t="s">
        <v>0</v>
      </c>
      <c r="E276" s="49"/>
      <c r="F276" s="49">
        <f t="shared" si="23"/>
        <v>25739.4</v>
      </c>
      <c r="G276" s="49">
        <f t="shared" si="23"/>
        <v>14857.7</v>
      </c>
    </row>
    <row r="277" spans="1:7" ht="38.25">
      <c r="A277" s="23"/>
      <c r="B277" s="57"/>
      <c r="C277" s="69" t="s">
        <v>576</v>
      </c>
      <c r="D277" s="83" t="s">
        <v>132</v>
      </c>
      <c r="E277" s="49"/>
      <c r="F277" s="49">
        <f>F279+F278</f>
        <v>25739.4</v>
      </c>
      <c r="G277" s="49">
        <f>G279</f>
        <v>14857.7</v>
      </c>
    </row>
    <row r="278" spans="1:7" ht="51">
      <c r="A278" s="23"/>
      <c r="B278" s="57"/>
      <c r="C278" s="69"/>
      <c r="D278" s="14" t="s">
        <v>222</v>
      </c>
      <c r="E278" s="49"/>
      <c r="F278" s="49">
        <v>5147.9</v>
      </c>
      <c r="G278" s="49"/>
    </row>
    <row r="279" spans="1:7" ht="51">
      <c r="A279" s="23"/>
      <c r="B279" s="57"/>
      <c r="C279" s="69"/>
      <c r="D279" s="14" t="s">
        <v>13</v>
      </c>
      <c r="E279" s="49"/>
      <c r="F279" s="49">
        <v>20591.5</v>
      </c>
      <c r="G279" s="49">
        <v>14857.7</v>
      </c>
    </row>
    <row r="280" spans="1:7" ht="25.5">
      <c r="A280" s="23"/>
      <c r="B280" s="40" t="s">
        <v>439</v>
      </c>
      <c r="C280" s="69"/>
      <c r="D280" s="31" t="s">
        <v>440</v>
      </c>
      <c r="E280" s="51">
        <f>E281+E283+E285</f>
        <v>18172.6</v>
      </c>
      <c r="F280" s="51">
        <f>F283+F281</f>
        <v>94.1</v>
      </c>
      <c r="G280" s="51">
        <f>G283+G281</f>
        <v>94.1</v>
      </c>
    </row>
    <row r="281" spans="1:7" ht="38.25">
      <c r="A281" s="23"/>
      <c r="B281" s="60" t="s">
        <v>111</v>
      </c>
      <c r="C281" s="62"/>
      <c r="D281" s="14" t="s">
        <v>112</v>
      </c>
      <c r="E281" s="49">
        <f>E282</f>
        <v>8586.3</v>
      </c>
      <c r="F281" s="49"/>
      <c r="G281" s="49"/>
    </row>
    <row r="282" spans="1:7" ht="12.75">
      <c r="A282" s="23"/>
      <c r="B282" s="60"/>
      <c r="C282" s="62" t="s">
        <v>482</v>
      </c>
      <c r="D282" s="14" t="s">
        <v>469</v>
      </c>
      <c r="E282" s="49">
        <v>8586.3</v>
      </c>
      <c r="F282" s="49"/>
      <c r="G282" s="49"/>
    </row>
    <row r="283" spans="1:7" ht="63.75">
      <c r="A283" s="23"/>
      <c r="B283" s="60" t="s">
        <v>197</v>
      </c>
      <c r="C283" s="62"/>
      <c r="D283" s="14" t="s">
        <v>201</v>
      </c>
      <c r="E283" s="49">
        <f>E284</f>
        <v>8586.3</v>
      </c>
      <c r="F283" s="49">
        <f>F284</f>
        <v>94.1</v>
      </c>
      <c r="G283" s="49">
        <f>G284</f>
        <v>94.1</v>
      </c>
    </row>
    <row r="284" spans="1:7" ht="12.75">
      <c r="A284" s="23"/>
      <c r="B284" s="60"/>
      <c r="C284" s="62" t="s">
        <v>482</v>
      </c>
      <c r="D284" s="14" t="s">
        <v>469</v>
      </c>
      <c r="E284" s="49">
        <v>8586.3</v>
      </c>
      <c r="F284" s="49">
        <v>94.1</v>
      </c>
      <c r="G284" s="49">
        <v>94.1</v>
      </c>
    </row>
    <row r="285" spans="1:7" ht="51">
      <c r="A285" s="23"/>
      <c r="B285" s="60" t="s">
        <v>122</v>
      </c>
      <c r="C285" s="62"/>
      <c r="D285" s="14" t="s">
        <v>126</v>
      </c>
      <c r="E285" s="49">
        <f>E286</f>
        <v>1000</v>
      </c>
      <c r="F285" s="49"/>
      <c r="G285" s="49"/>
    </row>
    <row r="286" spans="1:7" ht="12.75">
      <c r="A286" s="23"/>
      <c r="B286" s="60"/>
      <c r="C286" s="62" t="s">
        <v>482</v>
      </c>
      <c r="D286" s="14" t="s">
        <v>469</v>
      </c>
      <c r="E286" s="49">
        <v>1000</v>
      </c>
      <c r="F286" s="49"/>
      <c r="G286" s="49"/>
    </row>
    <row r="287" spans="1:7" ht="89.25">
      <c r="A287" s="25"/>
      <c r="B287" s="56" t="s">
        <v>69</v>
      </c>
      <c r="C287" s="81"/>
      <c r="D287" s="31" t="s">
        <v>72</v>
      </c>
      <c r="E287" s="149"/>
      <c r="F287" s="161">
        <f>F288</f>
        <v>177351.9</v>
      </c>
      <c r="G287" s="161">
        <f>G288</f>
        <v>138582.1</v>
      </c>
    </row>
    <row r="288" spans="1:7" ht="13.5">
      <c r="A288" s="25"/>
      <c r="B288" s="60"/>
      <c r="C288" s="62" t="s">
        <v>534</v>
      </c>
      <c r="D288" s="14" t="s">
        <v>504</v>
      </c>
      <c r="E288" s="149"/>
      <c r="F288" s="149">
        <f>F289</f>
        <v>177351.9</v>
      </c>
      <c r="G288" s="149">
        <f>G289</f>
        <v>138582.1</v>
      </c>
    </row>
    <row r="289" spans="1:7" ht="76.5">
      <c r="A289" s="25"/>
      <c r="B289" s="60"/>
      <c r="C289" s="62"/>
      <c r="D289" s="14" t="s">
        <v>243</v>
      </c>
      <c r="E289" s="149"/>
      <c r="F289" s="149">
        <v>177351.9</v>
      </c>
      <c r="G289" s="149">
        <v>138582.1</v>
      </c>
    </row>
    <row r="290" spans="1:7" ht="13.5">
      <c r="A290" s="25" t="s">
        <v>326</v>
      </c>
      <c r="B290" s="40"/>
      <c r="C290" s="24"/>
      <c r="D290" s="37" t="s">
        <v>327</v>
      </c>
      <c r="E290" s="150">
        <f>E305+E291</f>
        <v>17448.1</v>
      </c>
      <c r="F290" s="150">
        <f>F305+F291+F296+F299+F311+F318</f>
        <v>26904.2</v>
      </c>
      <c r="G290" s="150">
        <f>G305+G291+G296+G299+G311+G318</f>
        <v>8075.400000000001</v>
      </c>
    </row>
    <row r="291" spans="1:7" ht="38.25">
      <c r="A291" s="25"/>
      <c r="B291" s="40" t="s">
        <v>442</v>
      </c>
      <c r="C291" s="81"/>
      <c r="D291" s="31" t="s">
        <v>502</v>
      </c>
      <c r="E291" s="161">
        <f>E292+E296</f>
        <v>11685</v>
      </c>
      <c r="F291" s="161">
        <f>F292</f>
        <v>1470</v>
      </c>
      <c r="G291" s="161">
        <f>G292</f>
        <v>1346.1</v>
      </c>
    </row>
    <row r="292" spans="1:7" ht="25.5">
      <c r="A292" s="25"/>
      <c r="B292" s="60" t="s">
        <v>503</v>
      </c>
      <c r="C292" s="62"/>
      <c r="D292" s="14" t="s">
        <v>533</v>
      </c>
      <c r="E292" s="149">
        <f>E293</f>
        <v>6000</v>
      </c>
      <c r="F292" s="149">
        <f>F293</f>
        <v>1470</v>
      </c>
      <c r="G292" s="149">
        <f>G293</f>
        <v>1346.1</v>
      </c>
    </row>
    <row r="293" spans="1:7" ht="13.5">
      <c r="A293" s="25"/>
      <c r="B293" s="60"/>
      <c r="C293" s="62" t="s">
        <v>534</v>
      </c>
      <c r="D293" s="14" t="s">
        <v>504</v>
      </c>
      <c r="E293" s="149">
        <f>E294+E295</f>
        <v>6000</v>
      </c>
      <c r="F293" s="149">
        <f>F294+F295</f>
        <v>1470</v>
      </c>
      <c r="G293" s="149">
        <f>G294+G295</f>
        <v>1346.1</v>
      </c>
    </row>
    <row r="294" spans="1:7" ht="38.25">
      <c r="A294" s="25"/>
      <c r="B294" s="40"/>
      <c r="C294" s="81"/>
      <c r="D294" s="88" t="s">
        <v>77</v>
      </c>
      <c r="E294" s="149">
        <v>6000</v>
      </c>
      <c r="F294" s="149">
        <v>550</v>
      </c>
      <c r="G294" s="149">
        <v>426.1</v>
      </c>
    </row>
    <row r="295" spans="1:7" ht="51">
      <c r="A295" s="25"/>
      <c r="B295" s="40"/>
      <c r="C295" s="81"/>
      <c r="D295" s="88" t="s">
        <v>73</v>
      </c>
      <c r="E295" s="149"/>
      <c r="F295" s="149">
        <v>920</v>
      </c>
      <c r="G295" s="149">
        <v>920</v>
      </c>
    </row>
    <row r="296" spans="1:7" ht="25.5">
      <c r="A296" s="25"/>
      <c r="B296" s="60" t="s">
        <v>30</v>
      </c>
      <c r="C296" s="62"/>
      <c r="D296" s="14" t="s">
        <v>31</v>
      </c>
      <c r="E296" s="149">
        <f aca="true" t="shared" si="24" ref="E296:G297">E297</f>
        <v>5685</v>
      </c>
      <c r="F296" s="149">
        <f t="shared" si="24"/>
        <v>1185</v>
      </c>
      <c r="G296" s="149">
        <f t="shared" si="24"/>
        <v>201.3</v>
      </c>
    </row>
    <row r="297" spans="1:7" ht="13.5">
      <c r="A297" s="25"/>
      <c r="B297" s="60"/>
      <c r="C297" s="62" t="s">
        <v>534</v>
      </c>
      <c r="D297" s="14" t="s">
        <v>504</v>
      </c>
      <c r="E297" s="149">
        <f t="shared" si="24"/>
        <v>5685</v>
      </c>
      <c r="F297" s="149">
        <f t="shared" si="24"/>
        <v>1185</v>
      </c>
      <c r="G297" s="149">
        <f t="shared" si="24"/>
        <v>201.3</v>
      </c>
    </row>
    <row r="298" spans="1:7" ht="13.5">
      <c r="A298" s="25"/>
      <c r="B298" s="40"/>
      <c r="C298" s="81"/>
      <c r="D298" s="88" t="s">
        <v>35</v>
      </c>
      <c r="E298" s="149">
        <v>5685</v>
      </c>
      <c r="F298" s="149">
        <v>1185</v>
      </c>
      <c r="G298" s="149">
        <v>201.3</v>
      </c>
    </row>
    <row r="299" spans="1:7" ht="38.25">
      <c r="A299" s="25"/>
      <c r="B299" s="56" t="s">
        <v>50</v>
      </c>
      <c r="C299" s="165"/>
      <c r="D299" s="17" t="s">
        <v>51</v>
      </c>
      <c r="E299" s="149"/>
      <c r="F299" s="161">
        <f aca="true" t="shared" si="25" ref="F299:G301">F300</f>
        <v>4627</v>
      </c>
      <c r="G299" s="161">
        <f t="shared" si="25"/>
        <v>4627</v>
      </c>
    </row>
    <row r="300" spans="1:7" ht="38.25">
      <c r="A300" s="25"/>
      <c r="B300" s="60" t="s">
        <v>52</v>
      </c>
      <c r="C300" s="77"/>
      <c r="D300" s="19" t="s">
        <v>53</v>
      </c>
      <c r="E300" s="149"/>
      <c r="F300" s="149">
        <f t="shared" si="25"/>
        <v>4627</v>
      </c>
      <c r="G300" s="149">
        <f t="shared" si="25"/>
        <v>4627</v>
      </c>
    </row>
    <row r="301" spans="1:7" ht="25.5">
      <c r="A301" s="25"/>
      <c r="B301" s="60" t="s">
        <v>54</v>
      </c>
      <c r="C301" s="77"/>
      <c r="D301" s="19" t="s">
        <v>55</v>
      </c>
      <c r="E301" s="149"/>
      <c r="F301" s="149">
        <f t="shared" si="25"/>
        <v>4627</v>
      </c>
      <c r="G301" s="149">
        <f t="shared" si="25"/>
        <v>4627</v>
      </c>
    </row>
    <row r="302" spans="1:7" ht="25.5">
      <c r="A302" s="25"/>
      <c r="B302" s="40"/>
      <c r="C302" s="62" t="s">
        <v>465</v>
      </c>
      <c r="D302" s="61" t="s">
        <v>454</v>
      </c>
      <c r="E302" s="149"/>
      <c r="F302" s="149">
        <f>F303+F304</f>
        <v>4627</v>
      </c>
      <c r="G302" s="149">
        <f>G303+G304</f>
        <v>4627</v>
      </c>
    </row>
    <row r="303" spans="1:7" ht="13.5">
      <c r="A303" s="25"/>
      <c r="B303" s="40"/>
      <c r="C303" s="62"/>
      <c r="D303" s="30" t="s">
        <v>74</v>
      </c>
      <c r="E303" s="149"/>
      <c r="F303" s="149">
        <v>2690.5</v>
      </c>
      <c r="G303" s="149">
        <v>2690.5</v>
      </c>
    </row>
    <row r="304" spans="1:7" ht="25.5">
      <c r="A304" s="25"/>
      <c r="B304" s="40"/>
      <c r="C304" s="62"/>
      <c r="D304" s="30" t="s">
        <v>56</v>
      </c>
      <c r="E304" s="149"/>
      <c r="F304" s="149">
        <v>1936.5</v>
      </c>
      <c r="G304" s="149">
        <v>1936.5</v>
      </c>
    </row>
    <row r="305" spans="1:7" ht="12.75">
      <c r="A305" s="23"/>
      <c r="B305" s="40" t="s">
        <v>328</v>
      </c>
      <c r="C305" s="23"/>
      <c r="D305" s="26" t="s">
        <v>329</v>
      </c>
      <c r="E305" s="161">
        <f>E308+E306</f>
        <v>5763.1</v>
      </c>
      <c r="F305" s="161">
        <f>F308+F306</f>
        <v>1954.2</v>
      </c>
      <c r="G305" s="161">
        <f>G308+G306</f>
        <v>1825.7</v>
      </c>
    </row>
    <row r="306" spans="1:7" ht="38.25">
      <c r="A306" s="23"/>
      <c r="B306" s="40"/>
      <c r="C306" s="87" t="s">
        <v>576</v>
      </c>
      <c r="D306" s="83" t="s">
        <v>132</v>
      </c>
      <c r="E306" s="149">
        <f>E307</f>
        <v>1902</v>
      </c>
      <c r="F306" s="149">
        <f>F307</f>
        <v>1902</v>
      </c>
      <c r="G306" s="149">
        <f>G307</f>
        <v>1825.7</v>
      </c>
    </row>
    <row r="307" spans="1:7" ht="25.5">
      <c r="A307" s="23"/>
      <c r="B307" s="40"/>
      <c r="C307" s="23"/>
      <c r="D307" s="43" t="s">
        <v>173</v>
      </c>
      <c r="E307" s="49">
        <v>1902</v>
      </c>
      <c r="F307" s="49">
        <v>1902</v>
      </c>
      <c r="G307" s="49">
        <v>1825.7</v>
      </c>
    </row>
    <row r="308" spans="1:7" ht="25.5">
      <c r="A308" s="23"/>
      <c r="B308" s="44"/>
      <c r="C308" s="69" t="s">
        <v>465</v>
      </c>
      <c r="D308" s="91" t="s">
        <v>454</v>
      </c>
      <c r="E308" s="49">
        <f>E310+E309</f>
        <v>3861.1</v>
      </c>
      <c r="F308" s="49">
        <f>F309+F310</f>
        <v>52.2</v>
      </c>
      <c r="G308" s="49"/>
    </row>
    <row r="309" spans="1:7" ht="114.75">
      <c r="A309" s="23"/>
      <c r="B309" s="44"/>
      <c r="C309" s="69"/>
      <c r="D309" s="91" t="s">
        <v>467</v>
      </c>
      <c r="E309" s="49">
        <v>2500</v>
      </c>
      <c r="F309" s="49"/>
      <c r="G309" s="49"/>
    </row>
    <row r="310" spans="1:7" ht="38.25">
      <c r="A310" s="23"/>
      <c r="B310" s="44"/>
      <c r="C310" s="109"/>
      <c r="D310" s="43" t="s">
        <v>216</v>
      </c>
      <c r="E310" s="49">
        <v>1361.1</v>
      </c>
      <c r="F310" s="49">
        <v>52.2</v>
      </c>
      <c r="G310" s="49"/>
    </row>
    <row r="311" spans="1:7" ht="12.75">
      <c r="A311" s="23"/>
      <c r="B311" s="40" t="s">
        <v>455</v>
      </c>
      <c r="C311" s="69"/>
      <c r="D311" s="117" t="s">
        <v>424</v>
      </c>
      <c r="E311" s="49"/>
      <c r="F311" s="51">
        <f>F312</f>
        <v>17205</v>
      </c>
      <c r="G311" s="51"/>
    </row>
    <row r="312" spans="1:7" ht="63.75">
      <c r="A312" s="23"/>
      <c r="B312" s="60" t="s">
        <v>599</v>
      </c>
      <c r="C312" s="166"/>
      <c r="D312" s="41" t="s">
        <v>601</v>
      </c>
      <c r="E312" s="49"/>
      <c r="F312" s="49">
        <f>F313</f>
        <v>17205</v>
      </c>
      <c r="G312" s="49"/>
    </row>
    <row r="313" spans="1:7" ht="38.25">
      <c r="A313" s="23"/>
      <c r="B313" s="85" t="s">
        <v>75</v>
      </c>
      <c r="C313" s="105"/>
      <c r="D313" s="61" t="s">
        <v>76</v>
      </c>
      <c r="E313" s="49"/>
      <c r="F313" s="49">
        <f>F314</f>
        <v>17205</v>
      </c>
      <c r="G313" s="49"/>
    </row>
    <row r="314" spans="1:7" ht="12.75">
      <c r="A314" s="23"/>
      <c r="B314" s="44"/>
      <c r="C314" s="62" t="s">
        <v>534</v>
      </c>
      <c r="D314" s="14" t="s">
        <v>504</v>
      </c>
      <c r="E314" s="49"/>
      <c r="F314" s="49">
        <f>F315+F316+F317</f>
        <v>17205</v>
      </c>
      <c r="G314" s="49"/>
    </row>
    <row r="315" spans="1:7" ht="51">
      <c r="A315" s="23"/>
      <c r="B315" s="44"/>
      <c r="C315" s="62"/>
      <c r="D315" s="88" t="s">
        <v>73</v>
      </c>
      <c r="E315" s="49"/>
      <c r="F315" s="49">
        <v>7230</v>
      </c>
      <c r="G315" s="49"/>
    </row>
    <row r="316" spans="1:7" ht="38.25">
      <c r="A316" s="23"/>
      <c r="B316" s="44"/>
      <c r="C316" s="62"/>
      <c r="D316" s="88" t="s">
        <v>77</v>
      </c>
      <c r="E316" s="49"/>
      <c r="F316" s="49">
        <v>1995</v>
      </c>
      <c r="G316" s="49"/>
    </row>
    <row r="317" spans="1:7" ht="38.25">
      <c r="A317" s="23"/>
      <c r="B317" s="44"/>
      <c r="C317" s="62"/>
      <c r="D317" s="88" t="s">
        <v>70</v>
      </c>
      <c r="E317" s="49"/>
      <c r="F317" s="49">
        <v>7980</v>
      </c>
      <c r="G317" s="49"/>
    </row>
    <row r="318" spans="1:7" ht="25.5">
      <c r="A318" s="23"/>
      <c r="B318" s="40" t="s">
        <v>439</v>
      </c>
      <c r="C318" s="69"/>
      <c r="D318" s="31" t="s">
        <v>440</v>
      </c>
      <c r="E318" s="49"/>
      <c r="F318" s="51">
        <f>F319</f>
        <v>463</v>
      </c>
      <c r="G318" s="51">
        <f>G319</f>
        <v>75.3</v>
      </c>
    </row>
    <row r="319" spans="1:7" ht="38.25">
      <c r="A319" s="23"/>
      <c r="B319" s="60" t="s">
        <v>78</v>
      </c>
      <c r="C319" s="62"/>
      <c r="D319" s="14" t="s">
        <v>80</v>
      </c>
      <c r="E319" s="49"/>
      <c r="F319" s="49">
        <f>F320</f>
        <v>463</v>
      </c>
      <c r="G319" s="49">
        <f>G320</f>
        <v>75.3</v>
      </c>
    </row>
    <row r="320" spans="1:7" ht="12.75">
      <c r="A320" s="23"/>
      <c r="B320" s="60"/>
      <c r="C320" s="62" t="s">
        <v>482</v>
      </c>
      <c r="D320" s="14" t="s">
        <v>469</v>
      </c>
      <c r="E320" s="49"/>
      <c r="F320" s="49">
        <v>463</v>
      </c>
      <c r="G320" s="49">
        <v>75.3</v>
      </c>
    </row>
    <row r="321" spans="1:7" ht="13.5">
      <c r="A321" s="110" t="s">
        <v>134</v>
      </c>
      <c r="B321" s="113"/>
      <c r="C321" s="110"/>
      <c r="D321" s="46" t="s">
        <v>135</v>
      </c>
      <c r="E321" s="92">
        <f>E332+E345+E322</f>
        <v>181036.2</v>
      </c>
      <c r="F321" s="92">
        <f>F332+F345+F322+F327</f>
        <v>111626.80000000002</v>
      </c>
      <c r="G321" s="92">
        <f>G332+G345+G322+G327</f>
        <v>105252.40000000001</v>
      </c>
    </row>
    <row r="322" spans="1:7" ht="38.25">
      <c r="A322" s="110"/>
      <c r="B322" s="40" t="s">
        <v>442</v>
      </c>
      <c r="C322" s="81"/>
      <c r="D322" s="31" t="s">
        <v>502</v>
      </c>
      <c r="E322" s="51">
        <f aca="true" t="shared" si="26" ref="E322:G323">E323</f>
        <v>6200</v>
      </c>
      <c r="F322" s="51">
        <f t="shared" si="26"/>
        <v>124.1</v>
      </c>
      <c r="G322" s="51">
        <f t="shared" si="26"/>
        <v>54.8</v>
      </c>
    </row>
    <row r="323" spans="1:7" ht="25.5">
      <c r="A323" s="110"/>
      <c r="B323" s="60" t="s">
        <v>503</v>
      </c>
      <c r="C323" s="62"/>
      <c r="D323" s="14" t="s">
        <v>533</v>
      </c>
      <c r="E323" s="49">
        <f t="shared" si="26"/>
        <v>6200</v>
      </c>
      <c r="F323" s="49">
        <f t="shared" si="26"/>
        <v>124.1</v>
      </c>
      <c r="G323" s="49">
        <f t="shared" si="26"/>
        <v>54.8</v>
      </c>
    </row>
    <row r="324" spans="1:7" ht="13.5">
      <c r="A324" s="110"/>
      <c r="B324" s="60"/>
      <c r="C324" s="62" t="s">
        <v>534</v>
      </c>
      <c r="D324" s="14" t="s">
        <v>504</v>
      </c>
      <c r="E324" s="49">
        <f>E325</f>
        <v>6200</v>
      </c>
      <c r="F324" s="49">
        <f>F325+F326</f>
        <v>124.1</v>
      </c>
      <c r="G324" s="49">
        <f>G325+G326</f>
        <v>54.8</v>
      </c>
    </row>
    <row r="325" spans="1:7" ht="13.5">
      <c r="A325" s="110"/>
      <c r="B325" s="113"/>
      <c r="C325" s="110"/>
      <c r="D325" s="43" t="s">
        <v>36</v>
      </c>
      <c r="E325" s="49">
        <v>6200</v>
      </c>
      <c r="F325" s="49">
        <v>74.1</v>
      </c>
      <c r="G325" s="49">
        <v>16.8</v>
      </c>
    </row>
    <row r="326" spans="1:7" ht="25.5">
      <c r="A326" s="110"/>
      <c r="B326" s="113"/>
      <c r="C326" s="110"/>
      <c r="D326" s="43" t="s">
        <v>81</v>
      </c>
      <c r="E326" s="49"/>
      <c r="F326" s="49">
        <v>50</v>
      </c>
      <c r="G326" s="49">
        <v>38</v>
      </c>
    </row>
    <row r="327" spans="1:7" ht="13.5">
      <c r="A327" s="110"/>
      <c r="B327" s="40" t="s">
        <v>455</v>
      </c>
      <c r="C327" s="69"/>
      <c r="D327" s="117" t="s">
        <v>424</v>
      </c>
      <c r="E327" s="49"/>
      <c r="F327" s="51">
        <f>F328</f>
        <v>3726</v>
      </c>
      <c r="G327" s="49"/>
    </row>
    <row r="328" spans="1:7" ht="63.75">
      <c r="A328" s="110"/>
      <c r="B328" s="85" t="s">
        <v>599</v>
      </c>
      <c r="C328" s="105"/>
      <c r="D328" s="61" t="s">
        <v>601</v>
      </c>
      <c r="E328" s="49"/>
      <c r="F328" s="49">
        <f>F329</f>
        <v>3726</v>
      </c>
      <c r="G328" s="49"/>
    </row>
    <row r="329" spans="1:7" ht="13.5">
      <c r="A329" s="110"/>
      <c r="B329" s="85" t="s">
        <v>600</v>
      </c>
      <c r="C329" s="105"/>
      <c r="D329" s="61" t="s">
        <v>0</v>
      </c>
      <c r="E329" s="49"/>
      <c r="F329" s="49">
        <f>F330</f>
        <v>3726</v>
      </c>
      <c r="G329" s="49"/>
    </row>
    <row r="330" spans="1:7" ht="25.5">
      <c r="A330" s="110"/>
      <c r="B330" s="85"/>
      <c r="C330" s="69" t="s">
        <v>465</v>
      </c>
      <c r="D330" s="91" t="s">
        <v>454</v>
      </c>
      <c r="E330" s="49"/>
      <c r="F330" s="49">
        <f>F331</f>
        <v>3726</v>
      </c>
      <c r="G330" s="49"/>
    </row>
    <row r="331" spans="1:7" ht="51">
      <c r="A331" s="110"/>
      <c r="B331" s="113"/>
      <c r="C331" s="110"/>
      <c r="D331" s="14" t="s">
        <v>71</v>
      </c>
      <c r="E331" s="49"/>
      <c r="F331" s="49">
        <v>3726</v>
      </c>
      <c r="G331" s="49"/>
    </row>
    <row r="332" spans="1:7" ht="12.75">
      <c r="A332" s="109"/>
      <c r="B332" s="44" t="s">
        <v>438</v>
      </c>
      <c r="C332" s="109"/>
      <c r="D332" s="45" t="s">
        <v>149</v>
      </c>
      <c r="E332" s="51">
        <f>SUM(E333+E335+E339+E341+E343)</f>
        <v>100028</v>
      </c>
      <c r="F332" s="51">
        <f>SUM(F333+F335+F339+F341+F343)</f>
        <v>58717.5</v>
      </c>
      <c r="G332" s="51">
        <f>SUM(G333+G335+G339+G341+G343)</f>
        <v>56138.7</v>
      </c>
    </row>
    <row r="333" spans="1:7" ht="38.25">
      <c r="A333" s="109"/>
      <c r="B333" s="85" t="s">
        <v>136</v>
      </c>
      <c r="C333" s="107"/>
      <c r="D333" s="43" t="s">
        <v>137</v>
      </c>
      <c r="E333" s="86">
        <f>E334</f>
        <v>8599</v>
      </c>
      <c r="F333" s="86">
        <f>F334</f>
        <v>9499</v>
      </c>
      <c r="G333" s="86">
        <f>G334</f>
        <v>8760.8</v>
      </c>
    </row>
    <row r="334" spans="1:7" ht="25.5">
      <c r="A334" s="109"/>
      <c r="B334" s="85"/>
      <c r="C334" s="69" t="s">
        <v>465</v>
      </c>
      <c r="D334" s="91" t="s">
        <v>454</v>
      </c>
      <c r="E334" s="86">
        <v>8599</v>
      </c>
      <c r="F334" s="86">
        <v>9499</v>
      </c>
      <c r="G334" s="86">
        <v>8760.8</v>
      </c>
    </row>
    <row r="335" spans="1:7" ht="12.75">
      <c r="A335" s="106"/>
      <c r="B335" s="85" t="s">
        <v>138</v>
      </c>
      <c r="C335" s="107"/>
      <c r="D335" s="43" t="s">
        <v>441</v>
      </c>
      <c r="E335" s="86">
        <f>E336</f>
        <v>6752</v>
      </c>
      <c r="F335" s="86">
        <f>F336</f>
        <v>18512</v>
      </c>
      <c r="G335" s="86">
        <f>G336</f>
        <v>18224.6</v>
      </c>
    </row>
    <row r="336" spans="1:7" ht="25.5">
      <c r="A336" s="106"/>
      <c r="B336" s="85"/>
      <c r="C336" s="69" t="s">
        <v>465</v>
      </c>
      <c r="D336" s="91" t="s">
        <v>454</v>
      </c>
      <c r="E336" s="86">
        <v>6752</v>
      </c>
      <c r="F336" s="86">
        <v>18512</v>
      </c>
      <c r="G336" s="86">
        <v>18224.6</v>
      </c>
    </row>
    <row r="337" spans="1:7" ht="12.75">
      <c r="A337" s="106"/>
      <c r="B337" s="85"/>
      <c r="C337" s="69"/>
      <c r="D337" s="43" t="s">
        <v>441</v>
      </c>
      <c r="E337" s="86">
        <v>6752</v>
      </c>
      <c r="F337" s="86">
        <v>4644.7</v>
      </c>
      <c r="G337" s="86">
        <v>4357.3</v>
      </c>
    </row>
    <row r="338" spans="1:7" ht="25.5">
      <c r="A338" s="106"/>
      <c r="B338" s="85"/>
      <c r="C338" s="69"/>
      <c r="D338" s="91" t="s">
        <v>468</v>
      </c>
      <c r="E338" s="86"/>
      <c r="F338" s="86">
        <v>13867.3</v>
      </c>
      <c r="G338" s="86">
        <v>13867.3</v>
      </c>
    </row>
    <row r="339" spans="1:7" ht="51">
      <c r="A339" s="106"/>
      <c r="B339" s="85" t="s">
        <v>139</v>
      </c>
      <c r="C339" s="107"/>
      <c r="D339" s="83" t="s">
        <v>172</v>
      </c>
      <c r="E339" s="50">
        <f>E340</f>
        <v>70315.6</v>
      </c>
      <c r="F339" s="50">
        <f>F340</f>
        <v>21254.8</v>
      </c>
      <c r="G339" s="50">
        <f>G340</f>
        <v>20719</v>
      </c>
    </row>
    <row r="340" spans="1:7" ht="25.5">
      <c r="A340" s="106"/>
      <c r="B340" s="85"/>
      <c r="C340" s="107" t="s">
        <v>465</v>
      </c>
      <c r="D340" s="91" t="s">
        <v>454</v>
      </c>
      <c r="E340" s="50">
        <v>70315.6</v>
      </c>
      <c r="F340" s="50">
        <v>21254.8</v>
      </c>
      <c r="G340" s="50">
        <v>20719</v>
      </c>
    </row>
    <row r="341" spans="1:7" ht="38.25">
      <c r="A341" s="106"/>
      <c r="B341" s="85" t="s">
        <v>140</v>
      </c>
      <c r="C341" s="107"/>
      <c r="D341" s="83" t="s">
        <v>144</v>
      </c>
      <c r="E341" s="50">
        <f>E342</f>
        <v>7061.4</v>
      </c>
      <c r="F341" s="50">
        <f>F342</f>
        <v>5399</v>
      </c>
      <c r="G341" s="50">
        <f>G342</f>
        <v>4418.8</v>
      </c>
    </row>
    <row r="342" spans="1:7" ht="25.5">
      <c r="A342" s="106"/>
      <c r="B342" s="85"/>
      <c r="C342" s="107" t="s">
        <v>465</v>
      </c>
      <c r="D342" s="91" t="s">
        <v>454</v>
      </c>
      <c r="E342" s="50">
        <v>7061.4</v>
      </c>
      <c r="F342" s="50">
        <v>5399</v>
      </c>
      <c r="G342" s="50">
        <v>4418.8</v>
      </c>
    </row>
    <row r="343" spans="1:7" ht="25.5">
      <c r="A343" s="106"/>
      <c r="B343" s="85" t="s">
        <v>145</v>
      </c>
      <c r="C343" s="107"/>
      <c r="D343" s="83" t="s">
        <v>146</v>
      </c>
      <c r="E343" s="49">
        <f>E344</f>
        <v>7300</v>
      </c>
      <c r="F343" s="49">
        <f>F344</f>
        <v>4052.7</v>
      </c>
      <c r="G343" s="49">
        <f>G344</f>
        <v>4015.5</v>
      </c>
    </row>
    <row r="344" spans="1:7" ht="25.5">
      <c r="A344" s="106"/>
      <c r="B344" s="85"/>
      <c r="C344" s="107" t="s">
        <v>465</v>
      </c>
      <c r="D344" s="91" t="s">
        <v>454</v>
      </c>
      <c r="E344" s="49">
        <v>7300</v>
      </c>
      <c r="F344" s="49">
        <v>4052.7</v>
      </c>
      <c r="G344" s="49">
        <v>4015.5</v>
      </c>
    </row>
    <row r="345" spans="1:7" ht="25.5">
      <c r="A345" s="106"/>
      <c r="B345" s="40" t="s">
        <v>439</v>
      </c>
      <c r="C345" s="69"/>
      <c r="D345" s="31" t="s">
        <v>440</v>
      </c>
      <c r="E345" s="51">
        <f>E348+E346+E350+E352</f>
        <v>74808.2</v>
      </c>
      <c r="F345" s="51">
        <f>F348+F346+F350+F352</f>
        <v>49059.200000000004</v>
      </c>
      <c r="G345" s="51">
        <f>G348+G346+G350+G352</f>
        <v>49058.9</v>
      </c>
    </row>
    <row r="346" spans="1:7" ht="25.5">
      <c r="A346" s="106"/>
      <c r="B346" s="60" t="s">
        <v>567</v>
      </c>
      <c r="C346" s="62"/>
      <c r="D346" s="14" t="s">
        <v>566</v>
      </c>
      <c r="E346" s="49">
        <f>E347</f>
        <v>67120.9</v>
      </c>
      <c r="F346" s="49">
        <f>F347</f>
        <v>45659.3</v>
      </c>
      <c r="G346" s="49">
        <f>G347</f>
        <v>45659.1</v>
      </c>
    </row>
    <row r="347" spans="1:7" ht="12.75">
      <c r="A347" s="106"/>
      <c r="B347" s="60"/>
      <c r="C347" s="62" t="s">
        <v>482</v>
      </c>
      <c r="D347" s="14" t="s">
        <v>469</v>
      </c>
      <c r="E347" s="49">
        <v>67120.9</v>
      </c>
      <c r="F347" s="49">
        <v>45659.3</v>
      </c>
      <c r="G347" s="49">
        <v>45659.1</v>
      </c>
    </row>
    <row r="348" spans="1:7" ht="38.25">
      <c r="A348" s="106"/>
      <c r="B348" s="60" t="s">
        <v>208</v>
      </c>
      <c r="C348" s="62"/>
      <c r="D348" s="14" t="s">
        <v>209</v>
      </c>
      <c r="E348" s="49">
        <f>E349</f>
        <v>1541.3</v>
      </c>
      <c r="F348" s="49">
        <f>F349</f>
        <v>1541.3</v>
      </c>
      <c r="G348" s="49">
        <f>G349</f>
        <v>1541.3</v>
      </c>
    </row>
    <row r="349" spans="1:7" ht="12.75">
      <c r="A349" s="106"/>
      <c r="B349" s="60"/>
      <c r="C349" s="62" t="s">
        <v>482</v>
      </c>
      <c r="D349" s="14" t="s">
        <v>469</v>
      </c>
      <c r="E349" s="49">
        <v>1541.3</v>
      </c>
      <c r="F349" s="49">
        <v>1541.3</v>
      </c>
      <c r="G349" s="49">
        <v>1541.3</v>
      </c>
    </row>
    <row r="350" spans="1:7" ht="51">
      <c r="A350" s="106"/>
      <c r="B350" s="60" t="s">
        <v>228</v>
      </c>
      <c r="C350" s="62"/>
      <c r="D350" s="14" t="s">
        <v>246</v>
      </c>
      <c r="E350" s="49">
        <f>E351</f>
        <v>5000</v>
      </c>
      <c r="F350" s="49">
        <f>F351</f>
        <v>778.6</v>
      </c>
      <c r="G350" s="49">
        <f>G351</f>
        <v>778.5</v>
      </c>
    </row>
    <row r="351" spans="1:7" ht="12.75">
      <c r="A351" s="106"/>
      <c r="B351" s="60"/>
      <c r="C351" s="62" t="s">
        <v>482</v>
      </c>
      <c r="D351" s="14" t="s">
        <v>469</v>
      </c>
      <c r="E351" s="49">
        <v>5000</v>
      </c>
      <c r="F351" s="49">
        <v>778.6</v>
      </c>
      <c r="G351" s="49">
        <v>778.5</v>
      </c>
    </row>
    <row r="352" spans="1:7" ht="38.25">
      <c r="A352" s="106"/>
      <c r="B352" s="60" t="s">
        <v>17</v>
      </c>
      <c r="C352" s="62"/>
      <c r="D352" s="14" t="s">
        <v>18</v>
      </c>
      <c r="E352" s="49">
        <f>E353</f>
        <v>1146</v>
      </c>
      <c r="F352" s="49">
        <f>F353</f>
        <v>1080</v>
      </c>
      <c r="G352" s="49">
        <f>G353</f>
        <v>1080</v>
      </c>
    </row>
    <row r="353" spans="1:7" ht="12.75">
      <c r="A353" s="106"/>
      <c r="B353" s="60"/>
      <c r="C353" s="62" t="s">
        <v>482</v>
      </c>
      <c r="D353" s="14" t="s">
        <v>469</v>
      </c>
      <c r="E353" s="49">
        <v>1146</v>
      </c>
      <c r="F353" s="49">
        <v>1080</v>
      </c>
      <c r="G353" s="49">
        <v>1080</v>
      </c>
    </row>
    <row r="354" spans="1:7" ht="27">
      <c r="A354" s="25" t="s">
        <v>147</v>
      </c>
      <c r="B354" s="40"/>
      <c r="C354" s="24"/>
      <c r="D354" s="37" t="s">
        <v>330</v>
      </c>
      <c r="E354" s="145">
        <f>E359+E355</f>
        <v>10655.7</v>
      </c>
      <c r="F354" s="145">
        <f>F359+F355</f>
        <v>11071.7</v>
      </c>
      <c r="G354" s="145">
        <f>G359+G355</f>
        <v>10248.4</v>
      </c>
    </row>
    <row r="355" spans="1:7" ht="38.25">
      <c r="A355" s="25"/>
      <c r="B355" s="40" t="s">
        <v>447</v>
      </c>
      <c r="C355" s="81"/>
      <c r="D355" s="114" t="s">
        <v>446</v>
      </c>
      <c r="E355" s="161">
        <f>E356</f>
        <v>6949.7</v>
      </c>
      <c r="F355" s="161">
        <f aca="true" t="shared" si="27" ref="F355:G357">F356</f>
        <v>6640.1</v>
      </c>
      <c r="G355" s="161">
        <f t="shared" si="27"/>
        <v>6146.5</v>
      </c>
    </row>
    <row r="356" spans="1:7" ht="13.5">
      <c r="A356" s="25"/>
      <c r="B356" s="57" t="s">
        <v>449</v>
      </c>
      <c r="C356" s="65"/>
      <c r="D356" s="115" t="s">
        <v>398</v>
      </c>
      <c r="E356" s="149">
        <f>E357</f>
        <v>6949.7</v>
      </c>
      <c r="F356" s="149">
        <f t="shared" si="27"/>
        <v>6640.1</v>
      </c>
      <c r="G356" s="149">
        <f t="shared" si="27"/>
        <v>6146.5</v>
      </c>
    </row>
    <row r="357" spans="1:7" ht="25.5">
      <c r="A357" s="25"/>
      <c r="B357" s="57"/>
      <c r="C357" s="65" t="s">
        <v>465</v>
      </c>
      <c r="D357" s="58" t="s">
        <v>454</v>
      </c>
      <c r="E357" s="149">
        <f>E358</f>
        <v>6949.7</v>
      </c>
      <c r="F357" s="149">
        <f t="shared" si="27"/>
        <v>6640.1</v>
      </c>
      <c r="G357" s="149">
        <f t="shared" si="27"/>
        <v>6146.5</v>
      </c>
    </row>
    <row r="358" spans="1:7" ht="13.5">
      <c r="A358" s="25"/>
      <c r="B358" s="57"/>
      <c r="C358" s="65"/>
      <c r="D358" s="58" t="s">
        <v>174</v>
      </c>
      <c r="E358" s="149">
        <v>6949.7</v>
      </c>
      <c r="F358" s="149">
        <v>6640.1</v>
      </c>
      <c r="G358" s="149">
        <v>6146.5</v>
      </c>
    </row>
    <row r="359" spans="1:7" ht="38.25">
      <c r="A359" s="25"/>
      <c r="B359" s="40" t="s">
        <v>310</v>
      </c>
      <c r="C359" s="76"/>
      <c r="D359" s="8" t="s">
        <v>312</v>
      </c>
      <c r="E359" s="161">
        <f>E360</f>
        <v>3706</v>
      </c>
      <c r="F359" s="161">
        <f aca="true" t="shared" si="28" ref="F359:G361">F360</f>
        <v>4431.6</v>
      </c>
      <c r="G359" s="161">
        <f t="shared" si="28"/>
        <v>4101.9</v>
      </c>
    </row>
    <row r="360" spans="1:7" ht="25.5">
      <c r="A360" s="25"/>
      <c r="B360" s="60" t="s">
        <v>563</v>
      </c>
      <c r="C360" s="62"/>
      <c r="D360" s="14" t="s">
        <v>341</v>
      </c>
      <c r="E360" s="149">
        <f>E361</f>
        <v>3706</v>
      </c>
      <c r="F360" s="149">
        <f t="shared" si="28"/>
        <v>4431.6</v>
      </c>
      <c r="G360" s="149">
        <f t="shared" si="28"/>
        <v>4101.9</v>
      </c>
    </row>
    <row r="361" spans="1:7" ht="25.5">
      <c r="A361" s="25"/>
      <c r="B361" s="60"/>
      <c r="C361" s="62" t="s">
        <v>500</v>
      </c>
      <c r="D361" s="14" t="s">
        <v>501</v>
      </c>
      <c r="E361" s="149">
        <f>E362</f>
        <v>3706</v>
      </c>
      <c r="F361" s="149">
        <f t="shared" si="28"/>
        <v>4431.6</v>
      </c>
      <c r="G361" s="149">
        <f t="shared" si="28"/>
        <v>4101.9</v>
      </c>
    </row>
    <row r="362" spans="1:7" ht="13.5">
      <c r="A362" s="25"/>
      <c r="B362" s="40"/>
      <c r="C362" s="24"/>
      <c r="D362" s="88" t="s">
        <v>429</v>
      </c>
      <c r="E362" s="149">
        <v>3706</v>
      </c>
      <c r="F362" s="149">
        <v>4431.6</v>
      </c>
      <c r="G362" s="149">
        <v>4101.9</v>
      </c>
    </row>
    <row r="363" spans="1:7" ht="12.75">
      <c r="A363" s="23" t="s">
        <v>331</v>
      </c>
      <c r="B363" s="40"/>
      <c r="C363" s="24"/>
      <c r="D363" s="26" t="s">
        <v>332</v>
      </c>
      <c r="E363" s="147">
        <f>E364</f>
        <v>1256</v>
      </c>
      <c r="F363" s="147">
        <f aca="true" t="shared" si="29" ref="F363:G365">F364</f>
        <v>1260</v>
      </c>
      <c r="G363" s="147">
        <f t="shared" si="29"/>
        <v>1235.9</v>
      </c>
    </row>
    <row r="364" spans="1:7" ht="27">
      <c r="A364" s="25" t="s">
        <v>506</v>
      </c>
      <c r="B364" s="40"/>
      <c r="C364" s="24"/>
      <c r="D364" s="37" t="s">
        <v>333</v>
      </c>
      <c r="E364" s="145">
        <f>E365</f>
        <v>1256</v>
      </c>
      <c r="F364" s="145">
        <f t="shared" si="29"/>
        <v>1260</v>
      </c>
      <c r="G364" s="145">
        <f t="shared" si="29"/>
        <v>1235.9</v>
      </c>
    </row>
    <row r="365" spans="1:7" ht="13.5">
      <c r="A365" s="25"/>
      <c r="B365" s="40" t="s">
        <v>507</v>
      </c>
      <c r="C365" s="23"/>
      <c r="D365" s="3" t="s">
        <v>334</v>
      </c>
      <c r="E365" s="161">
        <f>E366</f>
        <v>1256</v>
      </c>
      <c r="F365" s="161">
        <f t="shared" si="29"/>
        <v>1260</v>
      </c>
      <c r="G365" s="161">
        <f t="shared" si="29"/>
        <v>1235.9</v>
      </c>
    </row>
    <row r="366" spans="1:7" ht="25.5">
      <c r="A366" s="25"/>
      <c r="B366" s="40"/>
      <c r="C366" s="87" t="s">
        <v>465</v>
      </c>
      <c r="D366" s="13" t="s">
        <v>454</v>
      </c>
      <c r="E366" s="149">
        <f>E367</f>
        <v>1256</v>
      </c>
      <c r="F366" s="149">
        <f>F367+F368+F369</f>
        <v>1260</v>
      </c>
      <c r="G366" s="149">
        <f>G367+G368+G369</f>
        <v>1235.9</v>
      </c>
    </row>
    <row r="367" spans="1:7" ht="13.5">
      <c r="A367" s="25"/>
      <c r="B367" s="40"/>
      <c r="C367" s="24"/>
      <c r="D367" s="38" t="s">
        <v>300</v>
      </c>
      <c r="E367" s="149">
        <v>1256</v>
      </c>
      <c r="F367" s="149">
        <v>1062</v>
      </c>
      <c r="G367" s="149">
        <v>1061.9</v>
      </c>
    </row>
    <row r="368" spans="1:7" ht="13.5">
      <c r="A368" s="25"/>
      <c r="B368" s="40"/>
      <c r="C368" s="24"/>
      <c r="D368" s="38" t="s">
        <v>342</v>
      </c>
      <c r="E368" s="149"/>
      <c r="F368" s="149">
        <v>124</v>
      </c>
      <c r="G368" s="149">
        <v>105</v>
      </c>
    </row>
    <row r="369" spans="1:7" ht="13.5">
      <c r="A369" s="25"/>
      <c r="B369" s="40"/>
      <c r="C369" s="24"/>
      <c r="D369" s="38" t="s">
        <v>349</v>
      </c>
      <c r="E369" s="149"/>
      <c r="F369" s="149">
        <v>74</v>
      </c>
      <c r="G369" s="149">
        <v>69</v>
      </c>
    </row>
    <row r="370" spans="1:7" ht="12.75">
      <c r="A370" s="81" t="s">
        <v>335</v>
      </c>
      <c r="B370" s="40"/>
      <c r="C370" s="76"/>
      <c r="D370" s="15" t="s">
        <v>336</v>
      </c>
      <c r="E370" s="147">
        <f>E371+E389+E467+E500</f>
        <v>831121.5000000001</v>
      </c>
      <c r="F370" s="147">
        <f>F371+F389+F467+F500</f>
        <v>929212.1000000001</v>
      </c>
      <c r="G370" s="147">
        <f>G371+G389+G467+G500</f>
        <v>801952.3</v>
      </c>
    </row>
    <row r="371" spans="1:7" ht="13.5">
      <c r="A371" s="103" t="s">
        <v>337</v>
      </c>
      <c r="B371" s="40"/>
      <c r="C371" s="70"/>
      <c r="D371" s="93" t="s">
        <v>338</v>
      </c>
      <c r="E371" s="150">
        <f>E372+E380</f>
        <v>342300.30000000005</v>
      </c>
      <c r="F371" s="150">
        <f>F372+F380</f>
        <v>344225.00000000006</v>
      </c>
      <c r="G371" s="150">
        <f>G372+G380</f>
        <v>311141.10000000003</v>
      </c>
    </row>
    <row r="372" spans="1:7" ht="12.75">
      <c r="A372" s="81"/>
      <c r="B372" s="40" t="s">
        <v>339</v>
      </c>
      <c r="C372" s="76"/>
      <c r="D372" s="15" t="s">
        <v>340</v>
      </c>
      <c r="E372" s="147">
        <f>E373</f>
        <v>339730.4</v>
      </c>
      <c r="F372" s="147">
        <f>F373</f>
        <v>335692.30000000005</v>
      </c>
      <c r="G372" s="147">
        <f>G373</f>
        <v>307823.80000000005</v>
      </c>
    </row>
    <row r="373" spans="1:7" ht="25.5">
      <c r="A373" s="69"/>
      <c r="B373" s="60" t="s">
        <v>255</v>
      </c>
      <c r="C373" s="69"/>
      <c r="D373" s="14" t="s">
        <v>256</v>
      </c>
      <c r="E373" s="149">
        <f>E374</f>
        <v>339730.4</v>
      </c>
      <c r="F373" s="149">
        <f>F374+F379</f>
        <v>335692.30000000005</v>
      </c>
      <c r="G373" s="149">
        <f>G374</f>
        <v>307823.80000000005</v>
      </c>
    </row>
    <row r="374" spans="1:7" ht="25.5">
      <c r="A374" s="69"/>
      <c r="B374" s="40"/>
      <c r="C374" s="62" t="s">
        <v>500</v>
      </c>
      <c r="D374" s="14" t="s">
        <v>501</v>
      </c>
      <c r="E374" s="149">
        <f>E375</f>
        <v>339730.4</v>
      </c>
      <c r="F374" s="149">
        <f>F375+F377+F378+F376</f>
        <v>335542.30000000005</v>
      </c>
      <c r="G374" s="149">
        <f>G375+G377+G378</f>
        <v>307823.80000000005</v>
      </c>
    </row>
    <row r="375" spans="1:7" ht="12.75">
      <c r="A375" s="69"/>
      <c r="B375" s="40"/>
      <c r="C375" s="69"/>
      <c r="D375" s="39" t="s">
        <v>342</v>
      </c>
      <c r="E375" s="160">
        <v>339730.4</v>
      </c>
      <c r="F375" s="160">
        <v>327534.3</v>
      </c>
      <c r="G375" s="160">
        <v>303188.7</v>
      </c>
    </row>
    <row r="376" spans="1:7" ht="25.5">
      <c r="A376" s="69"/>
      <c r="B376" s="40"/>
      <c r="C376" s="69"/>
      <c r="D376" s="14" t="s">
        <v>109</v>
      </c>
      <c r="E376" s="160"/>
      <c r="F376" s="160">
        <v>1145.2</v>
      </c>
      <c r="G376" s="160"/>
    </row>
    <row r="377" spans="1:7" ht="38.25">
      <c r="A377" s="69"/>
      <c r="B377" s="40"/>
      <c r="C377" s="69"/>
      <c r="D377" s="139" t="s">
        <v>229</v>
      </c>
      <c r="E377" s="160"/>
      <c r="F377" s="160">
        <v>1375.4</v>
      </c>
      <c r="G377" s="160">
        <v>1375.4</v>
      </c>
    </row>
    <row r="378" spans="1:7" ht="51">
      <c r="A378" s="69"/>
      <c r="B378" s="40"/>
      <c r="C378" s="69"/>
      <c r="D378" s="139" t="s">
        <v>230</v>
      </c>
      <c r="E378" s="160"/>
      <c r="F378" s="160">
        <v>5487.4</v>
      </c>
      <c r="G378" s="160">
        <v>3259.7</v>
      </c>
    </row>
    <row r="379" spans="1:7" ht="12.75">
      <c r="A379" s="69"/>
      <c r="B379" s="40"/>
      <c r="C379" s="69" t="s">
        <v>223</v>
      </c>
      <c r="D379" s="14" t="s">
        <v>224</v>
      </c>
      <c r="E379" s="160"/>
      <c r="F379" s="160">
        <v>150</v>
      </c>
      <c r="G379" s="160"/>
    </row>
    <row r="380" spans="1:7" ht="12.75">
      <c r="A380" s="69"/>
      <c r="B380" s="40" t="s">
        <v>455</v>
      </c>
      <c r="C380" s="69"/>
      <c r="D380" s="117" t="s">
        <v>424</v>
      </c>
      <c r="E380" s="161">
        <f>E386</f>
        <v>2569.9</v>
      </c>
      <c r="F380" s="161">
        <f>F386+F381</f>
        <v>8532.7</v>
      </c>
      <c r="G380" s="161">
        <f>G386+G381</f>
        <v>3317.3</v>
      </c>
    </row>
    <row r="381" spans="1:7" ht="63.75">
      <c r="A381" s="69"/>
      <c r="B381" s="85" t="s">
        <v>599</v>
      </c>
      <c r="C381" s="105"/>
      <c r="D381" s="61" t="s">
        <v>601</v>
      </c>
      <c r="E381" s="49"/>
      <c r="F381" s="49">
        <f aca="true" t="shared" si="30" ref="F381:G383">F382</f>
        <v>5928.2</v>
      </c>
      <c r="G381" s="49">
        <f t="shared" si="30"/>
        <v>794.7</v>
      </c>
    </row>
    <row r="382" spans="1:7" ht="12.75">
      <c r="A382" s="69"/>
      <c r="B382" s="85" t="s">
        <v>600</v>
      </c>
      <c r="C382" s="105"/>
      <c r="D382" s="61" t="s">
        <v>0</v>
      </c>
      <c r="E382" s="49"/>
      <c r="F382" s="49">
        <f t="shared" si="30"/>
        <v>5928.2</v>
      </c>
      <c r="G382" s="49">
        <f t="shared" si="30"/>
        <v>794.7</v>
      </c>
    </row>
    <row r="383" spans="1:7" ht="25.5">
      <c r="A383" s="69"/>
      <c r="B383" s="57"/>
      <c r="C383" s="62" t="s">
        <v>500</v>
      </c>
      <c r="D383" s="14" t="s">
        <v>501</v>
      </c>
      <c r="E383" s="49"/>
      <c r="F383" s="49">
        <f>F384+F385</f>
        <v>5928.2</v>
      </c>
      <c r="G383" s="49">
        <f t="shared" si="30"/>
        <v>794.7</v>
      </c>
    </row>
    <row r="384" spans="1:7" ht="51">
      <c r="A384" s="69"/>
      <c r="B384" s="57"/>
      <c r="C384" s="69"/>
      <c r="D384" s="14" t="s">
        <v>3</v>
      </c>
      <c r="E384" s="49"/>
      <c r="F384" s="49">
        <v>5729</v>
      </c>
      <c r="G384" s="49">
        <v>794.7</v>
      </c>
    </row>
    <row r="385" spans="1:7" ht="51">
      <c r="A385" s="69"/>
      <c r="B385" s="57"/>
      <c r="C385" s="69"/>
      <c r="D385" s="14" t="s">
        <v>101</v>
      </c>
      <c r="E385" s="49"/>
      <c r="F385" s="49">
        <v>199.2</v>
      </c>
      <c r="G385" s="49"/>
    </row>
    <row r="386" spans="1:7" ht="76.5">
      <c r="A386" s="69"/>
      <c r="B386" s="60" t="s">
        <v>456</v>
      </c>
      <c r="C386" s="62"/>
      <c r="D386" s="118" t="s">
        <v>528</v>
      </c>
      <c r="E386" s="149">
        <f aca="true" t="shared" si="31" ref="E386:G387">E387</f>
        <v>2569.9</v>
      </c>
      <c r="F386" s="149">
        <f t="shared" si="31"/>
        <v>2604.5</v>
      </c>
      <c r="G386" s="149">
        <f t="shared" si="31"/>
        <v>2522.6</v>
      </c>
    </row>
    <row r="387" spans="1:7" ht="38.25">
      <c r="A387" s="69"/>
      <c r="B387" s="60" t="s">
        <v>508</v>
      </c>
      <c r="C387" s="62"/>
      <c r="D387" s="14" t="s">
        <v>210</v>
      </c>
      <c r="E387" s="149">
        <f t="shared" si="31"/>
        <v>2569.9</v>
      </c>
      <c r="F387" s="149">
        <f t="shared" si="31"/>
        <v>2604.5</v>
      </c>
      <c r="G387" s="149">
        <f t="shared" si="31"/>
        <v>2522.6</v>
      </c>
    </row>
    <row r="388" spans="1:7" ht="25.5">
      <c r="A388" s="69"/>
      <c r="B388" s="60"/>
      <c r="C388" s="62" t="s">
        <v>500</v>
      </c>
      <c r="D388" s="14" t="s">
        <v>501</v>
      </c>
      <c r="E388" s="149">
        <v>2569.9</v>
      </c>
      <c r="F388" s="149">
        <v>2604.5</v>
      </c>
      <c r="G388" s="149">
        <v>2522.6</v>
      </c>
    </row>
    <row r="389" spans="1:7" ht="13.5">
      <c r="A389" s="103" t="s">
        <v>343</v>
      </c>
      <c r="B389" s="40"/>
      <c r="C389" s="103"/>
      <c r="D389" s="93" t="s">
        <v>344</v>
      </c>
      <c r="E389" s="145">
        <f>E396+E402+E427+E444+E390+E464</f>
        <v>414666.30000000005</v>
      </c>
      <c r="F389" s="145">
        <f>F396+F402+F427+F444+F390+F422+F437+F464+F461</f>
        <v>492031.4</v>
      </c>
      <c r="G389" s="145">
        <f>G396+G402+G427+G444+G390+G422+G437+G464+G461</f>
        <v>415207.5</v>
      </c>
    </row>
    <row r="390" spans="1:7" ht="38.25">
      <c r="A390" s="103"/>
      <c r="B390" s="40" t="s">
        <v>442</v>
      </c>
      <c r="C390" s="81"/>
      <c r="D390" s="31" t="s">
        <v>502</v>
      </c>
      <c r="E390" s="161">
        <f aca="true" t="shared" si="32" ref="E390:G391">E391</f>
        <v>3000</v>
      </c>
      <c r="F390" s="161">
        <f t="shared" si="32"/>
        <v>19678.6</v>
      </c>
      <c r="G390" s="161">
        <f t="shared" si="32"/>
        <v>3936.5</v>
      </c>
    </row>
    <row r="391" spans="1:7" ht="25.5">
      <c r="A391" s="103"/>
      <c r="B391" s="60" t="s">
        <v>503</v>
      </c>
      <c r="C391" s="62"/>
      <c r="D391" s="14" t="s">
        <v>533</v>
      </c>
      <c r="E391" s="149">
        <f t="shared" si="32"/>
        <v>3000</v>
      </c>
      <c r="F391" s="149">
        <f t="shared" si="32"/>
        <v>19678.6</v>
      </c>
      <c r="G391" s="149">
        <f t="shared" si="32"/>
        <v>3936.5</v>
      </c>
    </row>
    <row r="392" spans="1:7" ht="13.5">
      <c r="A392" s="103"/>
      <c r="B392" s="60"/>
      <c r="C392" s="62" t="s">
        <v>534</v>
      </c>
      <c r="D392" s="14" t="s">
        <v>504</v>
      </c>
      <c r="E392" s="149">
        <f>E393+E394+E395</f>
        <v>3000</v>
      </c>
      <c r="F392" s="149">
        <f>F394+F395</f>
        <v>19678.6</v>
      </c>
      <c r="G392" s="149">
        <f>G394+G395</f>
        <v>3936.5</v>
      </c>
    </row>
    <row r="393" spans="1:7" ht="25.5">
      <c r="A393" s="103"/>
      <c r="B393" s="60"/>
      <c r="C393" s="62"/>
      <c r="D393" s="14" t="s">
        <v>127</v>
      </c>
      <c r="E393" s="149">
        <v>3000</v>
      </c>
      <c r="F393" s="149"/>
      <c r="G393" s="149"/>
    </row>
    <row r="394" spans="1:7" ht="13.5">
      <c r="A394" s="103"/>
      <c r="B394" s="40"/>
      <c r="C394" s="103"/>
      <c r="D394" s="91" t="s">
        <v>245</v>
      </c>
      <c r="E394" s="149"/>
      <c r="F394" s="149">
        <v>15080.4</v>
      </c>
      <c r="G394" s="149">
        <v>1200.1</v>
      </c>
    </row>
    <row r="395" spans="1:7" ht="38.25">
      <c r="A395" s="103"/>
      <c r="B395" s="40"/>
      <c r="C395" s="103"/>
      <c r="D395" s="91" t="s">
        <v>215</v>
      </c>
      <c r="E395" s="149"/>
      <c r="F395" s="149">
        <v>4598.2</v>
      </c>
      <c r="G395" s="149">
        <v>2736.4</v>
      </c>
    </row>
    <row r="396" spans="1:7" ht="25.5">
      <c r="A396" s="81"/>
      <c r="B396" s="40" t="s">
        <v>345</v>
      </c>
      <c r="C396" s="76"/>
      <c r="D396" s="15" t="s">
        <v>346</v>
      </c>
      <c r="E396" s="147">
        <f aca="true" t="shared" si="33" ref="E396:G397">E397</f>
        <v>74590.2</v>
      </c>
      <c r="F396" s="147">
        <f t="shared" si="33"/>
        <v>82426.40000000001</v>
      </c>
      <c r="G396" s="147">
        <f t="shared" si="33"/>
        <v>69820.90000000001</v>
      </c>
    </row>
    <row r="397" spans="1:7" ht="25.5">
      <c r="A397" s="81"/>
      <c r="B397" s="60" t="s">
        <v>257</v>
      </c>
      <c r="C397" s="69"/>
      <c r="D397" s="14" t="s">
        <v>165</v>
      </c>
      <c r="E397" s="149">
        <f t="shared" si="33"/>
        <v>74590.2</v>
      </c>
      <c r="F397" s="149">
        <f t="shared" si="33"/>
        <v>82426.40000000001</v>
      </c>
      <c r="G397" s="149">
        <f t="shared" si="33"/>
        <v>69820.90000000001</v>
      </c>
    </row>
    <row r="398" spans="1:7" ht="25.5">
      <c r="A398" s="81"/>
      <c r="B398" s="40"/>
      <c r="C398" s="62" t="s">
        <v>500</v>
      </c>
      <c r="D398" s="14" t="s">
        <v>501</v>
      </c>
      <c r="E398" s="149">
        <f>E399</f>
        <v>74590.2</v>
      </c>
      <c r="F398" s="149">
        <f>F399+F400+F401</f>
        <v>82426.40000000001</v>
      </c>
      <c r="G398" s="149">
        <f>G399+G400+G401</f>
        <v>69820.90000000001</v>
      </c>
    </row>
    <row r="399" spans="1:7" ht="12.75">
      <c r="A399" s="81"/>
      <c r="B399" s="40"/>
      <c r="C399" s="69"/>
      <c r="D399" s="39" t="s">
        <v>342</v>
      </c>
      <c r="E399" s="160">
        <v>74590.2</v>
      </c>
      <c r="F399" s="160">
        <v>81650.8</v>
      </c>
      <c r="G399" s="160">
        <v>69166.1</v>
      </c>
    </row>
    <row r="400" spans="1:7" ht="38.25">
      <c r="A400" s="81"/>
      <c r="B400" s="40"/>
      <c r="C400" s="69"/>
      <c r="D400" s="139" t="s">
        <v>229</v>
      </c>
      <c r="E400" s="160"/>
      <c r="F400" s="164">
        <v>379.8</v>
      </c>
      <c r="G400" s="164">
        <v>334.8</v>
      </c>
    </row>
    <row r="401" spans="1:7" ht="51">
      <c r="A401" s="81"/>
      <c r="B401" s="40"/>
      <c r="C401" s="69"/>
      <c r="D401" s="139" t="s">
        <v>230</v>
      </c>
      <c r="E401" s="160"/>
      <c r="F401" s="164">
        <v>395.8</v>
      </c>
      <c r="G401" s="164">
        <v>320</v>
      </c>
    </row>
    <row r="402" spans="1:7" ht="12.75">
      <c r="A402" s="69"/>
      <c r="B402" s="40" t="s">
        <v>347</v>
      </c>
      <c r="C402" s="81"/>
      <c r="D402" s="94" t="s">
        <v>348</v>
      </c>
      <c r="E402" s="147">
        <f>E403+E406</f>
        <v>122110.90000000001</v>
      </c>
      <c r="F402" s="147">
        <f>F403+F406</f>
        <v>133895.90000000002</v>
      </c>
      <c r="G402" s="147">
        <f>G403+G406</f>
        <v>112829.8</v>
      </c>
    </row>
    <row r="403" spans="1:7" ht="25.5">
      <c r="A403" s="69"/>
      <c r="B403" s="60" t="s">
        <v>509</v>
      </c>
      <c r="C403" s="62"/>
      <c r="D403" s="61" t="s">
        <v>341</v>
      </c>
      <c r="E403" s="149">
        <f aca="true" t="shared" si="34" ref="E403:G404">E404</f>
        <v>99.5</v>
      </c>
      <c r="F403" s="149">
        <f t="shared" si="34"/>
        <v>99.5</v>
      </c>
      <c r="G403" s="149">
        <f t="shared" si="34"/>
        <v>99.5</v>
      </c>
    </row>
    <row r="404" spans="1:7" ht="25.5">
      <c r="A404" s="69"/>
      <c r="B404" s="60"/>
      <c r="C404" s="62" t="s">
        <v>500</v>
      </c>
      <c r="D404" s="14" t="s">
        <v>501</v>
      </c>
      <c r="E404" s="149">
        <f t="shared" si="34"/>
        <v>99.5</v>
      </c>
      <c r="F404" s="149">
        <f t="shared" si="34"/>
        <v>99.5</v>
      </c>
      <c r="G404" s="149">
        <f t="shared" si="34"/>
        <v>99.5</v>
      </c>
    </row>
    <row r="405" spans="1:7" ht="12.75">
      <c r="A405" s="69"/>
      <c r="B405" s="40"/>
      <c r="C405" s="69"/>
      <c r="D405" s="91" t="s">
        <v>193</v>
      </c>
      <c r="E405" s="149">
        <v>99.5</v>
      </c>
      <c r="F405" s="149">
        <v>99.5</v>
      </c>
      <c r="G405" s="149">
        <v>99.5</v>
      </c>
    </row>
    <row r="406" spans="1:7" ht="25.5">
      <c r="A406" s="69"/>
      <c r="B406" s="60" t="s">
        <v>258</v>
      </c>
      <c r="C406" s="69"/>
      <c r="D406" s="14" t="s">
        <v>259</v>
      </c>
      <c r="E406" s="149">
        <f>E407</f>
        <v>122011.40000000001</v>
      </c>
      <c r="F406" s="149">
        <f>F407</f>
        <v>133796.40000000002</v>
      </c>
      <c r="G406" s="149">
        <f>G407</f>
        <v>112730.3</v>
      </c>
    </row>
    <row r="407" spans="1:7" ht="25.5">
      <c r="A407" s="69"/>
      <c r="B407" s="40"/>
      <c r="C407" s="62" t="s">
        <v>500</v>
      </c>
      <c r="D407" s="14" t="s">
        <v>501</v>
      </c>
      <c r="E407" s="149">
        <f>E408+E409+E410+E411</f>
        <v>122011.40000000001</v>
      </c>
      <c r="F407" s="149">
        <f>F408+F409+F410+F411+F413+F418+F412</f>
        <v>133796.40000000002</v>
      </c>
      <c r="G407" s="149">
        <f>G408+G409+G410+G411+G413+G418+G412</f>
        <v>112730.3</v>
      </c>
    </row>
    <row r="408" spans="1:7" ht="12.75">
      <c r="A408" s="69"/>
      <c r="B408" s="40"/>
      <c r="C408" s="69"/>
      <c r="D408" s="39" t="s">
        <v>342</v>
      </c>
      <c r="E408" s="160">
        <v>79866.5</v>
      </c>
      <c r="F408" s="160">
        <v>74983.5</v>
      </c>
      <c r="G408" s="160">
        <v>69865.7</v>
      </c>
    </row>
    <row r="409" spans="1:7" ht="12.75">
      <c r="A409" s="69"/>
      <c r="B409" s="40"/>
      <c r="C409" s="69"/>
      <c r="D409" s="91" t="s">
        <v>349</v>
      </c>
      <c r="E409" s="160">
        <v>13822</v>
      </c>
      <c r="F409" s="160">
        <v>13876.6</v>
      </c>
      <c r="G409" s="160">
        <v>13474.3</v>
      </c>
    </row>
    <row r="410" spans="1:7" ht="25.5">
      <c r="A410" s="69"/>
      <c r="B410" s="40"/>
      <c r="C410" s="69"/>
      <c r="D410" s="91" t="s">
        <v>121</v>
      </c>
      <c r="E410" s="160">
        <v>17157.1</v>
      </c>
      <c r="F410" s="160">
        <v>23083.5</v>
      </c>
      <c r="G410" s="160">
        <v>18102.9</v>
      </c>
    </row>
    <row r="411" spans="1:7" ht="25.5">
      <c r="A411" s="69"/>
      <c r="B411" s="40"/>
      <c r="C411" s="69"/>
      <c r="D411" s="91" t="s">
        <v>522</v>
      </c>
      <c r="E411" s="160">
        <v>11165.8</v>
      </c>
      <c r="F411" s="160">
        <v>10091.8</v>
      </c>
      <c r="G411" s="160">
        <v>9534.2</v>
      </c>
    </row>
    <row r="412" spans="1:7" ht="25.5">
      <c r="A412" s="69"/>
      <c r="B412" s="40"/>
      <c r="C412" s="69"/>
      <c r="D412" s="91" t="s">
        <v>372</v>
      </c>
      <c r="E412" s="160"/>
      <c r="F412" s="160">
        <v>7575</v>
      </c>
      <c r="G412" s="160">
        <v>857.6</v>
      </c>
    </row>
    <row r="413" spans="1:7" ht="38.25">
      <c r="A413" s="69"/>
      <c r="B413" s="40"/>
      <c r="C413" s="69"/>
      <c r="D413" s="139" t="s">
        <v>229</v>
      </c>
      <c r="E413" s="160"/>
      <c r="F413" s="164">
        <f>F414+F415+F416+F417</f>
        <v>3890.5</v>
      </c>
      <c r="G413" s="164">
        <f>G414+G415+G416+G417</f>
        <v>610.5</v>
      </c>
    </row>
    <row r="414" spans="1:7" ht="12.75">
      <c r="A414" s="69"/>
      <c r="B414" s="40"/>
      <c r="C414" s="69"/>
      <c r="D414" s="39" t="s">
        <v>342</v>
      </c>
      <c r="E414" s="160"/>
      <c r="F414" s="160">
        <v>114.3</v>
      </c>
      <c r="G414" s="160">
        <v>114.3</v>
      </c>
    </row>
    <row r="415" spans="1:7" ht="25.5">
      <c r="A415" s="69"/>
      <c r="B415" s="40"/>
      <c r="C415" s="69"/>
      <c r="D415" s="91" t="s">
        <v>121</v>
      </c>
      <c r="E415" s="160"/>
      <c r="F415" s="160">
        <v>24.2</v>
      </c>
      <c r="G415" s="160">
        <v>24.2</v>
      </c>
    </row>
    <row r="416" spans="1:7" ht="12.75">
      <c r="A416" s="69"/>
      <c r="B416" s="40"/>
      <c r="C416" s="69"/>
      <c r="D416" s="91" t="s">
        <v>349</v>
      </c>
      <c r="E416" s="160"/>
      <c r="F416" s="160">
        <v>200.1</v>
      </c>
      <c r="G416" s="160">
        <v>185.8</v>
      </c>
    </row>
    <row r="417" spans="1:7" ht="25.5">
      <c r="A417" s="69"/>
      <c r="B417" s="40"/>
      <c r="C417" s="69"/>
      <c r="D417" s="91" t="s">
        <v>522</v>
      </c>
      <c r="E417" s="160"/>
      <c r="F417" s="160">
        <v>3551.9</v>
      </c>
      <c r="G417" s="160">
        <v>286.2</v>
      </c>
    </row>
    <row r="418" spans="1:7" ht="51">
      <c r="A418" s="69"/>
      <c r="B418" s="40"/>
      <c r="C418" s="69"/>
      <c r="D418" s="139" t="s">
        <v>230</v>
      </c>
      <c r="E418" s="160"/>
      <c r="F418" s="164">
        <f>F419+F420+F421</f>
        <v>295.5</v>
      </c>
      <c r="G418" s="164">
        <f>G419+G420+G421</f>
        <v>285.09999999999997</v>
      </c>
    </row>
    <row r="419" spans="1:7" ht="12.75">
      <c r="A419" s="69"/>
      <c r="B419" s="40"/>
      <c r="C419" s="69"/>
      <c r="D419" s="39" t="s">
        <v>342</v>
      </c>
      <c r="E419" s="160"/>
      <c r="F419" s="160">
        <v>276.5</v>
      </c>
      <c r="G419" s="160">
        <v>272</v>
      </c>
    </row>
    <row r="420" spans="1:7" ht="25.5">
      <c r="A420" s="69"/>
      <c r="B420" s="40"/>
      <c r="C420" s="69"/>
      <c r="D420" s="91" t="s">
        <v>121</v>
      </c>
      <c r="E420" s="160"/>
      <c r="F420" s="160">
        <v>17.3</v>
      </c>
      <c r="G420" s="160">
        <v>11.4</v>
      </c>
    </row>
    <row r="421" spans="1:7" ht="12.75">
      <c r="A421" s="69"/>
      <c r="B421" s="40"/>
      <c r="C421" s="69"/>
      <c r="D421" s="91" t="s">
        <v>349</v>
      </c>
      <c r="E421" s="160"/>
      <c r="F421" s="160">
        <v>1.7</v>
      </c>
      <c r="G421" s="160">
        <v>1.7</v>
      </c>
    </row>
    <row r="422" spans="1:7" ht="12.75">
      <c r="A422" s="69"/>
      <c r="B422" s="40" t="s">
        <v>231</v>
      </c>
      <c r="C422" s="69"/>
      <c r="D422" s="31" t="s">
        <v>232</v>
      </c>
      <c r="E422" s="160"/>
      <c r="F422" s="147">
        <f>F423</f>
        <v>229.4</v>
      </c>
      <c r="G422" s="147">
        <f>G423</f>
        <v>160.5</v>
      </c>
    </row>
    <row r="423" spans="1:7" ht="25.5">
      <c r="A423" s="69"/>
      <c r="B423" s="60" t="s">
        <v>221</v>
      </c>
      <c r="C423" s="62"/>
      <c r="D423" s="14" t="s">
        <v>165</v>
      </c>
      <c r="E423" s="160"/>
      <c r="F423" s="160">
        <f>F424</f>
        <v>229.4</v>
      </c>
      <c r="G423" s="160">
        <f>G424</f>
        <v>160.5</v>
      </c>
    </row>
    <row r="424" spans="1:7" ht="25.5">
      <c r="A424" s="69"/>
      <c r="B424" s="60"/>
      <c r="C424" s="62" t="s">
        <v>500</v>
      </c>
      <c r="D424" s="14" t="s">
        <v>501</v>
      </c>
      <c r="E424" s="160"/>
      <c r="F424" s="160">
        <f>F426+F425</f>
        <v>229.4</v>
      </c>
      <c r="G424" s="160">
        <f>G426+G425</f>
        <v>160.5</v>
      </c>
    </row>
    <row r="425" spans="1:7" ht="12.75">
      <c r="A425" s="69"/>
      <c r="B425" s="60"/>
      <c r="C425" s="62"/>
      <c r="D425" s="39" t="s">
        <v>342</v>
      </c>
      <c r="E425" s="160"/>
      <c r="F425" s="160">
        <v>228.9</v>
      </c>
      <c r="G425" s="160">
        <v>160.5</v>
      </c>
    </row>
    <row r="426" spans="1:7" ht="51">
      <c r="A426" s="69"/>
      <c r="B426" s="40"/>
      <c r="C426" s="69"/>
      <c r="D426" s="139" t="s">
        <v>230</v>
      </c>
      <c r="E426" s="160"/>
      <c r="F426" s="164">
        <v>0.5</v>
      </c>
      <c r="G426" s="160"/>
    </row>
    <row r="427" spans="1:7" ht="12.75">
      <c r="A427" s="69"/>
      <c r="B427" s="40" t="s">
        <v>360</v>
      </c>
      <c r="C427" s="69"/>
      <c r="D427" s="117" t="s">
        <v>511</v>
      </c>
      <c r="E427" s="161">
        <f>E428</f>
        <v>3240</v>
      </c>
      <c r="F427" s="161">
        <f>F428</f>
        <v>4014.3</v>
      </c>
      <c r="G427" s="161">
        <f>G428</f>
        <v>3264.7</v>
      </c>
    </row>
    <row r="428" spans="1:7" ht="38.25">
      <c r="A428" s="69"/>
      <c r="B428" s="60" t="s">
        <v>512</v>
      </c>
      <c r="C428" s="62"/>
      <c r="D428" s="118" t="s">
        <v>513</v>
      </c>
      <c r="E428" s="149">
        <f>E429+E433</f>
        <v>3240</v>
      </c>
      <c r="F428" s="149">
        <f>F429+F433</f>
        <v>4014.3</v>
      </c>
      <c r="G428" s="149">
        <f>G429+G433</f>
        <v>3264.7</v>
      </c>
    </row>
    <row r="429" spans="1:7" ht="25.5">
      <c r="A429" s="69"/>
      <c r="B429" s="60" t="s">
        <v>514</v>
      </c>
      <c r="C429" s="62"/>
      <c r="D429" s="14" t="s">
        <v>515</v>
      </c>
      <c r="E429" s="149">
        <f>E430</f>
        <v>1223</v>
      </c>
      <c r="F429" s="149">
        <f>F430</f>
        <v>1419.2</v>
      </c>
      <c r="G429" s="149">
        <f>G430</f>
        <v>1328</v>
      </c>
    </row>
    <row r="430" spans="1:7" ht="25.5">
      <c r="A430" s="69"/>
      <c r="B430" s="60"/>
      <c r="C430" s="62" t="s">
        <v>500</v>
      </c>
      <c r="D430" s="14" t="s">
        <v>501</v>
      </c>
      <c r="E430" s="149">
        <f>E431</f>
        <v>1223</v>
      </c>
      <c r="F430" s="149">
        <f>F431+F432</f>
        <v>1419.2</v>
      </c>
      <c r="G430" s="149">
        <f>G431+G432</f>
        <v>1328</v>
      </c>
    </row>
    <row r="431" spans="1:7" ht="25.5">
      <c r="A431" s="69"/>
      <c r="B431" s="60"/>
      <c r="C431" s="62"/>
      <c r="D431" s="14" t="s">
        <v>515</v>
      </c>
      <c r="E431" s="149">
        <v>1223</v>
      </c>
      <c r="F431" s="149">
        <v>1223</v>
      </c>
      <c r="G431" s="149">
        <v>1131.8</v>
      </c>
    </row>
    <row r="432" spans="1:7" ht="38.25">
      <c r="A432" s="69"/>
      <c r="B432" s="60"/>
      <c r="C432" s="62"/>
      <c r="D432" s="14" t="s">
        <v>97</v>
      </c>
      <c r="E432" s="149"/>
      <c r="F432" s="149">
        <v>196.2</v>
      </c>
      <c r="G432" s="149">
        <v>196.2</v>
      </c>
    </row>
    <row r="433" spans="1:7" ht="25.5">
      <c r="A433" s="69"/>
      <c r="B433" s="60" t="s">
        <v>516</v>
      </c>
      <c r="C433" s="62"/>
      <c r="D433" s="14" t="s">
        <v>517</v>
      </c>
      <c r="E433" s="149">
        <f>E434</f>
        <v>2017</v>
      </c>
      <c r="F433" s="149">
        <f>F434</f>
        <v>2595.1</v>
      </c>
      <c r="G433" s="149">
        <f>G434</f>
        <v>1936.6999999999998</v>
      </c>
    </row>
    <row r="434" spans="1:7" ht="25.5">
      <c r="A434" s="69"/>
      <c r="B434" s="60"/>
      <c r="C434" s="62" t="s">
        <v>500</v>
      </c>
      <c r="D434" s="14" t="s">
        <v>501</v>
      </c>
      <c r="E434" s="149">
        <f>E435</f>
        <v>2017</v>
      </c>
      <c r="F434" s="149">
        <f>F435+F436</f>
        <v>2595.1</v>
      </c>
      <c r="G434" s="149">
        <f>G435+G436</f>
        <v>1936.6999999999998</v>
      </c>
    </row>
    <row r="435" spans="1:7" ht="25.5">
      <c r="A435" s="69"/>
      <c r="B435" s="60"/>
      <c r="C435" s="62"/>
      <c r="D435" s="14" t="s">
        <v>517</v>
      </c>
      <c r="E435" s="149">
        <v>2017</v>
      </c>
      <c r="F435" s="149">
        <v>2017</v>
      </c>
      <c r="G435" s="149">
        <v>1358.6</v>
      </c>
    </row>
    <row r="436" spans="1:7" ht="38.25">
      <c r="A436" s="69"/>
      <c r="B436" s="60"/>
      <c r="C436" s="62"/>
      <c r="D436" s="14" t="s">
        <v>100</v>
      </c>
      <c r="E436" s="149"/>
      <c r="F436" s="149">
        <v>578.1</v>
      </c>
      <c r="G436" s="149">
        <v>578.1</v>
      </c>
    </row>
    <row r="437" spans="1:7" ht="25.5">
      <c r="A437" s="69"/>
      <c r="B437" s="40" t="s">
        <v>415</v>
      </c>
      <c r="C437" s="69"/>
      <c r="D437" s="117" t="s">
        <v>572</v>
      </c>
      <c r="E437" s="149"/>
      <c r="F437" s="161">
        <f>F438+F441</f>
        <v>10047.6</v>
      </c>
      <c r="G437" s="161">
        <f>G438+G441</f>
        <v>7495.099999999999</v>
      </c>
    </row>
    <row r="438" spans="1:7" ht="25.5">
      <c r="A438" s="69"/>
      <c r="B438" s="60" t="s">
        <v>4</v>
      </c>
      <c r="C438" s="62"/>
      <c r="D438" s="118" t="s">
        <v>5</v>
      </c>
      <c r="E438" s="149"/>
      <c r="F438" s="149">
        <f>F439</f>
        <v>7753.5</v>
      </c>
      <c r="G438" s="149">
        <f>G439</f>
        <v>6920.9</v>
      </c>
    </row>
    <row r="439" spans="1:7" ht="25.5">
      <c r="A439" s="69"/>
      <c r="B439" s="60" t="s">
        <v>6</v>
      </c>
      <c r="C439" s="62"/>
      <c r="D439" s="118" t="s">
        <v>8</v>
      </c>
      <c r="E439" s="149"/>
      <c r="F439" s="149">
        <f>F440</f>
        <v>7753.5</v>
      </c>
      <c r="G439" s="149">
        <f>G440</f>
        <v>6920.9</v>
      </c>
    </row>
    <row r="440" spans="1:7" ht="25.5">
      <c r="A440" s="69"/>
      <c r="B440" s="60"/>
      <c r="C440" s="62" t="s">
        <v>500</v>
      </c>
      <c r="D440" s="14" t="s">
        <v>501</v>
      </c>
      <c r="E440" s="149"/>
      <c r="F440" s="149">
        <v>7753.5</v>
      </c>
      <c r="G440" s="149">
        <v>6920.9</v>
      </c>
    </row>
    <row r="441" spans="1:7" ht="25.5">
      <c r="A441" s="69"/>
      <c r="B441" s="60" t="s">
        <v>82</v>
      </c>
      <c r="C441" s="69"/>
      <c r="D441" s="118" t="s">
        <v>83</v>
      </c>
      <c r="E441" s="149"/>
      <c r="F441" s="149">
        <f>F442</f>
        <v>2294.1</v>
      </c>
      <c r="G441" s="149">
        <f>G442</f>
        <v>574.2</v>
      </c>
    </row>
    <row r="442" spans="1:7" ht="12.75">
      <c r="A442" s="69"/>
      <c r="B442" s="60"/>
      <c r="C442" s="62" t="s">
        <v>534</v>
      </c>
      <c r="D442" s="14" t="s">
        <v>504</v>
      </c>
      <c r="E442" s="149"/>
      <c r="F442" s="149">
        <f>F443</f>
        <v>2294.1</v>
      </c>
      <c r="G442" s="149">
        <f>G443</f>
        <v>574.2</v>
      </c>
    </row>
    <row r="443" spans="1:7" ht="25.5">
      <c r="A443" s="69"/>
      <c r="B443" s="60"/>
      <c r="C443" s="62"/>
      <c r="D443" s="14" t="s">
        <v>84</v>
      </c>
      <c r="E443" s="149"/>
      <c r="F443" s="149">
        <v>2294.1</v>
      </c>
      <c r="G443" s="149">
        <v>574.2</v>
      </c>
    </row>
    <row r="444" spans="1:7" ht="12.75">
      <c r="A444" s="69"/>
      <c r="B444" s="40" t="s">
        <v>455</v>
      </c>
      <c r="C444" s="69"/>
      <c r="D444" s="117" t="s">
        <v>424</v>
      </c>
      <c r="E444" s="161">
        <f>E452</f>
        <v>210425.2</v>
      </c>
      <c r="F444" s="161">
        <f>F452+F445</f>
        <v>236414.5</v>
      </c>
      <c r="G444" s="161">
        <f>G452+G445</f>
        <v>216886.2</v>
      </c>
    </row>
    <row r="445" spans="1:7" ht="63.75">
      <c r="A445" s="69"/>
      <c r="B445" s="85" t="s">
        <v>599</v>
      </c>
      <c r="C445" s="105"/>
      <c r="D445" s="61" t="s">
        <v>601</v>
      </c>
      <c r="E445" s="49"/>
      <c r="F445" s="49">
        <f>F449+F446</f>
        <v>18653.1</v>
      </c>
      <c r="G445" s="49">
        <f>G449</f>
        <v>8945.3</v>
      </c>
    </row>
    <row r="446" spans="1:7" ht="38.25">
      <c r="A446" s="69"/>
      <c r="B446" s="85" t="s">
        <v>75</v>
      </c>
      <c r="C446" s="105"/>
      <c r="D446" s="61" t="s">
        <v>76</v>
      </c>
      <c r="E446" s="49"/>
      <c r="F446" s="49">
        <f>F447</f>
        <v>2226.5</v>
      </c>
      <c r="G446" s="49"/>
    </row>
    <row r="447" spans="1:7" ht="12.75">
      <c r="A447" s="69"/>
      <c r="B447" s="44"/>
      <c r="C447" s="62" t="s">
        <v>534</v>
      </c>
      <c r="D447" s="14" t="s">
        <v>504</v>
      </c>
      <c r="E447" s="49"/>
      <c r="F447" s="49">
        <f>F448</f>
        <v>2226.5</v>
      </c>
      <c r="G447" s="49"/>
    </row>
    <row r="448" spans="1:7" ht="38.25">
      <c r="A448" s="69"/>
      <c r="B448" s="40"/>
      <c r="C448" s="69"/>
      <c r="D448" s="91" t="s">
        <v>215</v>
      </c>
      <c r="E448" s="49"/>
      <c r="F448" s="49">
        <v>2226.5</v>
      </c>
      <c r="G448" s="49"/>
    </row>
    <row r="449" spans="1:7" ht="12.75">
      <c r="A449" s="69"/>
      <c r="B449" s="85" t="s">
        <v>600</v>
      </c>
      <c r="C449" s="105"/>
      <c r="D449" s="61" t="s">
        <v>0</v>
      </c>
      <c r="E449" s="49"/>
      <c r="F449" s="49">
        <f>F450</f>
        <v>16426.6</v>
      </c>
      <c r="G449" s="49">
        <f>G450</f>
        <v>8945.3</v>
      </c>
    </row>
    <row r="450" spans="1:7" ht="25.5">
      <c r="A450" s="69"/>
      <c r="B450" s="57"/>
      <c r="C450" s="62" t="s">
        <v>500</v>
      </c>
      <c r="D450" s="14" t="s">
        <v>501</v>
      </c>
      <c r="E450" s="49"/>
      <c r="F450" s="49">
        <f>F451</f>
        <v>16426.6</v>
      </c>
      <c r="G450" s="49">
        <f>G451</f>
        <v>8945.3</v>
      </c>
    </row>
    <row r="451" spans="1:7" ht="51">
      <c r="A451" s="69"/>
      <c r="B451" s="57"/>
      <c r="C451" s="69"/>
      <c r="D451" s="14" t="s">
        <v>3</v>
      </c>
      <c r="E451" s="49"/>
      <c r="F451" s="49">
        <v>16426.6</v>
      </c>
      <c r="G451" s="149">
        <v>8945.3</v>
      </c>
    </row>
    <row r="452" spans="1:7" ht="76.5">
      <c r="A452" s="69"/>
      <c r="B452" s="60" t="s">
        <v>456</v>
      </c>
      <c r="C452" s="62"/>
      <c r="D452" s="118" t="s">
        <v>528</v>
      </c>
      <c r="E452" s="149">
        <f>E453+E455+E459</f>
        <v>210425.2</v>
      </c>
      <c r="F452" s="149">
        <f>F453+F455+F459</f>
        <v>217761.4</v>
      </c>
      <c r="G452" s="149">
        <f>G453+G455+G459</f>
        <v>207940.90000000002</v>
      </c>
    </row>
    <row r="453" spans="1:7" ht="89.25">
      <c r="A453" s="69"/>
      <c r="B453" s="60" t="s">
        <v>510</v>
      </c>
      <c r="C453" s="62"/>
      <c r="D453" s="14" t="s">
        <v>179</v>
      </c>
      <c r="E453" s="149">
        <f>E454</f>
        <v>162720</v>
      </c>
      <c r="F453" s="149">
        <f>F454</f>
        <v>167327</v>
      </c>
      <c r="G453" s="149">
        <f>G454</f>
        <v>162046.6</v>
      </c>
    </row>
    <row r="454" spans="1:7" ht="25.5">
      <c r="A454" s="69"/>
      <c r="B454" s="60"/>
      <c r="C454" s="62" t="s">
        <v>500</v>
      </c>
      <c r="D454" s="14" t="s">
        <v>501</v>
      </c>
      <c r="E454" s="149">
        <v>162720</v>
      </c>
      <c r="F454" s="149">
        <v>167327</v>
      </c>
      <c r="G454" s="149">
        <v>162046.6</v>
      </c>
    </row>
    <row r="455" spans="1:7" ht="114.75">
      <c r="A455" s="69"/>
      <c r="B455" s="60" t="s">
        <v>523</v>
      </c>
      <c r="C455" s="62"/>
      <c r="D455" s="14" t="s">
        <v>202</v>
      </c>
      <c r="E455" s="149">
        <f>E456</f>
        <v>44319</v>
      </c>
      <c r="F455" s="149">
        <f>F456</f>
        <v>46766.299999999996</v>
      </c>
      <c r="G455" s="149">
        <f>G456</f>
        <v>42599.1</v>
      </c>
    </row>
    <row r="456" spans="1:7" ht="25.5">
      <c r="A456" s="69"/>
      <c r="B456" s="60"/>
      <c r="C456" s="62" t="s">
        <v>500</v>
      </c>
      <c r="D456" s="14" t="s">
        <v>501</v>
      </c>
      <c r="E456" s="149">
        <f>E457</f>
        <v>44319</v>
      </c>
      <c r="F456" s="149">
        <f>F457+F458</f>
        <v>46766.299999999996</v>
      </c>
      <c r="G456" s="149">
        <f>G457+G458</f>
        <v>42599.1</v>
      </c>
    </row>
    <row r="457" spans="1:7" ht="114.75">
      <c r="A457" s="69"/>
      <c r="B457" s="60"/>
      <c r="C457" s="62"/>
      <c r="D457" s="14" t="s">
        <v>202</v>
      </c>
      <c r="E457" s="149">
        <v>44319</v>
      </c>
      <c r="F457" s="149">
        <v>46247.7</v>
      </c>
      <c r="G457" s="149">
        <v>42080.5</v>
      </c>
    </row>
    <row r="458" spans="1:7" ht="127.5">
      <c r="A458" s="69"/>
      <c r="B458" s="60"/>
      <c r="C458" s="62"/>
      <c r="D458" s="14" t="s">
        <v>105</v>
      </c>
      <c r="E458" s="149"/>
      <c r="F458" s="149">
        <v>518.6</v>
      </c>
      <c r="G458" s="149">
        <v>518.6</v>
      </c>
    </row>
    <row r="459" spans="1:7" ht="38.25">
      <c r="A459" s="69"/>
      <c r="B459" s="60" t="s">
        <v>180</v>
      </c>
      <c r="C459" s="62"/>
      <c r="D459" s="14" t="s">
        <v>181</v>
      </c>
      <c r="E459" s="149">
        <f>E460</f>
        <v>3386.2</v>
      </c>
      <c r="F459" s="149">
        <f>F460</f>
        <v>3668.1</v>
      </c>
      <c r="G459" s="149">
        <f>G460</f>
        <v>3295.2</v>
      </c>
    </row>
    <row r="460" spans="1:7" ht="25.5">
      <c r="A460" s="69"/>
      <c r="B460" s="60"/>
      <c r="C460" s="62" t="s">
        <v>500</v>
      </c>
      <c r="D460" s="14" t="s">
        <v>501</v>
      </c>
      <c r="E460" s="149">
        <v>3386.2</v>
      </c>
      <c r="F460" s="149">
        <v>3668.1</v>
      </c>
      <c r="G460" s="149">
        <v>3295.2</v>
      </c>
    </row>
    <row r="461" spans="1:7" ht="12.75">
      <c r="A461" s="69"/>
      <c r="B461" s="40" t="s">
        <v>587</v>
      </c>
      <c r="C461" s="69"/>
      <c r="D461" s="31" t="s">
        <v>87</v>
      </c>
      <c r="E461" s="149"/>
      <c r="F461" s="161">
        <f>F462</f>
        <v>4120.2</v>
      </c>
      <c r="G461" s="149"/>
    </row>
    <row r="462" spans="1:7" ht="25.5">
      <c r="A462" s="69"/>
      <c r="B462" s="60" t="s">
        <v>32</v>
      </c>
      <c r="C462" s="62"/>
      <c r="D462" s="14" t="s">
        <v>33</v>
      </c>
      <c r="E462" s="149"/>
      <c r="F462" s="149">
        <f>F463</f>
        <v>4120.2</v>
      </c>
      <c r="G462" s="149"/>
    </row>
    <row r="463" spans="1:7" ht="25.5">
      <c r="A463" s="69"/>
      <c r="B463" s="60"/>
      <c r="C463" s="62" t="s">
        <v>500</v>
      </c>
      <c r="D463" s="14" t="s">
        <v>501</v>
      </c>
      <c r="E463" s="149"/>
      <c r="F463" s="149">
        <v>4120.2</v>
      </c>
      <c r="G463" s="149"/>
    </row>
    <row r="464" spans="1:7" ht="25.5">
      <c r="A464" s="69"/>
      <c r="B464" s="40" t="s">
        <v>439</v>
      </c>
      <c r="C464" s="69"/>
      <c r="D464" s="31" t="s">
        <v>440</v>
      </c>
      <c r="E464" s="161">
        <f aca="true" t="shared" si="35" ref="E464:G465">E465</f>
        <v>1300</v>
      </c>
      <c r="F464" s="161">
        <f t="shared" si="35"/>
        <v>1204.5</v>
      </c>
      <c r="G464" s="161">
        <f t="shared" si="35"/>
        <v>813.8</v>
      </c>
    </row>
    <row r="465" spans="1:7" ht="38.25">
      <c r="A465" s="69"/>
      <c r="B465" s="60" t="s">
        <v>38</v>
      </c>
      <c r="C465" s="62"/>
      <c r="D465" s="14" t="s">
        <v>39</v>
      </c>
      <c r="E465" s="149">
        <f t="shared" si="35"/>
        <v>1300</v>
      </c>
      <c r="F465" s="149">
        <f t="shared" si="35"/>
        <v>1204.5</v>
      </c>
      <c r="G465" s="149">
        <f t="shared" si="35"/>
        <v>813.8</v>
      </c>
    </row>
    <row r="466" spans="1:7" ht="12.75">
      <c r="A466" s="69"/>
      <c r="B466" s="60"/>
      <c r="C466" s="62" t="s">
        <v>482</v>
      </c>
      <c r="D466" s="14" t="s">
        <v>469</v>
      </c>
      <c r="E466" s="149">
        <v>1300</v>
      </c>
      <c r="F466" s="149">
        <v>1204.5</v>
      </c>
      <c r="G466" s="149">
        <v>813.8</v>
      </c>
    </row>
    <row r="467" spans="1:7" ht="13.5">
      <c r="A467" s="103" t="s">
        <v>350</v>
      </c>
      <c r="B467" s="40"/>
      <c r="C467" s="103"/>
      <c r="D467" s="119" t="s">
        <v>351</v>
      </c>
      <c r="E467" s="145">
        <f>E468+E483</f>
        <v>19559.600000000002</v>
      </c>
      <c r="F467" s="145">
        <f>F468+F478+F494+F483+F488</f>
        <v>39038.7</v>
      </c>
      <c r="G467" s="145">
        <f>G468+G478+G494+G483+G488</f>
        <v>34191.2</v>
      </c>
    </row>
    <row r="468" spans="1:7" ht="25.5">
      <c r="A468" s="81"/>
      <c r="B468" s="40" t="s">
        <v>352</v>
      </c>
      <c r="C468" s="81"/>
      <c r="D468" s="15" t="s">
        <v>353</v>
      </c>
      <c r="E468" s="147">
        <f aca="true" t="shared" si="36" ref="E468:G469">E469</f>
        <v>2246.7</v>
      </c>
      <c r="F468" s="147">
        <f t="shared" si="36"/>
        <v>2306.5</v>
      </c>
      <c r="G468" s="147">
        <f t="shared" si="36"/>
        <v>1883.6999999999998</v>
      </c>
    </row>
    <row r="469" spans="1:7" ht="25.5">
      <c r="A469" s="81"/>
      <c r="B469" s="60" t="s">
        <v>260</v>
      </c>
      <c r="C469" s="62"/>
      <c r="D469" s="61" t="s">
        <v>261</v>
      </c>
      <c r="E469" s="149">
        <f t="shared" si="36"/>
        <v>2246.7</v>
      </c>
      <c r="F469" s="149">
        <f t="shared" si="36"/>
        <v>2306.5</v>
      </c>
      <c r="G469" s="149">
        <f t="shared" si="36"/>
        <v>1883.6999999999998</v>
      </c>
    </row>
    <row r="470" spans="1:7" ht="25.5">
      <c r="A470" s="81"/>
      <c r="B470" s="60"/>
      <c r="C470" s="62" t="s">
        <v>500</v>
      </c>
      <c r="D470" s="14" t="s">
        <v>501</v>
      </c>
      <c r="E470" s="149">
        <f>E471</f>
        <v>2246.7</v>
      </c>
      <c r="F470" s="149">
        <f>F471+F473+F475+F472</f>
        <v>2306.5</v>
      </c>
      <c r="G470" s="149">
        <f>G471+G473+G475+G472</f>
        <v>1883.6999999999998</v>
      </c>
    </row>
    <row r="471" spans="1:7" ht="12.75">
      <c r="A471" s="69"/>
      <c r="B471" s="40"/>
      <c r="C471" s="69"/>
      <c r="D471" s="91" t="s">
        <v>342</v>
      </c>
      <c r="E471" s="160">
        <v>2246.7</v>
      </c>
      <c r="F471" s="160">
        <v>1938.1</v>
      </c>
      <c r="G471" s="160">
        <v>1796.2</v>
      </c>
    </row>
    <row r="472" spans="1:7" ht="25.5">
      <c r="A472" s="69"/>
      <c r="B472" s="40"/>
      <c r="C472" s="69"/>
      <c r="D472" s="91" t="s">
        <v>121</v>
      </c>
      <c r="E472" s="160"/>
      <c r="F472" s="160">
        <v>341.6</v>
      </c>
      <c r="G472" s="160">
        <v>64.1</v>
      </c>
    </row>
    <row r="473" spans="1:7" ht="38.25">
      <c r="A473" s="69"/>
      <c r="B473" s="40"/>
      <c r="C473" s="69"/>
      <c r="D473" s="139" t="s">
        <v>229</v>
      </c>
      <c r="E473" s="160"/>
      <c r="F473" s="164">
        <v>23.3</v>
      </c>
      <c r="G473" s="164">
        <v>23.3</v>
      </c>
    </row>
    <row r="474" spans="1:7" ht="12.75">
      <c r="A474" s="69"/>
      <c r="B474" s="40"/>
      <c r="C474" s="69"/>
      <c r="D474" s="91" t="s">
        <v>342</v>
      </c>
      <c r="E474" s="160"/>
      <c r="F474" s="160">
        <v>23.3</v>
      </c>
      <c r="G474" s="160">
        <v>23.3</v>
      </c>
    </row>
    <row r="475" spans="1:7" ht="51">
      <c r="A475" s="69"/>
      <c r="B475" s="40"/>
      <c r="C475" s="69"/>
      <c r="D475" s="139" t="s">
        <v>230</v>
      </c>
      <c r="E475" s="160"/>
      <c r="F475" s="164">
        <v>3.5</v>
      </c>
      <c r="G475" s="164">
        <v>0.1</v>
      </c>
    </row>
    <row r="476" spans="1:7" ht="12.75">
      <c r="A476" s="69"/>
      <c r="B476" s="40"/>
      <c r="C476" s="69"/>
      <c r="D476" s="91" t="s">
        <v>342</v>
      </c>
      <c r="E476" s="160"/>
      <c r="F476" s="160">
        <v>0.1</v>
      </c>
      <c r="G476" s="160">
        <v>0.1</v>
      </c>
    </row>
    <row r="477" spans="1:7" ht="25.5">
      <c r="A477" s="69"/>
      <c r="B477" s="40"/>
      <c r="C477" s="69"/>
      <c r="D477" s="91" t="s">
        <v>121</v>
      </c>
      <c r="E477" s="160"/>
      <c r="F477" s="160">
        <v>3.4</v>
      </c>
      <c r="G477" s="160"/>
    </row>
    <row r="478" spans="1:7" ht="25.5">
      <c r="A478" s="69"/>
      <c r="B478" s="40" t="s">
        <v>354</v>
      </c>
      <c r="C478" s="98"/>
      <c r="D478" s="8" t="s">
        <v>156</v>
      </c>
      <c r="E478" s="161"/>
      <c r="F478" s="161">
        <f>F479</f>
        <v>13500</v>
      </c>
      <c r="G478" s="161">
        <f>G479</f>
        <v>11372.199999999999</v>
      </c>
    </row>
    <row r="479" spans="1:7" ht="25.5">
      <c r="A479" s="69"/>
      <c r="B479" s="40"/>
      <c r="C479" s="95" t="s">
        <v>465</v>
      </c>
      <c r="D479" s="61" t="s">
        <v>454</v>
      </c>
      <c r="E479" s="161"/>
      <c r="F479" s="149">
        <f>F480+F481+F482</f>
        <v>13500</v>
      </c>
      <c r="G479" s="149">
        <f>G480+G481+G482</f>
        <v>11372.199999999999</v>
      </c>
    </row>
    <row r="480" spans="1:7" ht="12.75">
      <c r="A480" s="69"/>
      <c r="B480" s="40"/>
      <c r="C480" s="98"/>
      <c r="D480" s="39" t="s">
        <v>342</v>
      </c>
      <c r="E480" s="161"/>
      <c r="F480" s="149">
        <v>12796.6</v>
      </c>
      <c r="G480" s="149">
        <v>10843.9</v>
      </c>
    </row>
    <row r="481" spans="1:7" ht="25.5">
      <c r="A481" s="69"/>
      <c r="B481" s="40"/>
      <c r="C481" s="98"/>
      <c r="D481" s="91" t="s">
        <v>121</v>
      </c>
      <c r="E481" s="161"/>
      <c r="F481" s="149">
        <v>630.9</v>
      </c>
      <c r="G481" s="149">
        <v>458.4</v>
      </c>
    </row>
    <row r="482" spans="1:7" ht="12.75">
      <c r="A482" s="69"/>
      <c r="B482" s="40"/>
      <c r="C482" s="98"/>
      <c r="D482" s="91" t="s">
        <v>349</v>
      </c>
      <c r="E482" s="161"/>
      <c r="F482" s="149">
        <v>72.5</v>
      </c>
      <c r="G482" s="149">
        <v>69.9</v>
      </c>
    </row>
    <row r="483" spans="1:7" ht="25.5">
      <c r="A483" s="69"/>
      <c r="B483" s="56" t="s">
        <v>518</v>
      </c>
      <c r="C483" s="98"/>
      <c r="D483" s="8" t="s">
        <v>341</v>
      </c>
      <c r="E483" s="161">
        <f>E484</f>
        <v>17312.9</v>
      </c>
      <c r="F483" s="161">
        <f>F484</f>
        <v>5482.500000000001</v>
      </c>
      <c r="G483" s="161">
        <f>G484</f>
        <v>4498.6</v>
      </c>
    </row>
    <row r="484" spans="1:7" ht="25.5">
      <c r="A484" s="69"/>
      <c r="B484" s="60"/>
      <c r="C484" s="62" t="s">
        <v>500</v>
      </c>
      <c r="D484" s="14" t="s">
        <v>501</v>
      </c>
      <c r="E484" s="149">
        <f>E485</f>
        <v>17312.9</v>
      </c>
      <c r="F484" s="149">
        <f>F485+F486+F487</f>
        <v>5482.500000000001</v>
      </c>
      <c r="G484" s="149">
        <f>G485+G486+G487</f>
        <v>4498.6</v>
      </c>
    </row>
    <row r="485" spans="1:7" ht="12.75">
      <c r="A485" s="69"/>
      <c r="B485" s="40"/>
      <c r="C485" s="69"/>
      <c r="D485" s="91" t="s">
        <v>342</v>
      </c>
      <c r="E485" s="160">
        <v>17312.9</v>
      </c>
      <c r="F485" s="160">
        <v>5477.1</v>
      </c>
      <c r="G485" s="160">
        <v>4493.2</v>
      </c>
    </row>
    <row r="486" spans="1:7" ht="38.25">
      <c r="A486" s="69"/>
      <c r="B486" s="40"/>
      <c r="C486" s="69"/>
      <c r="D486" s="139" t="s">
        <v>229</v>
      </c>
      <c r="E486" s="160"/>
      <c r="F486" s="164">
        <v>5.1</v>
      </c>
      <c r="G486" s="164">
        <v>5.1</v>
      </c>
    </row>
    <row r="487" spans="1:7" ht="51">
      <c r="A487" s="69"/>
      <c r="B487" s="40"/>
      <c r="C487" s="69"/>
      <c r="D487" s="139" t="s">
        <v>230</v>
      </c>
      <c r="E487" s="160"/>
      <c r="F487" s="164">
        <v>0.3</v>
      </c>
      <c r="G487" s="164">
        <v>0.3</v>
      </c>
    </row>
    <row r="488" spans="1:7" ht="12.75">
      <c r="A488" s="69"/>
      <c r="B488" s="40" t="s">
        <v>455</v>
      </c>
      <c r="C488" s="69"/>
      <c r="D488" s="117" t="s">
        <v>424</v>
      </c>
      <c r="E488" s="160"/>
      <c r="F488" s="147">
        <f>F489</f>
        <v>17032.5</v>
      </c>
      <c r="G488" s="147">
        <f>G489</f>
        <v>15720.699999999999</v>
      </c>
    </row>
    <row r="489" spans="1:7" ht="76.5">
      <c r="A489" s="69"/>
      <c r="B489" s="60" t="s">
        <v>456</v>
      </c>
      <c r="C489" s="62"/>
      <c r="D489" s="118" t="s">
        <v>528</v>
      </c>
      <c r="E489" s="160"/>
      <c r="F489" s="160">
        <f>F490+F492</f>
        <v>17032.5</v>
      </c>
      <c r="G489" s="160">
        <f>G490+G492</f>
        <v>15720.699999999999</v>
      </c>
    </row>
    <row r="490" spans="1:7" ht="25.5">
      <c r="A490" s="69"/>
      <c r="B490" s="60" t="s">
        <v>85</v>
      </c>
      <c r="C490" s="69"/>
      <c r="D490" s="14" t="s">
        <v>86</v>
      </c>
      <c r="E490" s="160"/>
      <c r="F490" s="160">
        <f>F491</f>
        <v>14226.1</v>
      </c>
      <c r="G490" s="160">
        <f>G491</f>
        <v>13005.3</v>
      </c>
    </row>
    <row r="491" spans="1:7" ht="38.25">
      <c r="A491" s="69"/>
      <c r="B491" s="40"/>
      <c r="C491" s="69" t="s">
        <v>576</v>
      </c>
      <c r="D491" s="83" t="s">
        <v>132</v>
      </c>
      <c r="E491" s="160"/>
      <c r="F491" s="160">
        <v>14226.1</v>
      </c>
      <c r="G491" s="160">
        <v>13005.3</v>
      </c>
    </row>
    <row r="492" spans="1:7" ht="25.5">
      <c r="A492" s="69"/>
      <c r="B492" s="60" t="s">
        <v>85</v>
      </c>
      <c r="C492" s="69"/>
      <c r="D492" s="14" t="s">
        <v>86</v>
      </c>
      <c r="E492" s="160"/>
      <c r="F492" s="160">
        <f>F493</f>
        <v>2806.4</v>
      </c>
      <c r="G492" s="160">
        <f>G493</f>
        <v>2715.4</v>
      </c>
    </row>
    <row r="493" spans="1:7" ht="25.5">
      <c r="A493" s="69"/>
      <c r="B493" s="60"/>
      <c r="C493" s="95" t="s">
        <v>465</v>
      </c>
      <c r="D493" s="61" t="s">
        <v>454</v>
      </c>
      <c r="E493" s="160"/>
      <c r="F493" s="160">
        <v>2806.4</v>
      </c>
      <c r="G493" s="160">
        <v>2715.4</v>
      </c>
    </row>
    <row r="494" spans="1:7" ht="25.5">
      <c r="A494" s="69"/>
      <c r="B494" s="40" t="s">
        <v>439</v>
      </c>
      <c r="C494" s="69"/>
      <c r="D494" s="31" t="s">
        <v>440</v>
      </c>
      <c r="E494" s="160"/>
      <c r="F494" s="147">
        <f aca="true" t="shared" si="37" ref="F494:G496">F495</f>
        <v>717.2</v>
      </c>
      <c r="G494" s="147">
        <f t="shared" si="37"/>
        <v>716</v>
      </c>
    </row>
    <row r="495" spans="1:7" ht="25.5">
      <c r="A495" s="69"/>
      <c r="B495" s="60" t="s">
        <v>233</v>
      </c>
      <c r="C495" s="62"/>
      <c r="D495" s="14" t="s">
        <v>234</v>
      </c>
      <c r="E495" s="160"/>
      <c r="F495" s="160">
        <f t="shared" si="37"/>
        <v>717.2</v>
      </c>
      <c r="G495" s="160">
        <f t="shared" si="37"/>
        <v>716</v>
      </c>
    </row>
    <row r="496" spans="1:7" ht="12.75">
      <c r="A496" s="69"/>
      <c r="B496" s="60"/>
      <c r="C496" s="62" t="s">
        <v>482</v>
      </c>
      <c r="D496" s="14" t="s">
        <v>469</v>
      </c>
      <c r="E496" s="160"/>
      <c r="F496" s="160">
        <f t="shared" si="37"/>
        <v>717.2</v>
      </c>
      <c r="G496" s="160">
        <f t="shared" si="37"/>
        <v>716</v>
      </c>
    </row>
    <row r="497" spans="1:7" ht="51">
      <c r="A497" s="69"/>
      <c r="B497" s="40"/>
      <c r="C497" s="69"/>
      <c r="D497" s="139" t="s">
        <v>230</v>
      </c>
      <c r="E497" s="160"/>
      <c r="F497" s="164">
        <f>F498+F499</f>
        <v>717.2</v>
      </c>
      <c r="G497" s="164">
        <f>G498+G499</f>
        <v>716</v>
      </c>
    </row>
    <row r="498" spans="1:7" ht="12.75">
      <c r="A498" s="69"/>
      <c r="B498" s="40"/>
      <c r="C498" s="69"/>
      <c r="D498" s="91" t="s">
        <v>342</v>
      </c>
      <c r="E498" s="160"/>
      <c r="F498" s="160">
        <v>716</v>
      </c>
      <c r="G498" s="160">
        <v>716</v>
      </c>
    </row>
    <row r="499" spans="1:7" ht="12.75">
      <c r="A499" s="69"/>
      <c r="B499" s="40"/>
      <c r="C499" s="69"/>
      <c r="D499" s="91" t="s">
        <v>349</v>
      </c>
      <c r="E499" s="160"/>
      <c r="F499" s="160">
        <v>1.2</v>
      </c>
      <c r="G499" s="160"/>
    </row>
    <row r="500" spans="1:7" ht="13.5">
      <c r="A500" s="103" t="s">
        <v>355</v>
      </c>
      <c r="B500" s="40"/>
      <c r="C500" s="103"/>
      <c r="D500" s="119" t="s">
        <v>356</v>
      </c>
      <c r="E500" s="145">
        <f>E501+E507+E512+E518+E505+E522</f>
        <v>54595.299999999996</v>
      </c>
      <c r="F500" s="145">
        <f>F501+F507+F512+F518+F505+F522</f>
        <v>53916.99999999999</v>
      </c>
      <c r="G500" s="145">
        <f>G501+G507+G512+G518+G505+G522</f>
        <v>41412.5</v>
      </c>
    </row>
    <row r="501" spans="1:7" ht="38.25">
      <c r="A501" s="103"/>
      <c r="B501" s="40" t="s">
        <v>524</v>
      </c>
      <c r="C501" s="81"/>
      <c r="D501" s="117" t="s">
        <v>446</v>
      </c>
      <c r="E501" s="161">
        <f>E502</f>
        <v>9537</v>
      </c>
      <c r="F501" s="161">
        <f aca="true" t="shared" si="38" ref="F501:G503">F502</f>
        <v>8688.8</v>
      </c>
      <c r="G501" s="161">
        <f t="shared" si="38"/>
        <v>7673.9</v>
      </c>
    </row>
    <row r="502" spans="1:7" ht="13.5">
      <c r="A502" s="103"/>
      <c r="B502" s="60" t="s">
        <v>449</v>
      </c>
      <c r="C502" s="95"/>
      <c r="D502" s="118" t="s">
        <v>398</v>
      </c>
      <c r="E502" s="149">
        <f>E503</f>
        <v>9537</v>
      </c>
      <c r="F502" s="149">
        <f t="shared" si="38"/>
        <v>8688.8</v>
      </c>
      <c r="G502" s="149">
        <f t="shared" si="38"/>
        <v>7673.9</v>
      </c>
    </row>
    <row r="503" spans="1:7" ht="25.5">
      <c r="A503" s="103"/>
      <c r="B503" s="60"/>
      <c r="C503" s="95" t="s">
        <v>465</v>
      </c>
      <c r="D503" s="61" t="s">
        <v>454</v>
      </c>
      <c r="E503" s="149">
        <f>E504</f>
        <v>9537</v>
      </c>
      <c r="F503" s="149">
        <f t="shared" si="38"/>
        <v>8688.8</v>
      </c>
      <c r="G503" s="149">
        <f t="shared" si="38"/>
        <v>7673.9</v>
      </c>
    </row>
    <row r="504" spans="1:7" ht="13.5">
      <c r="A504" s="103"/>
      <c r="B504" s="40"/>
      <c r="C504" s="103"/>
      <c r="D504" s="91" t="s">
        <v>342</v>
      </c>
      <c r="E504" s="149">
        <v>9537</v>
      </c>
      <c r="F504" s="149">
        <v>8688.8</v>
      </c>
      <c r="G504" s="149">
        <v>7673.9</v>
      </c>
    </row>
    <row r="505" spans="1:7" ht="25.5">
      <c r="A505" s="103"/>
      <c r="B505" s="40" t="s">
        <v>564</v>
      </c>
      <c r="C505" s="103"/>
      <c r="D505" s="8" t="s">
        <v>565</v>
      </c>
      <c r="E505" s="161">
        <f>E506</f>
        <v>4085.4</v>
      </c>
      <c r="F505" s="161">
        <f>F506</f>
        <v>4085.4</v>
      </c>
      <c r="G505" s="161">
        <f>G506</f>
        <v>2821.7</v>
      </c>
    </row>
    <row r="506" spans="1:7" ht="13.5">
      <c r="A506" s="103"/>
      <c r="B506" s="40"/>
      <c r="C506" s="62" t="s">
        <v>482</v>
      </c>
      <c r="D506" s="14" t="s">
        <v>469</v>
      </c>
      <c r="E506" s="149">
        <v>4085.4</v>
      </c>
      <c r="F506" s="149">
        <v>4085.4</v>
      </c>
      <c r="G506" s="149">
        <v>2821.7</v>
      </c>
    </row>
    <row r="507" spans="1:7" ht="25.5">
      <c r="A507" s="103"/>
      <c r="B507" s="40" t="s">
        <v>357</v>
      </c>
      <c r="C507" s="103"/>
      <c r="D507" s="117" t="s">
        <v>358</v>
      </c>
      <c r="E507" s="161">
        <f aca="true" t="shared" si="39" ref="E507:G508">E508</f>
        <v>1894.7</v>
      </c>
      <c r="F507" s="161">
        <f t="shared" si="39"/>
        <v>1923.8</v>
      </c>
      <c r="G507" s="161">
        <f t="shared" si="39"/>
        <v>1911.6</v>
      </c>
    </row>
    <row r="508" spans="1:7" ht="25.5">
      <c r="A508" s="103"/>
      <c r="B508" s="60" t="s">
        <v>262</v>
      </c>
      <c r="C508" s="62"/>
      <c r="D508" s="61" t="s">
        <v>263</v>
      </c>
      <c r="E508" s="149">
        <f t="shared" si="39"/>
        <v>1894.7</v>
      </c>
      <c r="F508" s="149">
        <f t="shared" si="39"/>
        <v>1923.8</v>
      </c>
      <c r="G508" s="149">
        <f t="shared" si="39"/>
        <v>1911.6</v>
      </c>
    </row>
    <row r="509" spans="1:7" ht="25.5">
      <c r="A509" s="103"/>
      <c r="B509" s="60"/>
      <c r="C509" s="62" t="s">
        <v>500</v>
      </c>
      <c r="D509" s="14" t="s">
        <v>501</v>
      </c>
      <c r="E509" s="149">
        <f>E510</f>
        <v>1894.7</v>
      </c>
      <c r="F509" s="149">
        <f>F510+F511</f>
        <v>1923.8</v>
      </c>
      <c r="G509" s="149">
        <f>G510+G511</f>
        <v>1911.6</v>
      </c>
    </row>
    <row r="510" spans="1:7" ht="13.5">
      <c r="A510" s="103"/>
      <c r="B510" s="40"/>
      <c r="C510" s="103"/>
      <c r="D510" s="91" t="s">
        <v>342</v>
      </c>
      <c r="E510" s="149">
        <v>1894.7</v>
      </c>
      <c r="F510" s="149">
        <v>1923.2</v>
      </c>
      <c r="G510" s="149">
        <v>1911</v>
      </c>
    </row>
    <row r="511" spans="1:7" ht="51">
      <c r="A511" s="103"/>
      <c r="B511" s="40"/>
      <c r="C511" s="103"/>
      <c r="D511" s="139" t="s">
        <v>230</v>
      </c>
      <c r="E511" s="160"/>
      <c r="F511" s="164">
        <v>0.6</v>
      </c>
      <c r="G511" s="164">
        <v>0.6</v>
      </c>
    </row>
    <row r="512" spans="1:7" ht="76.5">
      <c r="A512" s="81"/>
      <c r="B512" s="40" t="s">
        <v>359</v>
      </c>
      <c r="C512" s="81"/>
      <c r="D512" s="15" t="s">
        <v>519</v>
      </c>
      <c r="E512" s="147">
        <f aca="true" t="shared" si="40" ref="E512:G513">E513</f>
        <v>36771.2</v>
      </c>
      <c r="F512" s="147">
        <f t="shared" si="40"/>
        <v>37214.299999999996</v>
      </c>
      <c r="G512" s="147">
        <f t="shared" si="40"/>
        <v>27741.000000000004</v>
      </c>
    </row>
    <row r="513" spans="1:7" ht="25.5">
      <c r="A513" s="81"/>
      <c r="B513" s="60" t="s">
        <v>520</v>
      </c>
      <c r="C513" s="62"/>
      <c r="D513" s="61" t="s">
        <v>341</v>
      </c>
      <c r="E513" s="149">
        <f t="shared" si="40"/>
        <v>36771.2</v>
      </c>
      <c r="F513" s="149">
        <f t="shared" si="40"/>
        <v>37214.299999999996</v>
      </c>
      <c r="G513" s="149">
        <f t="shared" si="40"/>
        <v>27741.000000000004</v>
      </c>
    </row>
    <row r="514" spans="1:7" ht="25.5">
      <c r="A514" s="81"/>
      <c r="B514" s="60"/>
      <c r="C514" s="62" t="s">
        <v>500</v>
      </c>
      <c r="D514" s="14" t="s">
        <v>501</v>
      </c>
      <c r="E514" s="149">
        <f>E515</f>
        <v>36771.2</v>
      </c>
      <c r="F514" s="149">
        <f>F515+F516+F517</f>
        <v>37214.299999999996</v>
      </c>
      <c r="G514" s="149">
        <f>G515+G516+G517</f>
        <v>27741.000000000004</v>
      </c>
    </row>
    <row r="515" spans="1:7" ht="12.75">
      <c r="A515" s="81"/>
      <c r="B515" s="40"/>
      <c r="C515" s="81"/>
      <c r="D515" s="91" t="s">
        <v>342</v>
      </c>
      <c r="E515" s="149">
        <v>36771.2</v>
      </c>
      <c r="F515" s="149">
        <v>37164.6</v>
      </c>
      <c r="G515" s="149">
        <v>27708.9</v>
      </c>
    </row>
    <row r="516" spans="1:7" ht="38.25">
      <c r="A516" s="81"/>
      <c r="B516" s="40"/>
      <c r="C516" s="81"/>
      <c r="D516" s="139" t="s">
        <v>229</v>
      </c>
      <c r="E516" s="160"/>
      <c r="F516" s="164">
        <v>26.2</v>
      </c>
      <c r="G516" s="164">
        <v>26.2</v>
      </c>
    </row>
    <row r="517" spans="1:7" ht="51">
      <c r="A517" s="81"/>
      <c r="B517" s="40"/>
      <c r="C517" s="81"/>
      <c r="D517" s="139" t="s">
        <v>230</v>
      </c>
      <c r="E517" s="160"/>
      <c r="F517" s="164">
        <v>23.5</v>
      </c>
      <c r="G517" s="164">
        <v>5.9</v>
      </c>
    </row>
    <row r="518" spans="1:7" ht="12.75">
      <c r="A518" s="69"/>
      <c r="B518" s="40" t="s">
        <v>455</v>
      </c>
      <c r="C518" s="69"/>
      <c r="D518" s="117" t="s">
        <v>424</v>
      </c>
      <c r="E518" s="161">
        <f>E519</f>
        <v>507</v>
      </c>
      <c r="F518" s="161">
        <f aca="true" t="shared" si="41" ref="F518:G520">F519</f>
        <v>507</v>
      </c>
      <c r="G518" s="161">
        <f t="shared" si="41"/>
        <v>476</v>
      </c>
    </row>
    <row r="519" spans="1:7" ht="76.5">
      <c r="A519" s="69"/>
      <c r="B519" s="60" t="s">
        <v>456</v>
      </c>
      <c r="C519" s="62"/>
      <c r="D519" s="118" t="s">
        <v>528</v>
      </c>
      <c r="E519" s="149">
        <f>E520</f>
        <v>507</v>
      </c>
      <c r="F519" s="149">
        <f t="shared" si="41"/>
        <v>507</v>
      </c>
      <c r="G519" s="149">
        <f t="shared" si="41"/>
        <v>476</v>
      </c>
    </row>
    <row r="520" spans="1:7" ht="63.75">
      <c r="A520" s="69"/>
      <c r="B520" s="60" t="s">
        <v>521</v>
      </c>
      <c r="C520" s="62"/>
      <c r="D520" s="14" t="s">
        <v>187</v>
      </c>
      <c r="E520" s="149">
        <f>E521</f>
        <v>507</v>
      </c>
      <c r="F520" s="149">
        <f t="shared" si="41"/>
        <v>507</v>
      </c>
      <c r="G520" s="149">
        <f t="shared" si="41"/>
        <v>476</v>
      </c>
    </row>
    <row r="521" spans="1:7" ht="25.5">
      <c r="A521" s="69"/>
      <c r="B521" s="40"/>
      <c r="C521" s="62" t="s">
        <v>500</v>
      </c>
      <c r="D521" s="61" t="s">
        <v>501</v>
      </c>
      <c r="E521" s="149">
        <v>507</v>
      </c>
      <c r="F521" s="149">
        <v>507</v>
      </c>
      <c r="G521" s="149">
        <v>476</v>
      </c>
    </row>
    <row r="522" spans="1:7" ht="25.5">
      <c r="A522" s="69"/>
      <c r="B522" s="40" t="s">
        <v>439</v>
      </c>
      <c r="C522" s="69"/>
      <c r="D522" s="31" t="s">
        <v>440</v>
      </c>
      <c r="E522" s="161">
        <f aca="true" t="shared" si="42" ref="E522:G523">E523</f>
        <v>1800</v>
      </c>
      <c r="F522" s="161">
        <f t="shared" si="42"/>
        <v>1497.7</v>
      </c>
      <c r="G522" s="161">
        <f t="shared" si="42"/>
        <v>788.3</v>
      </c>
    </row>
    <row r="523" spans="1:7" ht="63.75">
      <c r="A523" s="69"/>
      <c r="B523" s="60" t="s">
        <v>37</v>
      </c>
      <c r="C523" s="62"/>
      <c r="D523" s="14" t="s">
        <v>40</v>
      </c>
      <c r="E523" s="149">
        <f t="shared" si="42"/>
        <v>1800</v>
      </c>
      <c r="F523" s="149">
        <f t="shared" si="42"/>
        <v>1497.7</v>
      </c>
      <c r="G523" s="149">
        <f t="shared" si="42"/>
        <v>788.3</v>
      </c>
    </row>
    <row r="524" spans="1:7" ht="12.75">
      <c r="A524" s="69"/>
      <c r="B524" s="60"/>
      <c r="C524" s="62" t="s">
        <v>482</v>
      </c>
      <c r="D524" s="14" t="s">
        <v>469</v>
      </c>
      <c r="E524" s="149">
        <v>1800</v>
      </c>
      <c r="F524" s="149">
        <v>1497.7</v>
      </c>
      <c r="G524" s="149">
        <v>788.3</v>
      </c>
    </row>
    <row r="525" spans="1:7" ht="12.75">
      <c r="A525" s="81" t="s">
        <v>361</v>
      </c>
      <c r="B525" s="40"/>
      <c r="C525" s="69"/>
      <c r="D525" s="120" t="s">
        <v>362</v>
      </c>
      <c r="E525" s="147">
        <f>E526+E580</f>
        <v>38305</v>
      </c>
      <c r="F525" s="147">
        <f>F526+F580</f>
        <v>40227.4</v>
      </c>
      <c r="G525" s="147">
        <f>G526+G580</f>
        <v>37000.5</v>
      </c>
    </row>
    <row r="526" spans="1:7" ht="13.5">
      <c r="A526" s="103" t="s">
        <v>363</v>
      </c>
      <c r="B526" s="40"/>
      <c r="C526" s="105"/>
      <c r="D526" s="121" t="s">
        <v>364</v>
      </c>
      <c r="E526" s="145">
        <f>E531+E538+E544+E550+E558</f>
        <v>33421.299999999996</v>
      </c>
      <c r="F526" s="145">
        <f>F531+F538+F544+F550+F558+F571+F577+F527</f>
        <v>35151</v>
      </c>
      <c r="G526" s="145">
        <f>G531+G538+G544+G550+G558+G571+G577+G527</f>
        <v>32730.399999999998</v>
      </c>
    </row>
    <row r="527" spans="1:7" ht="38.25">
      <c r="A527" s="103"/>
      <c r="B527" s="40" t="s">
        <v>442</v>
      </c>
      <c r="C527" s="81"/>
      <c r="D527" s="31" t="s">
        <v>502</v>
      </c>
      <c r="E527" s="145"/>
      <c r="F527" s="161">
        <f>F528</f>
        <v>232</v>
      </c>
      <c r="G527" s="145"/>
    </row>
    <row r="528" spans="1:7" ht="25.5">
      <c r="A528" s="103"/>
      <c r="B528" s="60" t="s">
        <v>503</v>
      </c>
      <c r="C528" s="62"/>
      <c r="D528" s="14" t="s">
        <v>533</v>
      </c>
      <c r="E528" s="145"/>
      <c r="F528" s="149">
        <f>F529</f>
        <v>232</v>
      </c>
      <c r="G528" s="145"/>
    </row>
    <row r="529" spans="1:7" ht="13.5">
      <c r="A529" s="103"/>
      <c r="B529" s="60"/>
      <c r="C529" s="62" t="s">
        <v>534</v>
      </c>
      <c r="D529" s="14" t="s">
        <v>504</v>
      </c>
      <c r="E529" s="145"/>
      <c r="F529" s="149">
        <f>F530</f>
        <v>232</v>
      </c>
      <c r="G529" s="145"/>
    </row>
    <row r="530" spans="1:7" ht="13.5">
      <c r="A530" s="103"/>
      <c r="B530" s="40"/>
      <c r="C530" s="105"/>
      <c r="D530" s="123" t="s">
        <v>7</v>
      </c>
      <c r="E530" s="145"/>
      <c r="F530" s="149">
        <v>232</v>
      </c>
      <c r="G530" s="145"/>
    </row>
    <row r="531" spans="1:7" ht="25.5">
      <c r="A531" s="103"/>
      <c r="B531" s="40" t="s">
        <v>365</v>
      </c>
      <c r="C531" s="105"/>
      <c r="D531" s="122" t="s">
        <v>366</v>
      </c>
      <c r="E531" s="161">
        <f>E532</f>
        <v>4383</v>
      </c>
      <c r="F531" s="161">
        <f>F532+F536</f>
        <v>4617.499999999999</v>
      </c>
      <c r="G531" s="161">
        <f>G532+G536</f>
        <v>4281.199999999999</v>
      </c>
    </row>
    <row r="532" spans="1:7" ht="25.5">
      <c r="A532" s="103"/>
      <c r="B532" s="60" t="s">
        <v>264</v>
      </c>
      <c r="C532" s="62"/>
      <c r="D532" s="61" t="s">
        <v>268</v>
      </c>
      <c r="E532" s="149">
        <f>E533</f>
        <v>4383</v>
      </c>
      <c r="F532" s="149">
        <f>F533</f>
        <v>4427.099999999999</v>
      </c>
      <c r="G532" s="149">
        <f>G533</f>
        <v>4196.299999999999</v>
      </c>
    </row>
    <row r="533" spans="1:7" ht="25.5">
      <c r="A533" s="103"/>
      <c r="B533" s="60"/>
      <c r="C533" s="62" t="s">
        <v>500</v>
      </c>
      <c r="D533" s="61" t="s">
        <v>501</v>
      </c>
      <c r="E533" s="149">
        <f>E534</f>
        <v>4383</v>
      </c>
      <c r="F533" s="149">
        <f>F534+F535</f>
        <v>4427.099999999999</v>
      </c>
      <c r="G533" s="149">
        <f>G534+G535</f>
        <v>4196.299999999999</v>
      </c>
    </row>
    <row r="534" spans="1:7" ht="13.5">
      <c r="A534" s="103"/>
      <c r="B534" s="40"/>
      <c r="C534" s="105"/>
      <c r="D534" s="123" t="s">
        <v>349</v>
      </c>
      <c r="E534" s="149">
        <v>4383</v>
      </c>
      <c r="F534" s="149">
        <v>4418.2</v>
      </c>
      <c r="G534" s="149">
        <v>4187.4</v>
      </c>
    </row>
    <row r="535" spans="1:7" ht="38.25">
      <c r="A535" s="103"/>
      <c r="B535" s="40"/>
      <c r="C535" s="105"/>
      <c r="D535" s="139" t="s">
        <v>229</v>
      </c>
      <c r="E535" s="149"/>
      <c r="F535" s="149">
        <v>8.9</v>
      </c>
      <c r="G535" s="149">
        <v>8.9</v>
      </c>
    </row>
    <row r="536" spans="1:7" ht="25.5">
      <c r="A536" s="103"/>
      <c r="B536" s="60" t="s">
        <v>34</v>
      </c>
      <c r="C536" s="62"/>
      <c r="D536" s="61" t="s">
        <v>341</v>
      </c>
      <c r="E536" s="149"/>
      <c r="F536" s="149">
        <f>F537</f>
        <v>190.4</v>
      </c>
      <c r="G536" s="149">
        <f>G537</f>
        <v>84.9</v>
      </c>
    </row>
    <row r="537" spans="1:7" ht="25.5">
      <c r="A537" s="103"/>
      <c r="B537" s="60"/>
      <c r="C537" s="62" t="s">
        <v>500</v>
      </c>
      <c r="D537" s="61" t="s">
        <v>501</v>
      </c>
      <c r="E537" s="149"/>
      <c r="F537" s="149">
        <v>190.4</v>
      </c>
      <c r="G537" s="149">
        <v>84.9</v>
      </c>
    </row>
    <row r="538" spans="1:7" ht="13.5">
      <c r="A538" s="103"/>
      <c r="B538" s="40" t="s">
        <v>367</v>
      </c>
      <c r="C538" s="105"/>
      <c r="D538" s="124" t="s">
        <v>368</v>
      </c>
      <c r="E538" s="161">
        <f aca="true" t="shared" si="43" ref="E538:G539">E539</f>
        <v>3527.5</v>
      </c>
      <c r="F538" s="161">
        <f t="shared" si="43"/>
        <v>3446.6000000000004</v>
      </c>
      <c r="G538" s="161">
        <f t="shared" si="43"/>
        <v>3311.7000000000003</v>
      </c>
    </row>
    <row r="539" spans="1:7" ht="25.5">
      <c r="A539" s="103"/>
      <c r="B539" s="60" t="s">
        <v>265</v>
      </c>
      <c r="C539" s="62"/>
      <c r="D539" s="61" t="s">
        <v>168</v>
      </c>
      <c r="E539" s="149">
        <f t="shared" si="43"/>
        <v>3527.5</v>
      </c>
      <c r="F539" s="149">
        <f t="shared" si="43"/>
        <v>3446.6000000000004</v>
      </c>
      <c r="G539" s="149">
        <f t="shared" si="43"/>
        <v>3311.7000000000003</v>
      </c>
    </row>
    <row r="540" spans="1:7" ht="25.5">
      <c r="A540" s="103"/>
      <c r="B540" s="60"/>
      <c r="C540" s="62" t="s">
        <v>500</v>
      </c>
      <c r="D540" s="61" t="s">
        <v>501</v>
      </c>
      <c r="E540" s="149">
        <f>E541</f>
        <v>3527.5</v>
      </c>
      <c r="F540" s="149">
        <f>F541+F542+F543</f>
        <v>3446.6000000000004</v>
      </c>
      <c r="G540" s="149">
        <f>G541+G542+G543</f>
        <v>3311.7000000000003</v>
      </c>
    </row>
    <row r="541" spans="1:7" ht="13.5">
      <c r="A541" s="103"/>
      <c r="B541" s="40"/>
      <c r="C541" s="105"/>
      <c r="D541" s="123" t="s">
        <v>349</v>
      </c>
      <c r="E541" s="149">
        <v>3527.5</v>
      </c>
      <c r="F541" s="149">
        <v>3424.9</v>
      </c>
      <c r="G541" s="149">
        <v>3301.5</v>
      </c>
    </row>
    <row r="542" spans="1:7" ht="38.25">
      <c r="A542" s="103"/>
      <c r="B542" s="40"/>
      <c r="C542" s="105"/>
      <c r="D542" s="139" t="s">
        <v>229</v>
      </c>
      <c r="E542" s="149"/>
      <c r="F542" s="149">
        <v>21.3</v>
      </c>
      <c r="G542" s="149">
        <v>9.8</v>
      </c>
    </row>
    <row r="543" spans="1:7" ht="51">
      <c r="A543" s="103"/>
      <c r="B543" s="40"/>
      <c r="C543" s="105"/>
      <c r="D543" s="139" t="s">
        <v>230</v>
      </c>
      <c r="E543" s="149"/>
      <c r="F543" s="149">
        <v>0.4</v>
      </c>
      <c r="G543" s="149">
        <v>0.4</v>
      </c>
    </row>
    <row r="544" spans="1:7" ht="12.75">
      <c r="A544" s="81"/>
      <c r="B544" s="40" t="s">
        <v>369</v>
      </c>
      <c r="C544" s="81"/>
      <c r="D544" s="120" t="s">
        <v>370</v>
      </c>
      <c r="E544" s="147">
        <f aca="true" t="shared" si="44" ref="E544:G545">E545</f>
        <v>8996.6</v>
      </c>
      <c r="F544" s="147">
        <f t="shared" si="44"/>
        <v>9447.8</v>
      </c>
      <c r="G544" s="147">
        <f t="shared" si="44"/>
        <v>9145.2</v>
      </c>
    </row>
    <row r="545" spans="1:7" ht="25.5">
      <c r="A545" s="81"/>
      <c r="B545" s="60" t="s">
        <v>266</v>
      </c>
      <c r="C545" s="81"/>
      <c r="D545" s="135" t="s">
        <v>267</v>
      </c>
      <c r="E545" s="149">
        <f t="shared" si="44"/>
        <v>8996.6</v>
      </c>
      <c r="F545" s="149">
        <f t="shared" si="44"/>
        <v>9447.8</v>
      </c>
      <c r="G545" s="149">
        <f t="shared" si="44"/>
        <v>9145.2</v>
      </c>
    </row>
    <row r="546" spans="1:7" ht="25.5">
      <c r="A546" s="81"/>
      <c r="B546" s="60"/>
      <c r="C546" s="62" t="s">
        <v>500</v>
      </c>
      <c r="D546" s="61" t="s">
        <v>501</v>
      </c>
      <c r="E546" s="149">
        <f>E547</f>
        <v>8996.6</v>
      </c>
      <c r="F546" s="149">
        <f>F547+F548+F549</f>
        <v>9447.8</v>
      </c>
      <c r="G546" s="149">
        <f>G547+G548+G549</f>
        <v>9145.2</v>
      </c>
    </row>
    <row r="547" spans="1:7" ht="12.75">
      <c r="A547" s="81"/>
      <c r="B547" s="60"/>
      <c r="C547" s="62"/>
      <c r="D547" s="123" t="s">
        <v>349</v>
      </c>
      <c r="E547" s="149">
        <v>8996.6</v>
      </c>
      <c r="F547" s="149">
        <v>9418.8</v>
      </c>
      <c r="G547" s="149">
        <v>9116.2</v>
      </c>
    </row>
    <row r="548" spans="1:7" ht="38.25">
      <c r="A548" s="81"/>
      <c r="B548" s="60"/>
      <c r="C548" s="62"/>
      <c r="D548" s="139" t="s">
        <v>229</v>
      </c>
      <c r="E548" s="149"/>
      <c r="F548" s="149">
        <v>28.6</v>
      </c>
      <c r="G548" s="149">
        <v>28.6</v>
      </c>
    </row>
    <row r="549" spans="1:7" ht="51">
      <c r="A549" s="81"/>
      <c r="B549" s="60"/>
      <c r="C549" s="62"/>
      <c r="D549" s="139" t="s">
        <v>230</v>
      </c>
      <c r="E549" s="149"/>
      <c r="F549" s="149">
        <v>0.4</v>
      </c>
      <c r="G549" s="149">
        <v>0.4</v>
      </c>
    </row>
    <row r="550" spans="1:7" ht="25.5">
      <c r="A550" s="81"/>
      <c r="B550" s="40" t="s">
        <v>373</v>
      </c>
      <c r="C550" s="69"/>
      <c r="D550" s="31" t="s">
        <v>374</v>
      </c>
      <c r="E550" s="161">
        <f>E551+E554</f>
        <v>6453.3</v>
      </c>
      <c r="F550" s="161">
        <f>F551+F554</f>
        <v>6574.299999999999</v>
      </c>
      <c r="G550" s="161">
        <f>G551+G554</f>
        <v>6519.7</v>
      </c>
    </row>
    <row r="551" spans="1:7" ht="25.5">
      <c r="A551" s="81"/>
      <c r="B551" s="60" t="s">
        <v>525</v>
      </c>
      <c r="C551" s="69"/>
      <c r="D551" s="61" t="s">
        <v>341</v>
      </c>
      <c r="E551" s="149">
        <f aca="true" t="shared" si="45" ref="E551:G552">E552</f>
        <v>703.1</v>
      </c>
      <c r="F551" s="149">
        <f t="shared" si="45"/>
        <v>449.2</v>
      </c>
      <c r="G551" s="149">
        <f t="shared" si="45"/>
        <v>448.2</v>
      </c>
    </row>
    <row r="552" spans="1:7" ht="25.5">
      <c r="A552" s="81"/>
      <c r="B552" s="60"/>
      <c r="C552" s="62" t="s">
        <v>500</v>
      </c>
      <c r="D552" s="61" t="s">
        <v>501</v>
      </c>
      <c r="E552" s="149">
        <f t="shared" si="45"/>
        <v>703.1</v>
      </c>
      <c r="F552" s="149">
        <f t="shared" si="45"/>
        <v>449.2</v>
      </c>
      <c r="G552" s="149">
        <f t="shared" si="45"/>
        <v>448.2</v>
      </c>
    </row>
    <row r="553" spans="1:7" ht="12.75">
      <c r="A553" s="81"/>
      <c r="B553" s="60"/>
      <c r="C553" s="69"/>
      <c r="D553" s="123" t="s">
        <v>225</v>
      </c>
      <c r="E553" s="160">
        <v>703.1</v>
      </c>
      <c r="F553" s="160">
        <v>449.2</v>
      </c>
      <c r="G553" s="160">
        <v>448.2</v>
      </c>
    </row>
    <row r="554" spans="1:7" ht="25.5">
      <c r="A554" s="81"/>
      <c r="B554" s="60" t="s">
        <v>269</v>
      </c>
      <c r="C554" s="69"/>
      <c r="D554" s="61" t="s">
        <v>268</v>
      </c>
      <c r="E554" s="149">
        <f>E555</f>
        <v>5750.2</v>
      </c>
      <c r="F554" s="149">
        <f>F555</f>
        <v>6125.099999999999</v>
      </c>
      <c r="G554" s="149">
        <f>G555</f>
        <v>6071.5</v>
      </c>
    </row>
    <row r="555" spans="1:7" ht="25.5">
      <c r="A555" s="81"/>
      <c r="B555" s="60"/>
      <c r="C555" s="62" t="s">
        <v>500</v>
      </c>
      <c r="D555" s="61" t="s">
        <v>501</v>
      </c>
      <c r="E555" s="149">
        <f>E556</f>
        <v>5750.2</v>
      </c>
      <c r="F555" s="149">
        <f>F556+F557</f>
        <v>6125.099999999999</v>
      </c>
      <c r="G555" s="149">
        <f>G556+G557</f>
        <v>6071.5</v>
      </c>
    </row>
    <row r="556" spans="1:7" ht="12.75">
      <c r="A556" s="81"/>
      <c r="B556" s="40"/>
      <c r="C556" s="69"/>
      <c r="D556" s="123" t="s">
        <v>349</v>
      </c>
      <c r="E556" s="160">
        <v>5750.2</v>
      </c>
      <c r="F556" s="160">
        <v>5918.7</v>
      </c>
      <c r="G556" s="160">
        <v>5886.5</v>
      </c>
    </row>
    <row r="557" spans="1:7" ht="38.25">
      <c r="A557" s="81"/>
      <c r="B557" s="40"/>
      <c r="C557" s="69"/>
      <c r="D557" s="139" t="s">
        <v>229</v>
      </c>
      <c r="E557" s="149"/>
      <c r="F557" s="163">
        <v>206.4</v>
      </c>
      <c r="G557" s="163">
        <v>185</v>
      </c>
    </row>
    <row r="558" spans="1:7" ht="38.25">
      <c r="A558" s="81"/>
      <c r="B558" s="40" t="s">
        <v>375</v>
      </c>
      <c r="C558" s="69"/>
      <c r="D558" s="31" t="s">
        <v>376</v>
      </c>
      <c r="E558" s="161">
        <f>E565+E562+E559</f>
        <v>10060.9</v>
      </c>
      <c r="F558" s="161">
        <f>F565+F562+F559</f>
        <v>9351.000000000002</v>
      </c>
      <c r="G558" s="161">
        <f>G565+G562+G559</f>
        <v>8190.8</v>
      </c>
    </row>
    <row r="559" spans="1:7" ht="25.5">
      <c r="A559" s="81"/>
      <c r="B559" s="60" t="s">
        <v>128</v>
      </c>
      <c r="C559" s="69"/>
      <c r="D559" s="14" t="s">
        <v>130</v>
      </c>
      <c r="E559" s="149">
        <f>E560</f>
        <v>212</v>
      </c>
      <c r="F559" s="149">
        <f>F560</f>
        <v>409</v>
      </c>
      <c r="G559" s="149"/>
    </row>
    <row r="560" spans="1:7" ht="63.75">
      <c r="A560" s="81"/>
      <c r="B560" s="60" t="s">
        <v>129</v>
      </c>
      <c r="C560" s="69"/>
      <c r="D560" s="14" t="s">
        <v>131</v>
      </c>
      <c r="E560" s="149">
        <f>E561</f>
        <v>212</v>
      </c>
      <c r="F560" s="149">
        <f>F561</f>
        <v>409</v>
      </c>
      <c r="G560" s="149"/>
    </row>
    <row r="561" spans="1:7" ht="25.5">
      <c r="A561" s="81"/>
      <c r="B561" s="40"/>
      <c r="C561" s="62" t="s">
        <v>500</v>
      </c>
      <c r="D561" s="61" t="s">
        <v>501</v>
      </c>
      <c r="E561" s="149">
        <v>212</v>
      </c>
      <c r="F561" s="149">
        <v>409</v>
      </c>
      <c r="G561" s="149"/>
    </row>
    <row r="562" spans="1:7" ht="25.5">
      <c r="A562" s="81"/>
      <c r="B562" s="60" t="s">
        <v>41</v>
      </c>
      <c r="C562" s="62"/>
      <c r="D562" s="14" t="s">
        <v>43</v>
      </c>
      <c r="E562" s="149">
        <f aca="true" t="shared" si="46" ref="E562:G563">E563</f>
        <v>680.1</v>
      </c>
      <c r="F562" s="149">
        <f t="shared" si="46"/>
        <v>334.2</v>
      </c>
      <c r="G562" s="149">
        <f t="shared" si="46"/>
        <v>334.2</v>
      </c>
    </row>
    <row r="563" spans="1:7" ht="12.75">
      <c r="A563" s="81"/>
      <c r="B563" s="60"/>
      <c r="C563" s="62" t="s">
        <v>482</v>
      </c>
      <c r="D563" s="14" t="s">
        <v>469</v>
      </c>
      <c r="E563" s="149">
        <f t="shared" si="46"/>
        <v>680.1</v>
      </c>
      <c r="F563" s="149">
        <f t="shared" si="46"/>
        <v>334.2</v>
      </c>
      <c r="G563" s="149">
        <f t="shared" si="46"/>
        <v>334.2</v>
      </c>
    </row>
    <row r="564" spans="1:7" ht="12.75">
      <c r="A564" s="81"/>
      <c r="B564" s="40"/>
      <c r="C564" s="69"/>
      <c r="D564" s="14" t="s">
        <v>42</v>
      </c>
      <c r="E564" s="149">
        <v>680.1</v>
      </c>
      <c r="F564" s="149">
        <v>334.2</v>
      </c>
      <c r="G564" s="149">
        <v>334.2</v>
      </c>
    </row>
    <row r="565" spans="1:7" ht="51">
      <c r="A565" s="81"/>
      <c r="B565" s="60" t="s">
        <v>166</v>
      </c>
      <c r="C565" s="62"/>
      <c r="D565" s="14" t="s">
        <v>167</v>
      </c>
      <c r="E565" s="149">
        <f>E566</f>
        <v>9168.8</v>
      </c>
      <c r="F565" s="149">
        <f>F566</f>
        <v>8607.800000000001</v>
      </c>
      <c r="G565" s="149">
        <f>G566</f>
        <v>7856.6</v>
      </c>
    </row>
    <row r="566" spans="1:7" ht="12.75">
      <c r="A566" s="81"/>
      <c r="B566" s="60"/>
      <c r="C566" s="62" t="s">
        <v>482</v>
      </c>
      <c r="D566" s="14" t="s">
        <v>469</v>
      </c>
      <c r="E566" s="149">
        <f>E567+E568</f>
        <v>9168.8</v>
      </c>
      <c r="F566" s="149">
        <f>F567+F568+F570+F569</f>
        <v>8607.800000000001</v>
      </c>
      <c r="G566" s="149">
        <f>G567+G568+G570</f>
        <v>7856.6</v>
      </c>
    </row>
    <row r="567" spans="1:7" ht="12.75">
      <c r="A567" s="81"/>
      <c r="B567" s="40"/>
      <c r="C567" s="69"/>
      <c r="D567" s="123" t="s">
        <v>377</v>
      </c>
      <c r="E567" s="160">
        <v>4168.8</v>
      </c>
      <c r="F567" s="160">
        <v>4168.8</v>
      </c>
      <c r="G567" s="160">
        <v>3696.6</v>
      </c>
    </row>
    <row r="568" spans="1:7" ht="12.75">
      <c r="A568" s="81"/>
      <c r="B568" s="40"/>
      <c r="C568" s="69"/>
      <c r="D568" s="123" t="s">
        <v>270</v>
      </c>
      <c r="E568" s="160">
        <v>5000</v>
      </c>
      <c r="F568" s="160">
        <v>4415.8</v>
      </c>
      <c r="G568" s="160">
        <v>4160</v>
      </c>
    </row>
    <row r="569" spans="1:7" ht="38.25">
      <c r="A569" s="81"/>
      <c r="B569" s="40"/>
      <c r="C569" s="69"/>
      <c r="D569" s="139" t="s">
        <v>229</v>
      </c>
      <c r="E569" s="160"/>
      <c r="F569" s="163">
        <v>0.1</v>
      </c>
      <c r="G569" s="160"/>
    </row>
    <row r="570" spans="1:7" ht="51">
      <c r="A570" s="81"/>
      <c r="B570" s="40"/>
      <c r="C570" s="69"/>
      <c r="D570" s="139" t="s">
        <v>230</v>
      </c>
      <c r="E570" s="149"/>
      <c r="F570" s="163">
        <v>23.1</v>
      </c>
      <c r="G570" s="163"/>
    </row>
    <row r="571" spans="1:7" ht="12.75">
      <c r="A571" s="81"/>
      <c r="B571" s="40" t="s">
        <v>455</v>
      </c>
      <c r="C571" s="69"/>
      <c r="D571" s="117" t="s">
        <v>424</v>
      </c>
      <c r="E571" s="49"/>
      <c r="F571" s="51">
        <f aca="true" t="shared" si="47" ref="F571:G573">F572</f>
        <v>1281.8</v>
      </c>
      <c r="G571" s="51">
        <f t="shared" si="47"/>
        <v>1281.8</v>
      </c>
    </row>
    <row r="572" spans="1:7" ht="63.75">
      <c r="A572" s="81"/>
      <c r="B572" s="85" t="s">
        <v>599</v>
      </c>
      <c r="C572" s="105"/>
      <c r="D572" s="61" t="s">
        <v>601</v>
      </c>
      <c r="E572" s="49"/>
      <c r="F572" s="49">
        <f t="shared" si="47"/>
        <v>1281.8</v>
      </c>
      <c r="G572" s="49">
        <f t="shared" si="47"/>
        <v>1281.8</v>
      </c>
    </row>
    <row r="573" spans="1:7" ht="12.75">
      <c r="A573" s="81"/>
      <c r="B573" s="85" t="s">
        <v>600</v>
      </c>
      <c r="C573" s="105"/>
      <c r="D573" s="61" t="s">
        <v>0</v>
      </c>
      <c r="E573" s="49"/>
      <c r="F573" s="49">
        <f t="shared" si="47"/>
        <v>1281.8</v>
      </c>
      <c r="G573" s="49">
        <f t="shared" si="47"/>
        <v>1281.8</v>
      </c>
    </row>
    <row r="574" spans="1:7" ht="25.5">
      <c r="A574" s="81"/>
      <c r="B574" s="57"/>
      <c r="C574" s="62" t="s">
        <v>500</v>
      </c>
      <c r="D574" s="61" t="s">
        <v>501</v>
      </c>
      <c r="E574" s="49"/>
      <c r="F574" s="49">
        <f>F576+F575</f>
        <v>1281.8</v>
      </c>
      <c r="G574" s="49">
        <f>G576+G575</f>
        <v>1281.8</v>
      </c>
    </row>
    <row r="575" spans="1:7" ht="63.75">
      <c r="A575" s="81"/>
      <c r="B575" s="57"/>
      <c r="C575" s="69"/>
      <c r="D575" s="14" t="s">
        <v>106</v>
      </c>
      <c r="E575" s="49"/>
      <c r="F575" s="49">
        <v>1232</v>
      </c>
      <c r="G575" s="49">
        <v>1232</v>
      </c>
    </row>
    <row r="576" spans="1:7" ht="63.75">
      <c r="A576" s="81"/>
      <c r="B576" s="57"/>
      <c r="C576" s="69"/>
      <c r="D576" s="14" t="s">
        <v>12</v>
      </c>
      <c r="E576" s="49"/>
      <c r="F576" s="49">
        <v>49.8</v>
      </c>
      <c r="G576" s="49">
        <v>49.8</v>
      </c>
    </row>
    <row r="577" spans="1:7" ht="12.75">
      <c r="A577" s="81"/>
      <c r="B577" s="40" t="s">
        <v>587</v>
      </c>
      <c r="C577" s="69"/>
      <c r="D577" s="31" t="s">
        <v>87</v>
      </c>
      <c r="E577" s="49"/>
      <c r="F577" s="51">
        <f>F578</f>
        <v>200</v>
      </c>
      <c r="G577" s="51"/>
    </row>
    <row r="578" spans="1:7" ht="38.25">
      <c r="A578" s="81"/>
      <c r="B578" s="60" t="s">
        <v>88</v>
      </c>
      <c r="C578" s="62"/>
      <c r="D578" s="14" t="s">
        <v>89</v>
      </c>
      <c r="E578" s="49"/>
      <c r="F578" s="49">
        <f>F579</f>
        <v>200</v>
      </c>
      <c r="G578" s="49"/>
    </row>
    <row r="579" spans="1:7" ht="12.75">
      <c r="A579" s="81"/>
      <c r="B579" s="40"/>
      <c r="C579" s="62" t="s">
        <v>482</v>
      </c>
      <c r="D579" s="14" t="s">
        <v>469</v>
      </c>
      <c r="E579" s="49"/>
      <c r="F579" s="49">
        <v>200</v>
      </c>
      <c r="G579" s="49"/>
    </row>
    <row r="580" spans="1:7" ht="40.5">
      <c r="A580" s="97" t="s">
        <v>378</v>
      </c>
      <c r="B580" s="40"/>
      <c r="C580" s="69"/>
      <c r="D580" s="34" t="s">
        <v>379</v>
      </c>
      <c r="E580" s="150">
        <f>E581+E585</f>
        <v>4883.700000000001</v>
      </c>
      <c r="F580" s="150">
        <f>F581+F585</f>
        <v>5076.4</v>
      </c>
      <c r="G580" s="150">
        <f>G581+G585</f>
        <v>4270.1</v>
      </c>
    </row>
    <row r="581" spans="1:7" ht="38.25">
      <c r="A581" s="81"/>
      <c r="B581" s="40" t="s">
        <v>447</v>
      </c>
      <c r="C581" s="103"/>
      <c r="D581" s="117" t="s">
        <v>446</v>
      </c>
      <c r="E581" s="161">
        <f>E582</f>
        <v>2733.9</v>
      </c>
      <c r="F581" s="161">
        <f aca="true" t="shared" si="48" ref="F581:G583">F582</f>
        <v>2964.4</v>
      </c>
      <c r="G581" s="161">
        <f t="shared" si="48"/>
        <v>2195.6</v>
      </c>
    </row>
    <row r="582" spans="1:7" ht="12.75">
      <c r="A582" s="81"/>
      <c r="B582" s="60" t="s">
        <v>449</v>
      </c>
      <c r="C582" s="62"/>
      <c r="D582" s="14" t="s">
        <v>398</v>
      </c>
      <c r="E582" s="149">
        <f>E583</f>
        <v>2733.9</v>
      </c>
      <c r="F582" s="149">
        <f t="shared" si="48"/>
        <v>2964.4</v>
      </c>
      <c r="G582" s="149">
        <f t="shared" si="48"/>
        <v>2195.6</v>
      </c>
    </row>
    <row r="583" spans="1:7" ht="25.5">
      <c r="A583" s="81"/>
      <c r="B583" s="60"/>
      <c r="C583" s="62" t="s">
        <v>465</v>
      </c>
      <c r="D583" s="14" t="s">
        <v>454</v>
      </c>
      <c r="E583" s="149">
        <f>E584</f>
        <v>2733.9</v>
      </c>
      <c r="F583" s="149">
        <f t="shared" si="48"/>
        <v>2964.4</v>
      </c>
      <c r="G583" s="149">
        <f t="shared" si="48"/>
        <v>2195.6</v>
      </c>
    </row>
    <row r="584" spans="1:7" ht="12.75">
      <c r="A584" s="81"/>
      <c r="B584" s="40"/>
      <c r="C584" s="69"/>
      <c r="D584" s="39" t="s">
        <v>349</v>
      </c>
      <c r="E584" s="160">
        <v>2733.9</v>
      </c>
      <c r="F584" s="160">
        <v>2964.4</v>
      </c>
      <c r="G584" s="160">
        <v>2195.6</v>
      </c>
    </row>
    <row r="585" spans="1:7" ht="76.5">
      <c r="A585" s="81"/>
      <c r="B585" s="40" t="s">
        <v>359</v>
      </c>
      <c r="C585" s="69"/>
      <c r="D585" s="15" t="s">
        <v>519</v>
      </c>
      <c r="E585" s="161">
        <f>E586</f>
        <v>2149.8</v>
      </c>
      <c r="F585" s="161">
        <f aca="true" t="shared" si="49" ref="F585:G587">F586</f>
        <v>2112</v>
      </c>
      <c r="G585" s="161">
        <f t="shared" si="49"/>
        <v>2074.5</v>
      </c>
    </row>
    <row r="586" spans="1:7" ht="25.5">
      <c r="A586" s="81"/>
      <c r="B586" s="60" t="s">
        <v>520</v>
      </c>
      <c r="C586" s="62"/>
      <c r="D586" s="61" t="s">
        <v>341</v>
      </c>
      <c r="E586" s="149">
        <f>E587</f>
        <v>2149.8</v>
      </c>
      <c r="F586" s="149">
        <f t="shared" si="49"/>
        <v>2112</v>
      </c>
      <c r="G586" s="149">
        <f t="shared" si="49"/>
        <v>2074.5</v>
      </c>
    </row>
    <row r="587" spans="1:7" ht="25.5">
      <c r="A587" s="81"/>
      <c r="B587" s="60"/>
      <c r="C587" s="62" t="s">
        <v>500</v>
      </c>
      <c r="D587" s="61" t="s">
        <v>501</v>
      </c>
      <c r="E587" s="149">
        <f>E588</f>
        <v>2149.8</v>
      </c>
      <c r="F587" s="149">
        <f t="shared" si="49"/>
        <v>2112</v>
      </c>
      <c r="G587" s="149">
        <f t="shared" si="49"/>
        <v>2074.5</v>
      </c>
    </row>
    <row r="588" spans="1:7" ht="12.75">
      <c r="A588" s="81"/>
      <c r="B588" s="40"/>
      <c r="C588" s="69"/>
      <c r="D588" s="39" t="s">
        <v>349</v>
      </c>
      <c r="E588" s="160">
        <v>2149.8</v>
      </c>
      <c r="F588" s="160">
        <v>2112</v>
      </c>
      <c r="G588" s="160">
        <v>2074.5</v>
      </c>
    </row>
    <row r="589" spans="1:7" ht="13.5">
      <c r="A589" s="81" t="s">
        <v>380</v>
      </c>
      <c r="B589" s="40"/>
      <c r="C589" s="103"/>
      <c r="D589" s="125" t="s">
        <v>526</v>
      </c>
      <c r="E589" s="147">
        <f>E590+E614+E631+E645+E652+E671</f>
        <v>194412.60000000003</v>
      </c>
      <c r="F589" s="147">
        <f>F590+F614+F631+F645+F652+F671</f>
        <v>280004.49999999994</v>
      </c>
      <c r="G589" s="147">
        <f>G590+G614+G631+G645+G652+G671</f>
        <v>196572.2</v>
      </c>
    </row>
    <row r="590" spans="1:7" ht="13.5">
      <c r="A590" s="103" t="s">
        <v>381</v>
      </c>
      <c r="B590" s="40"/>
      <c r="C590" s="103"/>
      <c r="D590" s="96" t="s">
        <v>527</v>
      </c>
      <c r="E590" s="145">
        <f>E595+E603+E591</f>
        <v>65284.9</v>
      </c>
      <c r="F590" s="145">
        <f>F595+F603+F609</f>
        <v>166238.09999999998</v>
      </c>
      <c r="G590" s="145">
        <f>G595+G603+G609</f>
        <v>99212.5</v>
      </c>
    </row>
    <row r="591" spans="1:7" ht="38.25">
      <c r="A591" s="103"/>
      <c r="B591" s="40" t="s">
        <v>442</v>
      </c>
      <c r="C591" s="81"/>
      <c r="D591" s="31" t="s">
        <v>502</v>
      </c>
      <c r="E591" s="161">
        <f>E592</f>
        <v>1200</v>
      </c>
      <c r="F591" s="161"/>
      <c r="G591" s="161"/>
    </row>
    <row r="592" spans="1:7" ht="25.5">
      <c r="A592" s="103"/>
      <c r="B592" s="60" t="s">
        <v>503</v>
      </c>
      <c r="C592" s="62"/>
      <c r="D592" s="14" t="s">
        <v>533</v>
      </c>
      <c r="E592" s="149">
        <f>E593</f>
        <v>1200</v>
      </c>
      <c r="F592" s="149"/>
      <c r="G592" s="149"/>
    </row>
    <row r="593" spans="1:7" ht="13.5">
      <c r="A593" s="103"/>
      <c r="B593" s="60"/>
      <c r="C593" s="62" t="s">
        <v>534</v>
      </c>
      <c r="D593" s="14" t="s">
        <v>504</v>
      </c>
      <c r="E593" s="149">
        <f>E594</f>
        <v>1200</v>
      </c>
      <c r="F593" s="149"/>
      <c r="G593" s="149"/>
    </row>
    <row r="594" spans="1:7" ht="38.25">
      <c r="A594" s="103"/>
      <c r="B594" s="40"/>
      <c r="C594" s="103"/>
      <c r="D594" s="14" t="s">
        <v>123</v>
      </c>
      <c r="E594" s="160">
        <v>1200</v>
      </c>
      <c r="F594" s="160"/>
      <c r="G594" s="160"/>
    </row>
    <row r="595" spans="1:7" ht="25.5">
      <c r="A595" s="103"/>
      <c r="B595" s="40" t="s">
        <v>382</v>
      </c>
      <c r="C595" s="103"/>
      <c r="D595" s="31" t="s">
        <v>383</v>
      </c>
      <c r="E595" s="161">
        <f aca="true" t="shared" si="50" ref="E595:G596">E596</f>
        <v>60605.9</v>
      </c>
      <c r="F595" s="161">
        <f t="shared" si="50"/>
        <v>77969.5</v>
      </c>
      <c r="G595" s="161">
        <f t="shared" si="50"/>
        <v>57291.600000000006</v>
      </c>
    </row>
    <row r="596" spans="1:7" ht="25.5">
      <c r="A596" s="103"/>
      <c r="B596" s="60" t="s">
        <v>271</v>
      </c>
      <c r="C596" s="62"/>
      <c r="D596" s="61" t="s">
        <v>272</v>
      </c>
      <c r="E596" s="149">
        <f t="shared" si="50"/>
        <v>60605.9</v>
      </c>
      <c r="F596" s="149">
        <f t="shared" si="50"/>
        <v>77969.5</v>
      </c>
      <c r="G596" s="149">
        <f t="shared" si="50"/>
        <v>57291.600000000006</v>
      </c>
    </row>
    <row r="597" spans="1:7" ht="25.5">
      <c r="A597" s="103"/>
      <c r="B597" s="60"/>
      <c r="C597" s="62" t="s">
        <v>500</v>
      </c>
      <c r="D597" s="61" t="s">
        <v>501</v>
      </c>
      <c r="E597" s="149">
        <f>E598</f>
        <v>60605.9</v>
      </c>
      <c r="F597" s="149">
        <f>F598+F600+F601+F602+F599</f>
        <v>77969.5</v>
      </c>
      <c r="G597" s="149">
        <f>G598+G600+G601+G602+G599</f>
        <v>57291.600000000006</v>
      </c>
    </row>
    <row r="598" spans="1:7" ht="13.5">
      <c r="A598" s="103"/>
      <c r="B598" s="60"/>
      <c r="C598" s="99"/>
      <c r="D598" s="14" t="s">
        <v>384</v>
      </c>
      <c r="E598" s="149">
        <v>60605.9</v>
      </c>
      <c r="F598" s="149">
        <v>50785.4</v>
      </c>
      <c r="G598" s="149">
        <v>43023.3</v>
      </c>
    </row>
    <row r="599" spans="1:7" ht="13.5">
      <c r="A599" s="103"/>
      <c r="B599" s="60"/>
      <c r="C599" s="99"/>
      <c r="D599" s="14" t="s">
        <v>568</v>
      </c>
      <c r="E599" s="149"/>
      <c r="F599" s="149">
        <v>4391.6</v>
      </c>
      <c r="G599" s="149"/>
    </row>
    <row r="600" spans="1:7" ht="38.25">
      <c r="A600" s="103"/>
      <c r="B600" s="60"/>
      <c r="C600" s="99"/>
      <c r="D600" s="14" t="s">
        <v>244</v>
      </c>
      <c r="E600" s="149"/>
      <c r="F600" s="149">
        <v>20023.8</v>
      </c>
      <c r="G600" s="149">
        <v>11730.8</v>
      </c>
    </row>
    <row r="601" spans="1:7" ht="38.25">
      <c r="A601" s="103"/>
      <c r="B601" s="60"/>
      <c r="C601" s="99"/>
      <c r="D601" s="139" t="s">
        <v>229</v>
      </c>
      <c r="E601" s="149"/>
      <c r="F601" s="163">
        <v>2289.7</v>
      </c>
      <c r="G601" s="163">
        <v>2098.5</v>
      </c>
    </row>
    <row r="602" spans="1:7" ht="51">
      <c r="A602" s="103"/>
      <c r="B602" s="60"/>
      <c r="C602" s="99"/>
      <c r="D602" s="139" t="s">
        <v>230</v>
      </c>
      <c r="E602" s="149"/>
      <c r="F602" s="163">
        <v>479</v>
      </c>
      <c r="G602" s="163">
        <v>439</v>
      </c>
    </row>
    <row r="603" spans="1:7" ht="13.5">
      <c r="A603" s="103"/>
      <c r="B603" s="40" t="s">
        <v>553</v>
      </c>
      <c r="C603" s="103"/>
      <c r="D603" s="94" t="s">
        <v>554</v>
      </c>
      <c r="E603" s="147">
        <f aca="true" t="shared" si="51" ref="E603:G604">E604</f>
        <v>3479</v>
      </c>
      <c r="F603" s="147">
        <f t="shared" si="51"/>
        <v>1433.7</v>
      </c>
      <c r="G603" s="147">
        <f t="shared" si="51"/>
        <v>1420.9</v>
      </c>
    </row>
    <row r="604" spans="1:7" s="36" customFormat="1" ht="25.5">
      <c r="A604" s="81"/>
      <c r="B604" s="60" t="s">
        <v>273</v>
      </c>
      <c r="C604" s="62"/>
      <c r="D604" s="61" t="s">
        <v>272</v>
      </c>
      <c r="E604" s="149">
        <f t="shared" si="51"/>
        <v>3479</v>
      </c>
      <c r="F604" s="149">
        <f t="shared" si="51"/>
        <v>1433.7</v>
      </c>
      <c r="G604" s="149">
        <f t="shared" si="51"/>
        <v>1420.9</v>
      </c>
    </row>
    <row r="605" spans="1:7" ht="25.5">
      <c r="A605" s="103"/>
      <c r="B605" s="60"/>
      <c r="C605" s="62" t="s">
        <v>500</v>
      </c>
      <c r="D605" s="61" t="s">
        <v>501</v>
      </c>
      <c r="E605" s="149">
        <f>E606</f>
        <v>3479</v>
      </c>
      <c r="F605" s="149">
        <f>F606+F607+F608</f>
        <v>1433.7</v>
      </c>
      <c r="G605" s="149">
        <f>G606+G607+G608</f>
        <v>1420.9</v>
      </c>
    </row>
    <row r="606" spans="1:7" ht="13.5">
      <c r="A606" s="103"/>
      <c r="B606" s="40"/>
      <c r="C606" s="103"/>
      <c r="D606" s="14" t="s">
        <v>384</v>
      </c>
      <c r="E606" s="149">
        <v>3479</v>
      </c>
      <c r="F606" s="149">
        <v>249</v>
      </c>
      <c r="G606" s="149">
        <v>236.2</v>
      </c>
    </row>
    <row r="607" spans="1:7" ht="38.25">
      <c r="A607" s="103"/>
      <c r="B607" s="40"/>
      <c r="C607" s="103"/>
      <c r="D607" s="14" t="s">
        <v>244</v>
      </c>
      <c r="E607" s="149"/>
      <c r="F607" s="149">
        <v>119.7</v>
      </c>
      <c r="G607" s="149">
        <v>119.7</v>
      </c>
    </row>
    <row r="608" spans="1:7" ht="38.25">
      <c r="A608" s="103"/>
      <c r="B608" s="40"/>
      <c r="C608" s="103"/>
      <c r="D608" s="139" t="s">
        <v>229</v>
      </c>
      <c r="E608" s="149"/>
      <c r="F608" s="163">
        <v>1065</v>
      </c>
      <c r="G608" s="163">
        <v>1065</v>
      </c>
    </row>
    <row r="609" spans="1:7" ht="13.5">
      <c r="A609" s="103"/>
      <c r="B609" s="40" t="s">
        <v>455</v>
      </c>
      <c r="C609" s="69"/>
      <c r="D609" s="117" t="s">
        <v>424</v>
      </c>
      <c r="E609" s="49"/>
      <c r="F609" s="51">
        <f aca="true" t="shared" si="52" ref="F609:G612">F610</f>
        <v>86834.9</v>
      </c>
      <c r="G609" s="51">
        <f t="shared" si="52"/>
        <v>40500</v>
      </c>
    </row>
    <row r="610" spans="1:7" ht="63.75">
      <c r="A610" s="103"/>
      <c r="B610" s="85" t="s">
        <v>599</v>
      </c>
      <c r="C610" s="105"/>
      <c r="D610" s="61" t="s">
        <v>601</v>
      </c>
      <c r="E610" s="49"/>
      <c r="F610" s="49">
        <f t="shared" si="52"/>
        <v>86834.9</v>
      </c>
      <c r="G610" s="49">
        <f t="shared" si="52"/>
        <v>40500</v>
      </c>
    </row>
    <row r="611" spans="1:7" ht="13.5">
      <c r="A611" s="103"/>
      <c r="B611" s="85" t="s">
        <v>600</v>
      </c>
      <c r="C611" s="105"/>
      <c r="D611" s="61" t="s">
        <v>0</v>
      </c>
      <c r="E611" s="49"/>
      <c r="F611" s="49">
        <f t="shared" si="52"/>
        <v>86834.9</v>
      </c>
      <c r="G611" s="49">
        <f t="shared" si="52"/>
        <v>40500</v>
      </c>
    </row>
    <row r="612" spans="1:7" ht="25.5">
      <c r="A612" s="103"/>
      <c r="B612" s="57"/>
      <c r="C612" s="62" t="s">
        <v>500</v>
      </c>
      <c r="D612" s="61" t="s">
        <v>501</v>
      </c>
      <c r="E612" s="49"/>
      <c r="F612" s="49">
        <f t="shared" si="52"/>
        <v>86834.9</v>
      </c>
      <c r="G612" s="49">
        <f t="shared" si="52"/>
        <v>40500</v>
      </c>
    </row>
    <row r="613" spans="1:7" ht="51">
      <c r="A613" s="103"/>
      <c r="B613" s="57"/>
      <c r="C613" s="69"/>
      <c r="D613" s="14" t="s">
        <v>9</v>
      </c>
      <c r="E613" s="49"/>
      <c r="F613" s="49">
        <v>86834.9</v>
      </c>
      <c r="G613" s="49">
        <v>40500</v>
      </c>
    </row>
    <row r="614" spans="1:7" ht="13.5">
      <c r="A614" s="103" t="s">
        <v>389</v>
      </c>
      <c r="B614" s="40"/>
      <c r="C614" s="103"/>
      <c r="D614" s="96" t="s">
        <v>157</v>
      </c>
      <c r="E614" s="145">
        <f>E615+E623</f>
        <v>15523</v>
      </c>
      <c r="F614" s="145">
        <f>F615+F623+F626</f>
        <v>15202.4</v>
      </c>
      <c r="G614" s="145">
        <f>G615+G623+G626</f>
        <v>13150.1</v>
      </c>
    </row>
    <row r="615" spans="1:7" ht="25.5">
      <c r="A615" s="103"/>
      <c r="B615" s="40" t="s">
        <v>385</v>
      </c>
      <c r="C615" s="103"/>
      <c r="D615" s="31" t="s">
        <v>386</v>
      </c>
      <c r="E615" s="161">
        <f aca="true" t="shared" si="53" ref="E615:G616">E616</f>
        <v>15477.1</v>
      </c>
      <c r="F615" s="161">
        <f t="shared" si="53"/>
        <v>14246.5</v>
      </c>
      <c r="G615" s="161">
        <f t="shared" si="53"/>
        <v>13113.5</v>
      </c>
    </row>
    <row r="616" spans="1:7" ht="25.5">
      <c r="A616" s="103"/>
      <c r="B616" s="60" t="s">
        <v>274</v>
      </c>
      <c r="C616" s="62"/>
      <c r="D616" s="61" t="s">
        <v>272</v>
      </c>
      <c r="E616" s="149">
        <f t="shared" si="53"/>
        <v>15477.1</v>
      </c>
      <c r="F616" s="149">
        <f t="shared" si="53"/>
        <v>14246.5</v>
      </c>
      <c r="G616" s="149">
        <f t="shared" si="53"/>
        <v>13113.5</v>
      </c>
    </row>
    <row r="617" spans="1:7" ht="25.5">
      <c r="A617" s="103"/>
      <c r="B617" s="60"/>
      <c r="C617" s="62" t="s">
        <v>500</v>
      </c>
      <c r="D617" s="61" t="s">
        <v>501</v>
      </c>
      <c r="E617" s="149">
        <f>E618</f>
        <v>15477.1</v>
      </c>
      <c r="F617" s="149">
        <f>F618+F620+F621+F622+F619</f>
        <v>14246.5</v>
      </c>
      <c r="G617" s="149">
        <f>G618+G620+G621+G622+G619</f>
        <v>13113.5</v>
      </c>
    </row>
    <row r="618" spans="1:7" ht="13.5">
      <c r="A618" s="103"/>
      <c r="B618" s="40"/>
      <c r="C618" s="103"/>
      <c r="D618" s="14" t="s">
        <v>384</v>
      </c>
      <c r="E618" s="149">
        <v>15477.1</v>
      </c>
      <c r="F618" s="149">
        <v>10731.8</v>
      </c>
      <c r="G618" s="149">
        <v>10228.8</v>
      </c>
    </row>
    <row r="619" spans="1:7" ht="13.5">
      <c r="A619" s="103"/>
      <c r="B619" s="40"/>
      <c r="C619" s="103"/>
      <c r="D619" s="14" t="s">
        <v>568</v>
      </c>
      <c r="E619" s="149"/>
      <c r="F619" s="149">
        <v>630</v>
      </c>
      <c r="G619" s="149"/>
    </row>
    <row r="620" spans="1:7" ht="38.25">
      <c r="A620" s="103"/>
      <c r="B620" s="40"/>
      <c r="C620" s="103"/>
      <c r="D620" s="14" t="s">
        <v>244</v>
      </c>
      <c r="E620" s="149"/>
      <c r="F620" s="149">
        <v>667.9</v>
      </c>
      <c r="G620" s="149">
        <v>667.9</v>
      </c>
    </row>
    <row r="621" spans="1:7" ht="38.25">
      <c r="A621" s="103"/>
      <c r="B621" s="40"/>
      <c r="C621" s="103"/>
      <c r="D621" s="139" t="s">
        <v>229</v>
      </c>
      <c r="E621" s="149"/>
      <c r="F621" s="163">
        <v>2083.8</v>
      </c>
      <c r="G621" s="163">
        <v>2083.8</v>
      </c>
    </row>
    <row r="622" spans="1:7" ht="51">
      <c r="A622" s="103"/>
      <c r="B622" s="40"/>
      <c r="C622" s="103"/>
      <c r="D622" s="139" t="s">
        <v>230</v>
      </c>
      <c r="E622" s="149"/>
      <c r="F622" s="163">
        <v>133</v>
      </c>
      <c r="G622" s="163">
        <v>133</v>
      </c>
    </row>
    <row r="623" spans="1:7" ht="25.5">
      <c r="A623" s="103"/>
      <c r="B623" s="40" t="s">
        <v>415</v>
      </c>
      <c r="C623" s="69"/>
      <c r="D623" s="117" t="s">
        <v>572</v>
      </c>
      <c r="E623" s="161">
        <f aca="true" t="shared" si="54" ref="E623:G624">E624</f>
        <v>45.9</v>
      </c>
      <c r="F623" s="161">
        <f t="shared" si="54"/>
        <v>45.9</v>
      </c>
      <c r="G623" s="161">
        <f t="shared" si="54"/>
        <v>36.6</v>
      </c>
    </row>
    <row r="624" spans="1:7" ht="51">
      <c r="A624" s="103"/>
      <c r="B624" s="60" t="s">
        <v>573</v>
      </c>
      <c r="C624" s="99"/>
      <c r="D624" s="14" t="s">
        <v>574</v>
      </c>
      <c r="E624" s="149">
        <f t="shared" si="54"/>
        <v>45.9</v>
      </c>
      <c r="F624" s="149">
        <f t="shared" si="54"/>
        <v>45.9</v>
      </c>
      <c r="G624" s="149">
        <f t="shared" si="54"/>
        <v>36.6</v>
      </c>
    </row>
    <row r="625" spans="1:7" ht="25.5">
      <c r="A625" s="103"/>
      <c r="B625" s="60"/>
      <c r="C625" s="62" t="s">
        <v>500</v>
      </c>
      <c r="D625" s="61" t="s">
        <v>501</v>
      </c>
      <c r="E625" s="149">
        <v>45.9</v>
      </c>
      <c r="F625" s="149">
        <v>45.9</v>
      </c>
      <c r="G625" s="149">
        <v>36.6</v>
      </c>
    </row>
    <row r="626" spans="1:7" ht="13.5">
      <c r="A626" s="103"/>
      <c r="B626" s="40" t="s">
        <v>455</v>
      </c>
      <c r="C626" s="69"/>
      <c r="D626" s="117" t="s">
        <v>424</v>
      </c>
      <c r="E626" s="49"/>
      <c r="F626" s="51">
        <f>F627</f>
        <v>910</v>
      </c>
      <c r="G626" s="149"/>
    </row>
    <row r="627" spans="1:7" ht="63.75">
      <c r="A627" s="103"/>
      <c r="B627" s="85" t="s">
        <v>599</v>
      </c>
      <c r="C627" s="105"/>
      <c r="D627" s="61" t="s">
        <v>601</v>
      </c>
      <c r="E627" s="49"/>
      <c r="F627" s="49">
        <f>F628</f>
        <v>910</v>
      </c>
      <c r="G627" s="149"/>
    </row>
    <row r="628" spans="1:7" ht="13.5">
      <c r="A628" s="103"/>
      <c r="B628" s="85" t="s">
        <v>600</v>
      </c>
      <c r="C628" s="105"/>
      <c r="D628" s="61" t="s">
        <v>0</v>
      </c>
      <c r="E628" s="49"/>
      <c r="F628" s="49">
        <f>F629</f>
        <v>910</v>
      </c>
      <c r="G628" s="149"/>
    </row>
    <row r="629" spans="1:7" ht="25.5">
      <c r="A629" s="103"/>
      <c r="B629" s="57"/>
      <c r="C629" s="62" t="s">
        <v>500</v>
      </c>
      <c r="D629" s="61" t="s">
        <v>501</v>
      </c>
      <c r="E629" s="49"/>
      <c r="F629" s="49">
        <f>F630</f>
        <v>910</v>
      </c>
      <c r="G629" s="149"/>
    </row>
    <row r="630" spans="1:7" ht="51">
      <c r="A630" s="103"/>
      <c r="B630" s="57"/>
      <c r="C630" s="69"/>
      <c r="D630" s="14" t="s">
        <v>9</v>
      </c>
      <c r="E630" s="49"/>
      <c r="F630" s="49">
        <v>910</v>
      </c>
      <c r="G630" s="149"/>
    </row>
    <row r="631" spans="1:7" ht="13.5">
      <c r="A631" s="103" t="s">
        <v>392</v>
      </c>
      <c r="B631" s="40"/>
      <c r="C631" s="103"/>
      <c r="D631" s="96" t="s">
        <v>535</v>
      </c>
      <c r="E631" s="145">
        <f>E632+E637</f>
        <v>60009.8</v>
      </c>
      <c r="F631" s="145">
        <f>F632+F637+F640</f>
        <v>58893.9</v>
      </c>
      <c r="G631" s="145">
        <f>G632+G637+G640</f>
        <v>54755.8</v>
      </c>
    </row>
    <row r="632" spans="1:7" ht="13.5">
      <c r="A632" s="103"/>
      <c r="B632" s="40" t="s">
        <v>387</v>
      </c>
      <c r="C632" s="103"/>
      <c r="D632" s="94" t="s">
        <v>388</v>
      </c>
      <c r="E632" s="147">
        <f aca="true" t="shared" si="55" ref="E632:G633">E633</f>
        <v>50146</v>
      </c>
      <c r="F632" s="147">
        <f t="shared" si="55"/>
        <v>49025</v>
      </c>
      <c r="G632" s="147">
        <f t="shared" si="55"/>
        <v>46722</v>
      </c>
    </row>
    <row r="633" spans="1:7" ht="25.5">
      <c r="A633" s="103"/>
      <c r="B633" s="60" t="s">
        <v>275</v>
      </c>
      <c r="C633" s="99"/>
      <c r="D633" s="61" t="s">
        <v>217</v>
      </c>
      <c r="E633" s="149">
        <f t="shared" si="55"/>
        <v>50146</v>
      </c>
      <c r="F633" s="149">
        <f t="shared" si="55"/>
        <v>49025</v>
      </c>
      <c r="G633" s="149">
        <f t="shared" si="55"/>
        <v>46722</v>
      </c>
    </row>
    <row r="634" spans="1:7" ht="25.5">
      <c r="A634" s="103"/>
      <c r="B634" s="60"/>
      <c r="C634" s="62" t="s">
        <v>500</v>
      </c>
      <c r="D634" s="61" t="s">
        <v>501</v>
      </c>
      <c r="E634" s="149">
        <f>E635</f>
        <v>50146</v>
      </c>
      <c r="F634" s="149">
        <f>F635+F636</f>
        <v>49025</v>
      </c>
      <c r="G634" s="149">
        <f>G635+G636</f>
        <v>46722</v>
      </c>
    </row>
    <row r="635" spans="1:7" ht="13.5">
      <c r="A635" s="103"/>
      <c r="B635" s="40"/>
      <c r="C635" s="98"/>
      <c r="D635" s="14" t="s">
        <v>384</v>
      </c>
      <c r="E635" s="160">
        <v>50146</v>
      </c>
      <c r="F635" s="160">
        <v>49021.4</v>
      </c>
      <c r="G635" s="160">
        <v>46718.4</v>
      </c>
    </row>
    <row r="636" spans="1:7" ht="38.25">
      <c r="A636" s="103"/>
      <c r="B636" s="40"/>
      <c r="C636" s="98"/>
      <c r="D636" s="14" t="s">
        <v>244</v>
      </c>
      <c r="E636" s="160"/>
      <c r="F636" s="160">
        <v>3.6</v>
      </c>
      <c r="G636" s="160">
        <v>3.6</v>
      </c>
    </row>
    <row r="637" spans="1:7" ht="25.5">
      <c r="A637" s="103"/>
      <c r="B637" s="40" t="s">
        <v>415</v>
      </c>
      <c r="C637" s="103"/>
      <c r="D637" s="31" t="s">
        <v>572</v>
      </c>
      <c r="E637" s="147">
        <f aca="true" t="shared" si="56" ref="E637:G638">E638</f>
        <v>9863.8</v>
      </c>
      <c r="F637" s="147">
        <f t="shared" si="56"/>
        <v>9863.8</v>
      </c>
      <c r="G637" s="147">
        <f t="shared" si="56"/>
        <v>8033.8</v>
      </c>
    </row>
    <row r="638" spans="1:7" ht="51">
      <c r="A638" s="103"/>
      <c r="B638" s="60" t="s">
        <v>573</v>
      </c>
      <c r="C638" s="99"/>
      <c r="D638" s="14" t="s">
        <v>574</v>
      </c>
      <c r="E638" s="149">
        <f t="shared" si="56"/>
        <v>9863.8</v>
      </c>
      <c r="F638" s="149">
        <f t="shared" si="56"/>
        <v>9863.8</v>
      </c>
      <c r="G638" s="149">
        <f t="shared" si="56"/>
        <v>8033.8</v>
      </c>
    </row>
    <row r="639" spans="1:7" ht="25.5">
      <c r="A639" s="103"/>
      <c r="B639" s="60"/>
      <c r="C639" s="62" t="s">
        <v>500</v>
      </c>
      <c r="D639" s="61" t="s">
        <v>501</v>
      </c>
      <c r="E639" s="149">
        <v>9863.8</v>
      </c>
      <c r="F639" s="149">
        <v>9863.8</v>
      </c>
      <c r="G639" s="149">
        <v>8033.8</v>
      </c>
    </row>
    <row r="640" spans="1:7" ht="13.5">
      <c r="A640" s="103"/>
      <c r="B640" s="40" t="s">
        <v>455</v>
      </c>
      <c r="C640" s="69"/>
      <c r="D640" s="117" t="s">
        <v>424</v>
      </c>
      <c r="E640" s="49"/>
      <c r="F640" s="51">
        <f>F641</f>
        <v>5.1</v>
      </c>
      <c r="G640" s="149"/>
    </row>
    <row r="641" spans="1:7" ht="63.75">
      <c r="A641" s="103"/>
      <c r="B641" s="85" t="s">
        <v>599</v>
      </c>
      <c r="C641" s="105"/>
      <c r="D641" s="61" t="s">
        <v>601</v>
      </c>
      <c r="E641" s="49"/>
      <c r="F641" s="49">
        <f>F642</f>
        <v>5.1</v>
      </c>
      <c r="G641" s="149"/>
    </row>
    <row r="642" spans="1:7" ht="13.5">
      <c r="A642" s="103"/>
      <c r="B642" s="85" t="s">
        <v>600</v>
      </c>
      <c r="C642" s="105"/>
      <c r="D642" s="61" t="s">
        <v>0</v>
      </c>
      <c r="E642" s="49"/>
      <c r="F642" s="49">
        <f>F643</f>
        <v>5.1</v>
      </c>
      <c r="G642" s="149"/>
    </row>
    <row r="643" spans="1:7" ht="25.5">
      <c r="A643" s="103"/>
      <c r="B643" s="57"/>
      <c r="C643" s="62" t="s">
        <v>500</v>
      </c>
      <c r="D643" s="61" t="s">
        <v>501</v>
      </c>
      <c r="E643" s="49"/>
      <c r="F643" s="49">
        <f>F644</f>
        <v>5.1</v>
      </c>
      <c r="G643" s="149"/>
    </row>
    <row r="644" spans="1:7" ht="51">
      <c r="A644" s="103"/>
      <c r="B644" s="57"/>
      <c r="C644" s="69"/>
      <c r="D644" s="14" t="s">
        <v>9</v>
      </c>
      <c r="E644" s="49"/>
      <c r="F644" s="49">
        <v>5.1</v>
      </c>
      <c r="G644" s="149"/>
    </row>
    <row r="645" spans="1:7" ht="40.5">
      <c r="A645" s="103" t="s">
        <v>536</v>
      </c>
      <c r="B645" s="40"/>
      <c r="C645" s="103"/>
      <c r="D645" s="96" t="s">
        <v>537</v>
      </c>
      <c r="E645" s="145">
        <f>E646</f>
        <v>9591.5</v>
      </c>
      <c r="F645" s="145">
        <f aca="true" t="shared" si="57" ref="F645:G648">F646</f>
        <v>9967.4</v>
      </c>
      <c r="G645" s="145">
        <f t="shared" si="57"/>
        <v>9517.6</v>
      </c>
    </row>
    <row r="646" spans="1:7" ht="13.5">
      <c r="A646" s="103"/>
      <c r="B646" s="40" t="s">
        <v>455</v>
      </c>
      <c r="C646" s="103"/>
      <c r="D646" s="94" t="s">
        <v>424</v>
      </c>
      <c r="E646" s="147">
        <f>E647</f>
        <v>9591.5</v>
      </c>
      <c r="F646" s="147">
        <f t="shared" si="57"/>
        <v>9967.4</v>
      </c>
      <c r="G646" s="147">
        <f t="shared" si="57"/>
        <v>9517.6</v>
      </c>
    </row>
    <row r="647" spans="1:7" ht="76.5">
      <c r="A647" s="103"/>
      <c r="B647" s="60" t="s">
        <v>456</v>
      </c>
      <c r="C647" s="99"/>
      <c r="D647" s="14" t="s">
        <v>528</v>
      </c>
      <c r="E647" s="149">
        <f>E648</f>
        <v>9591.5</v>
      </c>
      <c r="F647" s="149">
        <f t="shared" si="57"/>
        <v>9967.4</v>
      </c>
      <c r="G647" s="149">
        <f t="shared" si="57"/>
        <v>9517.6</v>
      </c>
    </row>
    <row r="648" spans="1:7" s="32" customFormat="1" ht="38.25">
      <c r="A648" s="81"/>
      <c r="B648" s="60" t="s">
        <v>529</v>
      </c>
      <c r="C648" s="62"/>
      <c r="D648" s="14" t="s">
        <v>530</v>
      </c>
      <c r="E648" s="149">
        <f>E649</f>
        <v>9591.5</v>
      </c>
      <c r="F648" s="149">
        <f t="shared" si="57"/>
        <v>9967.4</v>
      </c>
      <c r="G648" s="149">
        <f t="shared" si="57"/>
        <v>9517.6</v>
      </c>
    </row>
    <row r="649" spans="1:7" s="32" customFormat="1" ht="25.5">
      <c r="A649" s="81"/>
      <c r="B649" s="60"/>
      <c r="C649" s="62" t="s">
        <v>500</v>
      </c>
      <c r="D649" s="61" t="s">
        <v>501</v>
      </c>
      <c r="E649" s="149">
        <v>9591.5</v>
      </c>
      <c r="F649" s="149">
        <f>F650+F651</f>
        <v>9967.4</v>
      </c>
      <c r="G649" s="149">
        <f>G650+G651</f>
        <v>9517.6</v>
      </c>
    </row>
    <row r="650" spans="1:7" s="32" customFormat="1" ht="38.25">
      <c r="A650" s="81"/>
      <c r="B650" s="60"/>
      <c r="C650" s="62"/>
      <c r="D650" s="14" t="s">
        <v>530</v>
      </c>
      <c r="E650" s="149">
        <v>9591.5</v>
      </c>
      <c r="F650" s="149">
        <v>9950.3</v>
      </c>
      <c r="G650" s="149">
        <v>9500.5</v>
      </c>
    </row>
    <row r="651" spans="1:7" s="32" customFormat="1" ht="38.25">
      <c r="A651" s="81"/>
      <c r="B651" s="60"/>
      <c r="C651" s="62"/>
      <c r="D651" s="14" t="s">
        <v>93</v>
      </c>
      <c r="E651" s="149"/>
      <c r="F651" s="149">
        <v>17.1</v>
      </c>
      <c r="G651" s="149">
        <v>17.1</v>
      </c>
    </row>
    <row r="652" spans="1:7" s="35" customFormat="1" ht="13.5">
      <c r="A652" s="103" t="s">
        <v>538</v>
      </c>
      <c r="B652" s="55"/>
      <c r="C652" s="103"/>
      <c r="D652" s="34" t="s">
        <v>545</v>
      </c>
      <c r="E652" s="150">
        <f>E653+E661+E668</f>
        <v>9474.1</v>
      </c>
      <c r="F652" s="150">
        <f>F653+F661+F668</f>
        <v>9403.4</v>
      </c>
      <c r="G652" s="150">
        <f>G653+G661+G668</f>
        <v>5052.9</v>
      </c>
    </row>
    <row r="653" spans="1:7" s="32" customFormat="1" ht="12.75">
      <c r="A653" s="81"/>
      <c r="B653" s="40" t="s">
        <v>444</v>
      </c>
      <c r="C653" s="81"/>
      <c r="D653" s="31" t="s">
        <v>546</v>
      </c>
      <c r="E653" s="161">
        <f>E654+E657</f>
        <v>4104.6</v>
      </c>
      <c r="F653" s="161">
        <f>F654+F657</f>
        <v>4027.9</v>
      </c>
      <c r="G653" s="161">
        <f>G654+G657</f>
        <v>2628.5</v>
      </c>
    </row>
    <row r="654" spans="1:7" s="32" customFormat="1" ht="25.5">
      <c r="A654" s="81"/>
      <c r="B654" s="60" t="s">
        <v>547</v>
      </c>
      <c r="C654" s="62"/>
      <c r="D654" s="14" t="s">
        <v>341</v>
      </c>
      <c r="E654" s="149">
        <f aca="true" t="shared" si="58" ref="E654:G655">E655</f>
        <v>2482.3</v>
      </c>
      <c r="F654" s="149">
        <f t="shared" si="58"/>
        <v>2147.6</v>
      </c>
      <c r="G654" s="149">
        <f t="shared" si="58"/>
        <v>1381.9</v>
      </c>
    </row>
    <row r="655" spans="1:7" ht="25.5">
      <c r="A655" s="103"/>
      <c r="B655" s="60"/>
      <c r="C655" s="62" t="s">
        <v>500</v>
      </c>
      <c r="D655" s="61" t="s">
        <v>501</v>
      </c>
      <c r="E655" s="149">
        <f t="shared" si="58"/>
        <v>2482.3</v>
      </c>
      <c r="F655" s="149">
        <f t="shared" si="58"/>
        <v>2147.6</v>
      </c>
      <c r="G655" s="149">
        <f t="shared" si="58"/>
        <v>1381.9</v>
      </c>
    </row>
    <row r="656" spans="1:7" s="36" customFormat="1" ht="25.5">
      <c r="A656" s="69"/>
      <c r="B656" s="57"/>
      <c r="C656" s="69"/>
      <c r="D656" s="14" t="s">
        <v>121</v>
      </c>
      <c r="E656" s="149">
        <v>2482.3</v>
      </c>
      <c r="F656" s="149">
        <v>2147.6</v>
      </c>
      <c r="G656" s="149">
        <v>1381.9</v>
      </c>
    </row>
    <row r="657" spans="1:7" s="36" customFormat="1" ht="38.25">
      <c r="A657" s="69"/>
      <c r="B657" s="60" t="s">
        <v>276</v>
      </c>
      <c r="C657" s="69"/>
      <c r="D657" s="14" t="s">
        <v>277</v>
      </c>
      <c r="E657" s="149">
        <f>E658</f>
        <v>1622.3</v>
      </c>
      <c r="F657" s="149">
        <f>F658</f>
        <v>1880.3000000000002</v>
      </c>
      <c r="G657" s="149">
        <f>G658</f>
        <v>1246.6</v>
      </c>
    </row>
    <row r="658" spans="1:7" s="36" customFormat="1" ht="25.5">
      <c r="A658" s="69"/>
      <c r="B658" s="57"/>
      <c r="C658" s="62" t="s">
        <v>500</v>
      </c>
      <c r="D658" s="61" t="s">
        <v>501</v>
      </c>
      <c r="E658" s="149">
        <f>E659</f>
        <v>1622.3</v>
      </c>
      <c r="F658" s="149">
        <f>F659+F660</f>
        <v>1880.3000000000002</v>
      </c>
      <c r="G658" s="149">
        <f>G659+G660</f>
        <v>1246.6</v>
      </c>
    </row>
    <row r="659" spans="1:7" s="36" customFormat="1" ht="25.5">
      <c r="A659" s="69"/>
      <c r="B659" s="57"/>
      <c r="C659" s="69"/>
      <c r="D659" s="14" t="s">
        <v>121</v>
      </c>
      <c r="E659" s="149">
        <v>1622.3</v>
      </c>
      <c r="F659" s="149">
        <v>1808.4</v>
      </c>
      <c r="G659" s="149">
        <v>1215.5</v>
      </c>
    </row>
    <row r="660" spans="1:7" s="36" customFormat="1" ht="38.25">
      <c r="A660" s="69"/>
      <c r="B660" s="57"/>
      <c r="C660" s="69"/>
      <c r="D660" s="139" t="s">
        <v>229</v>
      </c>
      <c r="E660" s="149"/>
      <c r="F660" s="163">
        <v>71.9</v>
      </c>
      <c r="G660" s="163">
        <v>31.1</v>
      </c>
    </row>
    <row r="661" spans="1:7" s="32" customFormat="1" ht="25.5">
      <c r="A661" s="81"/>
      <c r="B661" s="40" t="s">
        <v>390</v>
      </c>
      <c r="C661" s="81"/>
      <c r="D661" s="31" t="s">
        <v>391</v>
      </c>
      <c r="E661" s="161">
        <f>E664+E662</f>
        <v>1369.5</v>
      </c>
      <c r="F661" s="161">
        <f>F664+F662</f>
        <v>1375.5</v>
      </c>
      <c r="G661" s="161">
        <f>G664+G662</f>
        <v>1237.8</v>
      </c>
    </row>
    <row r="662" spans="1:7" s="32" customFormat="1" ht="12.75">
      <c r="A662" s="81"/>
      <c r="B662" s="60" t="s">
        <v>211</v>
      </c>
      <c r="C662" s="81"/>
      <c r="D662" s="14" t="s">
        <v>212</v>
      </c>
      <c r="E662" s="149">
        <f>E663</f>
        <v>66.7</v>
      </c>
      <c r="F662" s="149">
        <f>F663</f>
        <v>66.7</v>
      </c>
      <c r="G662" s="149">
        <f>G663</f>
        <v>66.6</v>
      </c>
    </row>
    <row r="663" spans="1:7" s="32" customFormat="1" ht="12.75">
      <c r="A663" s="81"/>
      <c r="B663" s="40"/>
      <c r="C663" s="62" t="s">
        <v>403</v>
      </c>
      <c r="D663" s="14" t="s">
        <v>495</v>
      </c>
      <c r="E663" s="149">
        <v>66.7</v>
      </c>
      <c r="F663" s="149">
        <v>66.7</v>
      </c>
      <c r="G663" s="149">
        <v>66.6</v>
      </c>
    </row>
    <row r="664" spans="1:7" s="32" customFormat="1" ht="38.25">
      <c r="A664" s="81"/>
      <c r="B664" s="60" t="s">
        <v>278</v>
      </c>
      <c r="C664" s="62"/>
      <c r="D664" s="14" t="s">
        <v>279</v>
      </c>
      <c r="E664" s="149">
        <f>E665</f>
        <v>1302.8</v>
      </c>
      <c r="F664" s="149">
        <f>F665</f>
        <v>1308.8</v>
      </c>
      <c r="G664" s="149">
        <f>G665</f>
        <v>1171.2</v>
      </c>
    </row>
    <row r="665" spans="1:7" ht="25.5">
      <c r="A665" s="103"/>
      <c r="B665" s="60"/>
      <c r="C665" s="62" t="s">
        <v>500</v>
      </c>
      <c r="D665" s="61" t="s">
        <v>501</v>
      </c>
      <c r="E665" s="149">
        <f>E666</f>
        <v>1302.8</v>
      </c>
      <c r="F665" s="149">
        <f>F666+F667</f>
        <v>1308.8</v>
      </c>
      <c r="G665" s="149">
        <f>G666+G667</f>
        <v>1171.2</v>
      </c>
    </row>
    <row r="666" spans="1:7" s="36" customFormat="1" ht="25.5">
      <c r="A666" s="69"/>
      <c r="B666" s="57"/>
      <c r="C666" s="69"/>
      <c r="D666" s="14" t="s">
        <v>121</v>
      </c>
      <c r="E666" s="149">
        <v>1302.8</v>
      </c>
      <c r="F666" s="149">
        <v>1307.8</v>
      </c>
      <c r="G666" s="149">
        <v>1170.2</v>
      </c>
    </row>
    <row r="667" spans="1:7" s="36" customFormat="1" ht="51">
      <c r="A667" s="69"/>
      <c r="B667" s="57"/>
      <c r="C667" s="69"/>
      <c r="D667" s="139" t="s">
        <v>230</v>
      </c>
      <c r="E667" s="149"/>
      <c r="F667" s="163">
        <v>1</v>
      </c>
      <c r="G667" s="163">
        <v>1</v>
      </c>
    </row>
    <row r="668" spans="1:7" s="36" customFormat="1" ht="25.5">
      <c r="A668" s="69"/>
      <c r="B668" s="40" t="s">
        <v>439</v>
      </c>
      <c r="C668" s="69"/>
      <c r="D668" s="31" t="s">
        <v>440</v>
      </c>
      <c r="E668" s="161">
        <f aca="true" t="shared" si="59" ref="E668:G669">E669</f>
        <v>4000</v>
      </c>
      <c r="F668" s="161">
        <f t="shared" si="59"/>
        <v>4000</v>
      </c>
      <c r="G668" s="161">
        <f t="shared" si="59"/>
        <v>1186.6</v>
      </c>
    </row>
    <row r="669" spans="1:7" s="36" customFormat="1" ht="38.25">
      <c r="A669" s="69"/>
      <c r="B669" s="60" t="s">
        <v>44</v>
      </c>
      <c r="C669" s="62"/>
      <c r="D669" s="14" t="s">
        <v>45</v>
      </c>
      <c r="E669" s="149">
        <f t="shared" si="59"/>
        <v>4000</v>
      </c>
      <c r="F669" s="149">
        <f t="shared" si="59"/>
        <v>4000</v>
      </c>
      <c r="G669" s="149">
        <f t="shared" si="59"/>
        <v>1186.6</v>
      </c>
    </row>
    <row r="670" spans="1:7" s="36" customFormat="1" ht="12.75">
      <c r="A670" s="69"/>
      <c r="B670" s="60"/>
      <c r="C670" s="62" t="s">
        <v>482</v>
      </c>
      <c r="D670" s="14" t="s">
        <v>469</v>
      </c>
      <c r="E670" s="149">
        <v>4000</v>
      </c>
      <c r="F670" s="149">
        <v>4000</v>
      </c>
      <c r="G670" s="149">
        <v>1186.6</v>
      </c>
    </row>
    <row r="671" spans="1:7" ht="27">
      <c r="A671" s="97" t="s">
        <v>548</v>
      </c>
      <c r="B671" s="40"/>
      <c r="C671" s="81"/>
      <c r="D671" s="34" t="s">
        <v>549</v>
      </c>
      <c r="E671" s="145">
        <f>E672+E677+E681+E685</f>
        <v>34529.3</v>
      </c>
      <c r="F671" s="145">
        <f>F672+F677+F681+F685</f>
        <v>20299.300000000003</v>
      </c>
      <c r="G671" s="145">
        <f>G672+G677+G681+G685</f>
        <v>14883.3</v>
      </c>
    </row>
    <row r="672" spans="1:7" ht="38.25">
      <c r="A672" s="81"/>
      <c r="B672" s="40" t="s">
        <v>447</v>
      </c>
      <c r="C672" s="103"/>
      <c r="D672" s="117" t="s">
        <v>446</v>
      </c>
      <c r="E672" s="161">
        <f aca="true" t="shared" si="60" ref="E672:G673">E673</f>
        <v>8462.1</v>
      </c>
      <c r="F672" s="161">
        <f t="shared" si="60"/>
        <v>8847.1</v>
      </c>
      <c r="G672" s="161">
        <f t="shared" si="60"/>
        <v>7718.3</v>
      </c>
    </row>
    <row r="673" spans="1:7" ht="12.75">
      <c r="A673" s="81"/>
      <c r="B673" s="60" t="s">
        <v>449</v>
      </c>
      <c r="C673" s="62"/>
      <c r="D673" s="14" t="s">
        <v>398</v>
      </c>
      <c r="E673" s="149">
        <f t="shared" si="60"/>
        <v>8462.1</v>
      </c>
      <c r="F673" s="149">
        <f t="shared" si="60"/>
        <v>8847.1</v>
      </c>
      <c r="G673" s="149">
        <f t="shared" si="60"/>
        <v>7718.3</v>
      </c>
    </row>
    <row r="674" spans="1:7" ht="25.5">
      <c r="A674" s="81"/>
      <c r="B674" s="60"/>
      <c r="C674" s="62" t="s">
        <v>465</v>
      </c>
      <c r="D674" s="14" t="s">
        <v>454</v>
      </c>
      <c r="E674" s="149">
        <f>E675+E676</f>
        <v>8462.1</v>
      </c>
      <c r="F674" s="149">
        <f>F675+F676</f>
        <v>8847.1</v>
      </c>
      <c r="G674" s="149">
        <f>G675+G676</f>
        <v>7718.3</v>
      </c>
    </row>
    <row r="675" spans="1:7" ht="12.75">
      <c r="A675" s="81"/>
      <c r="B675" s="40"/>
      <c r="C675" s="69"/>
      <c r="D675" s="39" t="s">
        <v>384</v>
      </c>
      <c r="E675" s="160">
        <v>6570.6</v>
      </c>
      <c r="F675" s="160">
        <v>6417.6</v>
      </c>
      <c r="G675" s="160">
        <v>5539.1</v>
      </c>
    </row>
    <row r="676" spans="1:7" s="36" customFormat="1" ht="25.5">
      <c r="A676" s="62"/>
      <c r="B676" s="57"/>
      <c r="C676" s="69"/>
      <c r="D676" s="14" t="s">
        <v>121</v>
      </c>
      <c r="E676" s="160">
        <v>1891.5</v>
      </c>
      <c r="F676" s="160">
        <v>2429.5</v>
      </c>
      <c r="G676" s="160">
        <v>2179.2</v>
      </c>
    </row>
    <row r="677" spans="1:7" ht="76.5">
      <c r="A677" s="81"/>
      <c r="B677" s="40" t="s">
        <v>359</v>
      </c>
      <c r="C677" s="69"/>
      <c r="D677" s="15" t="s">
        <v>519</v>
      </c>
      <c r="E677" s="161">
        <f>E678</f>
        <v>2694.8</v>
      </c>
      <c r="F677" s="161">
        <f aca="true" t="shared" si="61" ref="F677:G679">F678</f>
        <v>2979.8</v>
      </c>
      <c r="G677" s="161">
        <f t="shared" si="61"/>
        <v>2649.6</v>
      </c>
    </row>
    <row r="678" spans="1:7" ht="25.5">
      <c r="A678" s="81"/>
      <c r="B678" s="60" t="s">
        <v>520</v>
      </c>
      <c r="C678" s="62"/>
      <c r="D678" s="61" t="s">
        <v>341</v>
      </c>
      <c r="E678" s="149">
        <f>E679</f>
        <v>2694.8</v>
      </c>
      <c r="F678" s="149">
        <f t="shared" si="61"/>
        <v>2979.8</v>
      </c>
      <c r="G678" s="149">
        <f t="shared" si="61"/>
        <v>2649.6</v>
      </c>
    </row>
    <row r="679" spans="1:7" ht="25.5">
      <c r="A679" s="81"/>
      <c r="B679" s="60"/>
      <c r="C679" s="62" t="s">
        <v>500</v>
      </c>
      <c r="D679" s="61" t="s">
        <v>501</v>
      </c>
      <c r="E679" s="149">
        <f>E680</f>
        <v>2694.8</v>
      </c>
      <c r="F679" s="149">
        <f t="shared" si="61"/>
        <v>2979.8</v>
      </c>
      <c r="G679" s="149">
        <f t="shared" si="61"/>
        <v>2649.6</v>
      </c>
    </row>
    <row r="680" spans="1:7" ht="12.75">
      <c r="A680" s="81"/>
      <c r="B680" s="40"/>
      <c r="C680" s="69"/>
      <c r="D680" s="39" t="s">
        <v>384</v>
      </c>
      <c r="E680" s="160">
        <v>2694.8</v>
      </c>
      <c r="F680" s="160">
        <v>2979.8</v>
      </c>
      <c r="G680" s="160">
        <v>2649.6</v>
      </c>
    </row>
    <row r="681" spans="1:7" s="32" customFormat="1" ht="25.5">
      <c r="A681" s="81"/>
      <c r="B681" s="40" t="s">
        <v>443</v>
      </c>
      <c r="C681" s="81"/>
      <c r="D681" s="31" t="s">
        <v>550</v>
      </c>
      <c r="E681" s="161">
        <f>E682</f>
        <v>18685.9</v>
      </c>
      <c r="F681" s="161">
        <f aca="true" t="shared" si="62" ref="F681:G683">F682</f>
        <v>3750.9</v>
      </c>
      <c r="G681" s="161">
        <f t="shared" si="62"/>
        <v>25.3</v>
      </c>
    </row>
    <row r="682" spans="1:7" ht="12.75">
      <c r="A682" s="81"/>
      <c r="B682" s="60" t="s">
        <v>551</v>
      </c>
      <c r="C682" s="99"/>
      <c r="D682" s="118" t="s">
        <v>552</v>
      </c>
      <c r="E682" s="149">
        <f>E683</f>
        <v>18685.9</v>
      </c>
      <c r="F682" s="149">
        <f t="shared" si="62"/>
        <v>3750.9</v>
      </c>
      <c r="G682" s="149">
        <f t="shared" si="62"/>
        <v>25.3</v>
      </c>
    </row>
    <row r="683" spans="1:7" ht="25.5">
      <c r="A683" s="81"/>
      <c r="B683" s="60"/>
      <c r="C683" s="62" t="s">
        <v>500</v>
      </c>
      <c r="D683" s="61" t="s">
        <v>501</v>
      </c>
      <c r="E683" s="149">
        <f>E684</f>
        <v>18685.9</v>
      </c>
      <c r="F683" s="149">
        <f t="shared" si="62"/>
        <v>3750.9</v>
      </c>
      <c r="G683" s="149">
        <f t="shared" si="62"/>
        <v>25.3</v>
      </c>
    </row>
    <row r="684" spans="1:7" ht="12.75">
      <c r="A684" s="81"/>
      <c r="B684" s="40"/>
      <c r="C684" s="98"/>
      <c r="D684" s="39" t="s">
        <v>384</v>
      </c>
      <c r="E684" s="149">
        <v>18685.9</v>
      </c>
      <c r="F684" s="149">
        <v>3750.9</v>
      </c>
      <c r="G684" s="149">
        <v>25.3</v>
      </c>
    </row>
    <row r="685" spans="1:7" ht="25.5">
      <c r="A685" s="81"/>
      <c r="B685" s="40" t="s">
        <v>439</v>
      </c>
      <c r="C685" s="98"/>
      <c r="D685" s="94" t="s">
        <v>440</v>
      </c>
      <c r="E685" s="161">
        <f>E686+E688+E690</f>
        <v>4686.5</v>
      </c>
      <c r="F685" s="161">
        <f>F686+F688+F690</f>
        <v>4721.5</v>
      </c>
      <c r="G685" s="161">
        <f>G686+G688+G690</f>
        <v>4490.1</v>
      </c>
    </row>
    <row r="686" spans="1:7" ht="63.75">
      <c r="A686" s="81"/>
      <c r="B686" s="60" t="s">
        <v>531</v>
      </c>
      <c r="C686" s="62"/>
      <c r="D686" s="14" t="s">
        <v>176</v>
      </c>
      <c r="E686" s="149">
        <f>E687</f>
        <v>2591</v>
      </c>
      <c r="F686" s="149">
        <f>F687</f>
        <v>2626</v>
      </c>
      <c r="G686" s="149">
        <f>G687</f>
        <v>2592.9</v>
      </c>
    </row>
    <row r="687" spans="1:7" ht="12.75">
      <c r="A687" s="81"/>
      <c r="B687" s="60"/>
      <c r="C687" s="62" t="s">
        <v>482</v>
      </c>
      <c r="D687" s="14" t="s">
        <v>469</v>
      </c>
      <c r="E687" s="149">
        <v>2591</v>
      </c>
      <c r="F687" s="149">
        <v>2626</v>
      </c>
      <c r="G687" s="149">
        <v>2592.9</v>
      </c>
    </row>
    <row r="688" spans="1:7" ht="51">
      <c r="A688" s="81"/>
      <c r="B688" s="60" t="s">
        <v>532</v>
      </c>
      <c r="C688" s="62"/>
      <c r="D688" s="14" t="s">
        <v>158</v>
      </c>
      <c r="E688" s="149">
        <f>E689</f>
        <v>705.5</v>
      </c>
      <c r="F688" s="149">
        <f>F689</f>
        <v>705.5</v>
      </c>
      <c r="G688" s="149">
        <f>G689</f>
        <v>640.4</v>
      </c>
    </row>
    <row r="689" spans="1:7" ht="12.75">
      <c r="A689" s="81"/>
      <c r="B689" s="60"/>
      <c r="C689" s="62" t="s">
        <v>482</v>
      </c>
      <c r="D689" s="14" t="s">
        <v>469</v>
      </c>
      <c r="E689" s="149">
        <v>705.5</v>
      </c>
      <c r="F689" s="149">
        <v>705.5</v>
      </c>
      <c r="G689" s="149">
        <v>640.4</v>
      </c>
    </row>
    <row r="690" spans="1:7" ht="38.25">
      <c r="A690" s="81"/>
      <c r="B690" s="60" t="s">
        <v>177</v>
      </c>
      <c r="C690" s="62"/>
      <c r="D690" s="14" t="s">
        <v>178</v>
      </c>
      <c r="E690" s="149">
        <f>E691</f>
        <v>1390</v>
      </c>
      <c r="F690" s="149">
        <f>F691</f>
        <v>1390</v>
      </c>
      <c r="G690" s="149">
        <f>G691</f>
        <v>1256.8</v>
      </c>
    </row>
    <row r="691" spans="1:7" ht="12.75">
      <c r="A691" s="81"/>
      <c r="B691" s="60"/>
      <c r="C691" s="62" t="s">
        <v>482</v>
      </c>
      <c r="D691" s="14" t="s">
        <v>469</v>
      </c>
      <c r="E691" s="149">
        <v>1390</v>
      </c>
      <c r="F691" s="149">
        <v>1390</v>
      </c>
      <c r="G691" s="149">
        <v>1256.8</v>
      </c>
    </row>
    <row r="692" spans="1:7" ht="12.75">
      <c r="A692" s="81" t="s">
        <v>393</v>
      </c>
      <c r="B692" s="40"/>
      <c r="C692" s="81"/>
      <c r="D692" s="126" t="s">
        <v>394</v>
      </c>
      <c r="E692" s="147">
        <f>E693+E698</f>
        <v>90132.6</v>
      </c>
      <c r="F692" s="147">
        <f>F693+F698</f>
        <v>546762</v>
      </c>
      <c r="G692" s="147">
        <f>G693+G698</f>
        <v>433475.3</v>
      </c>
    </row>
    <row r="693" spans="1:7" ht="13.5">
      <c r="A693" s="103" t="s">
        <v>395</v>
      </c>
      <c r="B693" s="40"/>
      <c r="C693" s="103"/>
      <c r="D693" s="127" t="s">
        <v>396</v>
      </c>
      <c r="E693" s="145">
        <f>E694</f>
        <v>2642</v>
      </c>
      <c r="F693" s="145">
        <f aca="true" t="shared" si="63" ref="F693:G696">F694</f>
        <v>2642</v>
      </c>
      <c r="G693" s="145">
        <f t="shared" si="63"/>
        <v>2440.1</v>
      </c>
    </row>
    <row r="694" spans="1:7" ht="12.75">
      <c r="A694" s="81"/>
      <c r="B694" s="40" t="s">
        <v>555</v>
      </c>
      <c r="C694" s="81"/>
      <c r="D694" s="7" t="s">
        <v>206</v>
      </c>
      <c r="E694" s="147">
        <f>E695</f>
        <v>2642</v>
      </c>
      <c r="F694" s="147">
        <f t="shared" si="63"/>
        <v>2642</v>
      </c>
      <c r="G694" s="147">
        <f t="shared" si="63"/>
        <v>2440.1</v>
      </c>
    </row>
    <row r="695" spans="1:7" ht="38.25">
      <c r="A695" s="81"/>
      <c r="B695" s="60" t="s">
        <v>556</v>
      </c>
      <c r="C695" s="62"/>
      <c r="D695" s="9" t="s">
        <v>195</v>
      </c>
      <c r="E695" s="149">
        <f>E696</f>
        <v>2642</v>
      </c>
      <c r="F695" s="149">
        <f t="shared" si="63"/>
        <v>2642</v>
      </c>
      <c r="G695" s="149">
        <f t="shared" si="63"/>
        <v>2440.1</v>
      </c>
    </row>
    <row r="696" spans="1:7" ht="12.75">
      <c r="A696" s="81"/>
      <c r="B696" s="60"/>
      <c r="C696" s="62" t="s">
        <v>403</v>
      </c>
      <c r="D696" s="9" t="s">
        <v>495</v>
      </c>
      <c r="E696" s="149">
        <f>E697</f>
        <v>2642</v>
      </c>
      <c r="F696" s="149">
        <f t="shared" si="63"/>
        <v>2642</v>
      </c>
      <c r="G696" s="149">
        <f t="shared" si="63"/>
        <v>2440.1</v>
      </c>
    </row>
    <row r="697" spans="1:7" ht="12.75">
      <c r="A697" s="69"/>
      <c r="B697" s="40"/>
      <c r="C697" s="69"/>
      <c r="D697" s="6" t="s">
        <v>300</v>
      </c>
      <c r="E697" s="160">
        <v>2642</v>
      </c>
      <c r="F697" s="160">
        <v>2642</v>
      </c>
      <c r="G697" s="160">
        <v>2440.1</v>
      </c>
    </row>
    <row r="698" spans="1:7" ht="13.5">
      <c r="A698" s="103" t="s">
        <v>413</v>
      </c>
      <c r="B698" s="40"/>
      <c r="C698" s="103"/>
      <c r="D698" s="27" t="s">
        <v>414</v>
      </c>
      <c r="E698" s="145">
        <f>E704+E753+E740</f>
        <v>87490.6</v>
      </c>
      <c r="F698" s="145">
        <f>F704+F753+F740+F699+F735+F746</f>
        <v>544120</v>
      </c>
      <c r="G698" s="145">
        <f>G704+G753+G740+G699+G735+G746</f>
        <v>431035.2</v>
      </c>
    </row>
    <row r="699" spans="1:7" ht="25.5">
      <c r="A699" s="103"/>
      <c r="B699" s="40" t="s">
        <v>237</v>
      </c>
      <c r="C699" s="103"/>
      <c r="D699" s="132" t="s">
        <v>238</v>
      </c>
      <c r="E699" s="145"/>
      <c r="F699" s="161">
        <f>F700</f>
        <v>30073.7</v>
      </c>
      <c r="G699" s="161">
        <f>G700</f>
        <v>9806.6</v>
      </c>
    </row>
    <row r="700" spans="1:7" ht="25.5">
      <c r="A700" s="103"/>
      <c r="B700" s="57" t="s">
        <v>239</v>
      </c>
      <c r="C700" s="105"/>
      <c r="D700" s="129" t="s">
        <v>583</v>
      </c>
      <c r="E700" s="145"/>
      <c r="F700" s="149">
        <f>F701</f>
        <v>30073.7</v>
      </c>
      <c r="G700" s="149">
        <f>G701</f>
        <v>9806.6</v>
      </c>
    </row>
    <row r="701" spans="1:7" ht="13.5">
      <c r="A701" s="103"/>
      <c r="B701" s="57"/>
      <c r="C701" s="62" t="s">
        <v>403</v>
      </c>
      <c r="D701" s="130" t="s">
        <v>495</v>
      </c>
      <c r="E701" s="145"/>
      <c r="F701" s="149">
        <f>F702+F703</f>
        <v>30073.7</v>
      </c>
      <c r="G701" s="149">
        <f>G702+G703</f>
        <v>9806.6</v>
      </c>
    </row>
    <row r="702" spans="1:7" ht="25.5">
      <c r="A702" s="103"/>
      <c r="B702" s="57"/>
      <c r="C702" s="69"/>
      <c r="D702" s="129" t="s">
        <v>584</v>
      </c>
      <c r="E702" s="145"/>
      <c r="F702" s="149">
        <v>19464.9</v>
      </c>
      <c r="G702" s="149"/>
    </row>
    <row r="703" spans="1:7" ht="25.5">
      <c r="A703" s="103"/>
      <c r="B703" s="57"/>
      <c r="C703" s="69"/>
      <c r="D703" s="129" t="s">
        <v>240</v>
      </c>
      <c r="E703" s="145"/>
      <c r="F703" s="149">
        <v>10608.8</v>
      </c>
      <c r="G703" s="149">
        <v>9806.6</v>
      </c>
    </row>
    <row r="704" spans="1:7" ht="13.5">
      <c r="A704" s="103"/>
      <c r="B704" s="40" t="s">
        <v>360</v>
      </c>
      <c r="C704" s="69"/>
      <c r="D704" s="28" t="s">
        <v>511</v>
      </c>
      <c r="E704" s="161">
        <f>E709+E729+E725+E713+E719</f>
        <v>59827.5</v>
      </c>
      <c r="F704" s="161">
        <f>F709+F729+F725+F705+F713+F719+F727</f>
        <v>55531.299999999996</v>
      </c>
      <c r="G704" s="161">
        <f>G709+G729+G725+G705+G713+G719+G727</f>
        <v>42676.5</v>
      </c>
    </row>
    <row r="705" spans="1:7" ht="76.5">
      <c r="A705" s="103"/>
      <c r="B705" s="60" t="s">
        <v>241</v>
      </c>
      <c r="C705" s="62"/>
      <c r="D705" s="10" t="s">
        <v>94</v>
      </c>
      <c r="E705" s="161"/>
      <c r="F705" s="149">
        <f>F706</f>
        <v>17755.2</v>
      </c>
      <c r="G705" s="149">
        <f>G706</f>
        <v>10598.4</v>
      </c>
    </row>
    <row r="706" spans="1:7" ht="13.5">
      <c r="A706" s="103"/>
      <c r="B706" s="60"/>
      <c r="C706" s="62" t="s">
        <v>403</v>
      </c>
      <c r="D706" s="130" t="s">
        <v>495</v>
      </c>
      <c r="E706" s="161"/>
      <c r="F706" s="149">
        <f>F707+F708</f>
        <v>17755.2</v>
      </c>
      <c r="G706" s="149">
        <f>G707+G708</f>
        <v>10598.4</v>
      </c>
    </row>
    <row r="707" spans="1:7" ht="76.5">
      <c r="A707" s="103"/>
      <c r="B707" s="60"/>
      <c r="C707" s="62"/>
      <c r="D707" s="10" t="s">
        <v>94</v>
      </c>
      <c r="E707" s="161"/>
      <c r="F707" s="149">
        <v>15336</v>
      </c>
      <c r="G707" s="149">
        <v>8179.2</v>
      </c>
    </row>
    <row r="708" spans="1:7" ht="89.25">
      <c r="A708" s="103"/>
      <c r="B708" s="60"/>
      <c r="C708" s="62"/>
      <c r="D708" s="10" t="s">
        <v>242</v>
      </c>
      <c r="E708" s="161"/>
      <c r="F708" s="149">
        <v>2419.2</v>
      </c>
      <c r="G708" s="149">
        <v>2419.2</v>
      </c>
    </row>
    <row r="709" spans="1:7" ht="76.5">
      <c r="A709" s="103"/>
      <c r="B709" s="60" t="s">
        <v>254</v>
      </c>
      <c r="C709" s="99"/>
      <c r="D709" s="10" t="s">
        <v>253</v>
      </c>
      <c r="E709" s="149">
        <f>E710</f>
        <v>5443.2</v>
      </c>
      <c r="F709" s="149">
        <f>F710</f>
        <v>7437.6</v>
      </c>
      <c r="G709" s="149">
        <f>G710</f>
        <v>2325.6</v>
      </c>
    </row>
    <row r="710" spans="1:7" ht="13.5">
      <c r="A710" s="103"/>
      <c r="B710" s="60"/>
      <c r="C710" s="62" t="s">
        <v>403</v>
      </c>
      <c r="D710" s="130" t="s">
        <v>495</v>
      </c>
      <c r="E710" s="149">
        <f>E711</f>
        <v>5443.2</v>
      </c>
      <c r="F710" s="149">
        <f>F712+F711</f>
        <v>7437.6</v>
      </c>
      <c r="G710" s="149">
        <f>G712+G711</f>
        <v>2325.6</v>
      </c>
    </row>
    <row r="711" spans="1:7" ht="76.5">
      <c r="A711" s="103"/>
      <c r="B711" s="60"/>
      <c r="C711" s="62"/>
      <c r="D711" s="10" t="s">
        <v>253</v>
      </c>
      <c r="E711" s="149">
        <v>5443.2</v>
      </c>
      <c r="F711" s="149">
        <v>5623.2</v>
      </c>
      <c r="G711" s="149">
        <v>511.2</v>
      </c>
    </row>
    <row r="712" spans="1:7" ht="76.5">
      <c r="A712" s="103"/>
      <c r="B712" s="60"/>
      <c r="C712" s="62"/>
      <c r="D712" s="10" t="s">
        <v>213</v>
      </c>
      <c r="E712" s="149"/>
      <c r="F712" s="149">
        <v>1814.4</v>
      </c>
      <c r="G712" s="149">
        <v>1814.4</v>
      </c>
    </row>
    <row r="713" spans="1:7" ht="63.75">
      <c r="A713" s="103"/>
      <c r="B713" s="60" t="s">
        <v>46</v>
      </c>
      <c r="C713" s="62"/>
      <c r="D713" s="10" t="s">
        <v>47</v>
      </c>
      <c r="E713" s="149">
        <f>E714</f>
        <v>1521</v>
      </c>
      <c r="F713" s="149">
        <f>F714</f>
        <v>1521</v>
      </c>
      <c r="G713" s="149">
        <f>G714</f>
        <v>1213.4</v>
      </c>
    </row>
    <row r="714" spans="1:7" ht="25.5">
      <c r="A714" s="103"/>
      <c r="B714" s="60"/>
      <c r="C714" s="62" t="s">
        <v>465</v>
      </c>
      <c r="D714" s="10" t="s">
        <v>454</v>
      </c>
      <c r="E714" s="149">
        <f>SUM(E715:E718)</f>
        <v>1521</v>
      </c>
      <c r="F714" s="149">
        <f>SUM(F715:F718)</f>
        <v>1521</v>
      </c>
      <c r="G714" s="149">
        <f>SUM(G715:G718)</f>
        <v>1213.4</v>
      </c>
    </row>
    <row r="715" spans="1:7" ht="13.5">
      <c r="A715" s="103"/>
      <c r="B715" s="60"/>
      <c r="C715" s="62"/>
      <c r="D715" s="10" t="s">
        <v>342</v>
      </c>
      <c r="E715" s="149">
        <v>867</v>
      </c>
      <c r="F715" s="149">
        <v>867</v>
      </c>
      <c r="G715" s="149">
        <v>758.2</v>
      </c>
    </row>
    <row r="716" spans="1:7" ht="25.5">
      <c r="A716" s="103"/>
      <c r="B716" s="60"/>
      <c r="C716" s="62"/>
      <c r="D716" s="14" t="s">
        <v>121</v>
      </c>
      <c r="E716" s="149">
        <v>30</v>
      </c>
      <c r="F716" s="149">
        <v>30</v>
      </c>
      <c r="G716" s="149"/>
    </row>
    <row r="717" spans="1:7" ht="13.5">
      <c r="A717" s="103"/>
      <c r="B717" s="60"/>
      <c r="C717" s="62"/>
      <c r="D717" s="10" t="s">
        <v>349</v>
      </c>
      <c r="E717" s="149">
        <v>61</v>
      </c>
      <c r="F717" s="149">
        <v>61</v>
      </c>
      <c r="G717" s="149">
        <v>48</v>
      </c>
    </row>
    <row r="718" spans="1:7" ht="13.5">
      <c r="A718" s="103"/>
      <c r="B718" s="60"/>
      <c r="C718" s="62"/>
      <c r="D718" s="10" t="s">
        <v>384</v>
      </c>
      <c r="E718" s="149">
        <v>563</v>
      </c>
      <c r="F718" s="149">
        <v>563</v>
      </c>
      <c r="G718" s="149">
        <v>407.2</v>
      </c>
    </row>
    <row r="719" spans="1:7" ht="25.5">
      <c r="A719" s="103"/>
      <c r="B719" s="60" t="s">
        <v>48</v>
      </c>
      <c r="C719" s="62"/>
      <c r="D719" s="10" t="s">
        <v>49</v>
      </c>
      <c r="E719" s="149">
        <f>E720</f>
        <v>760.5</v>
      </c>
      <c r="F719" s="149">
        <f>F720</f>
        <v>760.5</v>
      </c>
      <c r="G719" s="149">
        <f>G720</f>
        <v>606.7</v>
      </c>
    </row>
    <row r="720" spans="1:7" ht="25.5">
      <c r="A720" s="103"/>
      <c r="B720" s="60"/>
      <c r="C720" s="62" t="s">
        <v>465</v>
      </c>
      <c r="D720" s="10" t="s">
        <v>454</v>
      </c>
      <c r="E720" s="149">
        <f>SUM(E721:E724)</f>
        <v>760.5</v>
      </c>
      <c r="F720" s="149">
        <f>SUM(F721:F724)</f>
        <v>760.5</v>
      </c>
      <c r="G720" s="149">
        <f>SUM(G721:G724)</f>
        <v>606.7</v>
      </c>
    </row>
    <row r="721" spans="1:7" ht="13.5">
      <c r="A721" s="103"/>
      <c r="B721" s="60"/>
      <c r="C721" s="62"/>
      <c r="D721" s="10" t="s">
        <v>342</v>
      </c>
      <c r="E721" s="149">
        <v>433.5</v>
      </c>
      <c r="F721" s="149">
        <v>433.5</v>
      </c>
      <c r="G721" s="149">
        <v>379.1</v>
      </c>
    </row>
    <row r="722" spans="1:7" ht="25.5">
      <c r="A722" s="103"/>
      <c r="B722" s="60"/>
      <c r="C722" s="62"/>
      <c r="D722" s="14" t="s">
        <v>121</v>
      </c>
      <c r="E722" s="149">
        <v>15</v>
      </c>
      <c r="F722" s="149">
        <v>15</v>
      </c>
      <c r="G722" s="149"/>
    </row>
    <row r="723" spans="1:7" ht="13.5">
      <c r="A723" s="103"/>
      <c r="B723" s="60"/>
      <c r="C723" s="62"/>
      <c r="D723" s="10" t="s">
        <v>349</v>
      </c>
      <c r="E723" s="149">
        <v>30.5</v>
      </c>
      <c r="F723" s="149">
        <v>30.5</v>
      </c>
      <c r="G723" s="149">
        <v>24</v>
      </c>
    </row>
    <row r="724" spans="1:7" ht="13.5">
      <c r="A724" s="103"/>
      <c r="B724" s="60"/>
      <c r="C724" s="62"/>
      <c r="D724" s="10" t="s">
        <v>384</v>
      </c>
      <c r="E724" s="149">
        <v>281.5</v>
      </c>
      <c r="F724" s="149">
        <v>281.5</v>
      </c>
      <c r="G724" s="149">
        <v>203.6</v>
      </c>
    </row>
    <row r="725" spans="1:7" ht="25.5">
      <c r="A725" s="103"/>
      <c r="B725" s="60" t="s">
        <v>557</v>
      </c>
      <c r="C725" s="62"/>
      <c r="D725" s="10" t="s">
        <v>196</v>
      </c>
      <c r="E725" s="149">
        <f>E726</f>
        <v>614</v>
      </c>
      <c r="F725" s="149">
        <f>F726</f>
        <v>614</v>
      </c>
      <c r="G725" s="149">
        <f>G726</f>
        <v>569</v>
      </c>
    </row>
    <row r="726" spans="1:7" ht="25.5">
      <c r="A726" s="103"/>
      <c r="B726" s="60"/>
      <c r="C726" s="62" t="s">
        <v>465</v>
      </c>
      <c r="D726" s="10" t="s">
        <v>454</v>
      </c>
      <c r="E726" s="149">
        <v>614</v>
      </c>
      <c r="F726" s="149">
        <v>614</v>
      </c>
      <c r="G726" s="149">
        <v>569</v>
      </c>
    </row>
    <row r="727" spans="1:7" ht="38.25">
      <c r="A727" s="103"/>
      <c r="B727" s="60" t="s">
        <v>95</v>
      </c>
      <c r="C727" s="62"/>
      <c r="D727" s="129" t="s">
        <v>96</v>
      </c>
      <c r="E727" s="149"/>
      <c r="F727" s="149">
        <f>F728</f>
        <v>686.4</v>
      </c>
      <c r="G727" s="149">
        <f>G728</f>
        <v>686.4</v>
      </c>
    </row>
    <row r="728" spans="1:7" ht="13.5">
      <c r="A728" s="103"/>
      <c r="B728" s="60"/>
      <c r="C728" s="62" t="s">
        <v>403</v>
      </c>
      <c r="D728" s="130" t="s">
        <v>495</v>
      </c>
      <c r="E728" s="149"/>
      <c r="F728" s="149">
        <v>686.4</v>
      </c>
      <c r="G728" s="149">
        <v>686.4</v>
      </c>
    </row>
    <row r="729" spans="1:7" ht="13.5">
      <c r="A729" s="103"/>
      <c r="B729" s="60" t="s">
        <v>248</v>
      </c>
      <c r="C729" s="62"/>
      <c r="D729" s="130" t="s">
        <v>249</v>
      </c>
      <c r="E729" s="149">
        <f>E730</f>
        <v>51488.8</v>
      </c>
      <c r="F729" s="149">
        <f>F730+F733</f>
        <v>26756.6</v>
      </c>
      <c r="G729" s="149">
        <f>G730+G733</f>
        <v>26677</v>
      </c>
    </row>
    <row r="730" spans="1:7" ht="38.25">
      <c r="A730" s="103"/>
      <c r="B730" s="60" t="s">
        <v>250</v>
      </c>
      <c r="C730" s="62"/>
      <c r="D730" s="130" t="s">
        <v>251</v>
      </c>
      <c r="E730" s="149">
        <f>E731</f>
        <v>51488.8</v>
      </c>
      <c r="F730" s="149">
        <f>F731</f>
        <v>26709.6</v>
      </c>
      <c r="G730" s="149">
        <f>G731</f>
        <v>26630</v>
      </c>
    </row>
    <row r="731" spans="1:7" ht="13.5">
      <c r="A731" s="103"/>
      <c r="B731" s="60"/>
      <c r="C731" s="62" t="s">
        <v>403</v>
      </c>
      <c r="D731" s="130" t="s">
        <v>495</v>
      </c>
      <c r="E731" s="149">
        <f>E732</f>
        <v>51488.8</v>
      </c>
      <c r="F731" s="149">
        <f>F732</f>
        <v>26709.6</v>
      </c>
      <c r="G731" s="149">
        <f>G732</f>
        <v>26630</v>
      </c>
    </row>
    <row r="732" spans="1:7" ht="38.25">
      <c r="A732" s="103"/>
      <c r="B732" s="60"/>
      <c r="C732" s="62"/>
      <c r="D732" s="130" t="s">
        <v>252</v>
      </c>
      <c r="E732" s="149">
        <v>51488.8</v>
      </c>
      <c r="F732" s="149">
        <v>26709.6</v>
      </c>
      <c r="G732" s="149">
        <v>26630</v>
      </c>
    </row>
    <row r="733" spans="1:7" ht="13.5">
      <c r="A733" s="103"/>
      <c r="B733" s="60" t="s">
        <v>66</v>
      </c>
      <c r="C733" s="62"/>
      <c r="D733" s="130" t="s">
        <v>67</v>
      </c>
      <c r="E733" s="149"/>
      <c r="F733" s="149">
        <f>F734</f>
        <v>47</v>
      </c>
      <c r="G733" s="149">
        <f>G734</f>
        <v>47</v>
      </c>
    </row>
    <row r="734" spans="1:7" ht="13.5">
      <c r="A734" s="103"/>
      <c r="B734" s="60"/>
      <c r="C734" s="62" t="s">
        <v>403</v>
      </c>
      <c r="D734" s="130" t="s">
        <v>495</v>
      </c>
      <c r="E734" s="149"/>
      <c r="F734" s="149">
        <v>47</v>
      </c>
      <c r="G734" s="149">
        <v>47</v>
      </c>
    </row>
    <row r="735" spans="1:7" ht="25.5">
      <c r="A735" s="103"/>
      <c r="B735" s="40" t="s">
        <v>203</v>
      </c>
      <c r="C735" s="69"/>
      <c r="D735" s="117" t="s">
        <v>204</v>
      </c>
      <c r="E735" s="149"/>
      <c r="F735" s="161">
        <f>F736+F738</f>
        <v>395132.5</v>
      </c>
      <c r="G735" s="161">
        <f>G736+G738</f>
        <v>352975.9</v>
      </c>
    </row>
    <row r="736" spans="1:7" ht="13.5">
      <c r="A736" s="103"/>
      <c r="B736" s="60" t="s">
        <v>582</v>
      </c>
      <c r="C736" s="69"/>
      <c r="D736" s="118" t="s">
        <v>10</v>
      </c>
      <c r="E736" s="149"/>
      <c r="F736" s="149">
        <f>F737</f>
        <v>73.1</v>
      </c>
      <c r="G736" s="149">
        <f>G737</f>
        <v>59.4</v>
      </c>
    </row>
    <row r="737" spans="1:7" ht="25.5">
      <c r="A737" s="103"/>
      <c r="B737" s="40"/>
      <c r="C737" s="62" t="s">
        <v>500</v>
      </c>
      <c r="D737" s="61" t="s">
        <v>501</v>
      </c>
      <c r="E737" s="149"/>
      <c r="F737" s="149">
        <v>73.1</v>
      </c>
      <c r="G737" s="149">
        <v>59.4</v>
      </c>
    </row>
    <row r="738" spans="1:7" ht="38.25">
      <c r="A738" s="103"/>
      <c r="B738" s="60" t="s">
        <v>205</v>
      </c>
      <c r="C738" s="62"/>
      <c r="D738" s="118" t="s">
        <v>428</v>
      </c>
      <c r="E738" s="149"/>
      <c r="F738" s="149">
        <f>F739</f>
        <v>395059.4</v>
      </c>
      <c r="G738" s="149">
        <f>G739</f>
        <v>352916.5</v>
      </c>
    </row>
    <row r="739" spans="1:7" ht="25.5">
      <c r="A739" s="103"/>
      <c r="B739" s="60"/>
      <c r="C739" s="62" t="s">
        <v>465</v>
      </c>
      <c r="D739" s="130" t="s">
        <v>454</v>
      </c>
      <c r="E739" s="149"/>
      <c r="F739" s="149">
        <v>395059.4</v>
      </c>
      <c r="G739" s="149">
        <v>352916.5</v>
      </c>
    </row>
    <row r="740" spans="1:7" ht="13.5">
      <c r="A740" s="103"/>
      <c r="B740" s="40" t="s">
        <v>455</v>
      </c>
      <c r="C740" s="69"/>
      <c r="D740" s="117" t="s">
        <v>424</v>
      </c>
      <c r="E740" s="161">
        <f>E741</f>
        <v>19059.8</v>
      </c>
      <c r="F740" s="161">
        <f>F741</f>
        <v>18777.9</v>
      </c>
      <c r="G740" s="161">
        <f>G741</f>
        <v>14622.8</v>
      </c>
    </row>
    <row r="741" spans="1:7" ht="76.5">
      <c r="A741" s="103"/>
      <c r="B741" s="60" t="s">
        <v>456</v>
      </c>
      <c r="C741" s="62"/>
      <c r="D741" s="118" t="s">
        <v>528</v>
      </c>
      <c r="E741" s="160">
        <f>E744+E742</f>
        <v>19059.8</v>
      </c>
      <c r="F741" s="160">
        <f>F744+F742</f>
        <v>18777.9</v>
      </c>
      <c r="G741" s="160">
        <f>G744+G742</f>
        <v>14622.8</v>
      </c>
    </row>
    <row r="742" spans="1:7" ht="63.75">
      <c r="A742" s="103"/>
      <c r="B742" s="60" t="s">
        <v>521</v>
      </c>
      <c r="C742" s="62"/>
      <c r="D742" s="128" t="s">
        <v>284</v>
      </c>
      <c r="E742" s="160">
        <f>E743</f>
        <v>18386</v>
      </c>
      <c r="F742" s="160">
        <f>F743</f>
        <v>18386</v>
      </c>
      <c r="G742" s="160">
        <f>G743</f>
        <v>14230.9</v>
      </c>
    </row>
    <row r="743" spans="1:7" ht="13.5">
      <c r="A743" s="103"/>
      <c r="B743" s="60"/>
      <c r="C743" s="62" t="s">
        <v>403</v>
      </c>
      <c r="D743" s="130" t="s">
        <v>495</v>
      </c>
      <c r="E743" s="160">
        <v>18386</v>
      </c>
      <c r="F743" s="160">
        <v>18386</v>
      </c>
      <c r="G743" s="160">
        <v>14230.9</v>
      </c>
    </row>
    <row r="744" spans="1:7" ht="38.25">
      <c r="A744" s="103"/>
      <c r="B744" s="60" t="s">
        <v>180</v>
      </c>
      <c r="C744" s="62"/>
      <c r="D744" s="14" t="s">
        <v>181</v>
      </c>
      <c r="E744" s="160">
        <f>E745</f>
        <v>673.8</v>
      </c>
      <c r="F744" s="160">
        <f>F745</f>
        <v>391.9</v>
      </c>
      <c r="G744" s="160">
        <f>G745</f>
        <v>391.9</v>
      </c>
    </row>
    <row r="745" spans="1:7" ht="13.5">
      <c r="A745" s="103"/>
      <c r="B745" s="60"/>
      <c r="C745" s="62" t="s">
        <v>403</v>
      </c>
      <c r="D745" s="130" t="s">
        <v>495</v>
      </c>
      <c r="E745" s="160">
        <v>673.8</v>
      </c>
      <c r="F745" s="160">
        <v>391.9</v>
      </c>
      <c r="G745" s="160">
        <v>391.9</v>
      </c>
    </row>
    <row r="746" spans="1:7" ht="13.5">
      <c r="A746" s="103"/>
      <c r="B746" s="56" t="s">
        <v>587</v>
      </c>
      <c r="C746" s="98"/>
      <c r="D746" s="31" t="s">
        <v>588</v>
      </c>
      <c r="E746" s="147"/>
      <c r="F746" s="147">
        <f>F749+F747</f>
        <v>33001.299999999996</v>
      </c>
      <c r="G746" s="147">
        <f>G749+G747</f>
        <v>5806.2</v>
      </c>
    </row>
    <row r="747" spans="1:7" ht="25.5">
      <c r="A747" s="103"/>
      <c r="B747" s="60" t="s">
        <v>124</v>
      </c>
      <c r="C747" s="98"/>
      <c r="D747" s="14" t="s">
        <v>125</v>
      </c>
      <c r="E747" s="147"/>
      <c r="F747" s="149">
        <f>F748</f>
        <v>875.2</v>
      </c>
      <c r="G747" s="147"/>
    </row>
    <row r="748" spans="1:7" ht="13.5">
      <c r="A748" s="103"/>
      <c r="B748" s="56"/>
      <c r="C748" s="62" t="s">
        <v>534</v>
      </c>
      <c r="D748" s="14" t="s">
        <v>504</v>
      </c>
      <c r="E748" s="147"/>
      <c r="F748" s="149">
        <v>875.2</v>
      </c>
      <c r="G748" s="147"/>
    </row>
    <row r="749" spans="1:7" ht="38.25">
      <c r="A749" s="103"/>
      <c r="B749" s="60" t="s">
        <v>585</v>
      </c>
      <c r="C749" s="62"/>
      <c r="D749" s="14" t="s">
        <v>586</v>
      </c>
      <c r="E749" s="160"/>
      <c r="F749" s="160">
        <f>F750</f>
        <v>32126.1</v>
      </c>
      <c r="G749" s="160">
        <f>G750</f>
        <v>5806.2</v>
      </c>
    </row>
    <row r="750" spans="1:7" ht="13.5">
      <c r="A750" s="103"/>
      <c r="B750" s="60"/>
      <c r="C750" s="62" t="s">
        <v>403</v>
      </c>
      <c r="D750" s="130" t="s">
        <v>495</v>
      </c>
      <c r="E750" s="160"/>
      <c r="F750" s="160">
        <f>F751+F752</f>
        <v>32126.1</v>
      </c>
      <c r="G750" s="160">
        <f>G751+G752</f>
        <v>5806.2</v>
      </c>
    </row>
    <row r="751" spans="1:7" ht="38.25">
      <c r="A751" s="103"/>
      <c r="B751" s="60"/>
      <c r="C751" s="62"/>
      <c r="D751" s="14" t="s">
        <v>586</v>
      </c>
      <c r="E751" s="160"/>
      <c r="F751" s="160">
        <v>26312.7</v>
      </c>
      <c r="G751" s="160">
        <v>324.9</v>
      </c>
    </row>
    <row r="752" spans="1:7" ht="38.25">
      <c r="A752" s="103"/>
      <c r="B752" s="60"/>
      <c r="C752" s="62"/>
      <c r="D752" s="14" t="s">
        <v>11</v>
      </c>
      <c r="E752" s="160"/>
      <c r="F752" s="160">
        <v>5813.4</v>
      </c>
      <c r="G752" s="160">
        <v>5481.3</v>
      </c>
    </row>
    <row r="753" spans="1:7" ht="25.5">
      <c r="A753" s="103"/>
      <c r="B753" s="40" t="s">
        <v>439</v>
      </c>
      <c r="C753" s="98"/>
      <c r="D753" s="8" t="s">
        <v>440</v>
      </c>
      <c r="E753" s="147">
        <f>E754+E756</f>
        <v>8603.3</v>
      </c>
      <c r="F753" s="147">
        <f>F754+F756</f>
        <v>11603.3</v>
      </c>
      <c r="G753" s="147">
        <f>G754+G756</f>
        <v>5147.2</v>
      </c>
    </row>
    <row r="754" spans="1:7" ht="38.25">
      <c r="A754" s="103"/>
      <c r="B754" s="60" t="s">
        <v>559</v>
      </c>
      <c r="C754" s="111"/>
      <c r="D754" s="61" t="s">
        <v>175</v>
      </c>
      <c r="E754" s="149">
        <f>E755</f>
        <v>7000</v>
      </c>
      <c r="F754" s="149">
        <f>F755</f>
        <v>10000</v>
      </c>
      <c r="G754" s="149">
        <f>G755</f>
        <v>3867.2</v>
      </c>
    </row>
    <row r="755" spans="1:7" ht="13.5">
      <c r="A755" s="103"/>
      <c r="B755" s="60"/>
      <c r="C755" s="62" t="s">
        <v>482</v>
      </c>
      <c r="D755" s="14" t="s">
        <v>469</v>
      </c>
      <c r="E755" s="149">
        <v>7000</v>
      </c>
      <c r="F755" s="149">
        <v>10000</v>
      </c>
      <c r="G755" s="149">
        <v>3867.2</v>
      </c>
    </row>
    <row r="756" spans="1:7" ht="38.25">
      <c r="A756" s="103"/>
      <c r="B756" s="60" t="s">
        <v>560</v>
      </c>
      <c r="C756" s="62"/>
      <c r="D756" s="14" t="s">
        <v>169</v>
      </c>
      <c r="E756" s="149">
        <f>E757</f>
        <v>1603.3</v>
      </c>
      <c r="F756" s="149">
        <f>F757</f>
        <v>1603.3</v>
      </c>
      <c r="G756" s="149">
        <f>G757</f>
        <v>1280</v>
      </c>
    </row>
    <row r="757" spans="1:7" ht="13.5">
      <c r="A757" s="103"/>
      <c r="B757" s="60"/>
      <c r="C757" s="62" t="s">
        <v>482</v>
      </c>
      <c r="D757" s="14" t="s">
        <v>469</v>
      </c>
      <c r="E757" s="149">
        <v>1603.3</v>
      </c>
      <c r="F757" s="149">
        <v>1603.3</v>
      </c>
      <c r="G757" s="149">
        <v>1280</v>
      </c>
    </row>
    <row r="758" spans="1:7" ht="12.75">
      <c r="A758" s="81" t="s">
        <v>198</v>
      </c>
      <c r="B758" s="40"/>
      <c r="C758" s="81"/>
      <c r="D758" s="126" t="s">
        <v>424</v>
      </c>
      <c r="E758" s="161">
        <f>E759</f>
        <v>94296.7</v>
      </c>
      <c r="F758" s="161">
        <f aca="true" t="shared" si="64" ref="F758:G761">F759</f>
        <v>94296.7</v>
      </c>
      <c r="G758" s="161">
        <f t="shared" si="64"/>
        <v>94296.7</v>
      </c>
    </row>
    <row r="759" spans="1:7" ht="13.5">
      <c r="A759" s="103" t="s">
        <v>311</v>
      </c>
      <c r="B759" s="40"/>
      <c r="C759" s="103"/>
      <c r="D759" s="127" t="s">
        <v>498</v>
      </c>
      <c r="E759" s="150">
        <f>E760</f>
        <v>94296.7</v>
      </c>
      <c r="F759" s="150">
        <f t="shared" si="64"/>
        <v>94296.7</v>
      </c>
      <c r="G759" s="150">
        <f t="shared" si="64"/>
        <v>94296.7</v>
      </c>
    </row>
    <row r="760" spans="1:7" ht="12.75">
      <c r="A760" s="81"/>
      <c r="B760" s="40" t="s">
        <v>455</v>
      </c>
      <c r="C760" s="81"/>
      <c r="D760" s="7" t="s">
        <v>424</v>
      </c>
      <c r="E760" s="161">
        <f>E761</f>
        <v>94296.7</v>
      </c>
      <c r="F760" s="161">
        <f t="shared" si="64"/>
        <v>94296.7</v>
      </c>
      <c r="G760" s="161">
        <f t="shared" si="64"/>
        <v>94296.7</v>
      </c>
    </row>
    <row r="761" spans="1:7" ht="63.75">
      <c r="A761" s="103"/>
      <c r="B761" s="60" t="s">
        <v>199</v>
      </c>
      <c r="C761" s="62"/>
      <c r="D761" s="14" t="s">
        <v>291</v>
      </c>
      <c r="E761" s="149">
        <f>E762</f>
        <v>94296.7</v>
      </c>
      <c r="F761" s="149">
        <f t="shared" si="64"/>
        <v>94296.7</v>
      </c>
      <c r="G761" s="149">
        <f t="shared" si="64"/>
        <v>94296.7</v>
      </c>
    </row>
    <row r="762" spans="1:7" ht="13.5">
      <c r="A762" s="103"/>
      <c r="B762" s="40"/>
      <c r="C762" s="62" t="s">
        <v>151</v>
      </c>
      <c r="D762" s="14" t="s">
        <v>498</v>
      </c>
      <c r="E762" s="149">
        <v>94296.7</v>
      </c>
      <c r="F762" s="149">
        <v>94296.7</v>
      </c>
      <c r="G762" s="149">
        <v>94296.7</v>
      </c>
    </row>
    <row r="763" spans="1:7" ht="15.75">
      <c r="A763" s="112"/>
      <c r="B763" s="40"/>
      <c r="C763" s="112"/>
      <c r="D763" s="29" t="s">
        <v>397</v>
      </c>
      <c r="E763" s="162">
        <f>E692+E589+E525+E370+E363+E257+E211+E148+E10+E758</f>
        <v>1879993.4</v>
      </c>
      <c r="F763" s="162">
        <f>F692+F589+F525+F370+F363+F257+F211+F148+F10+F758</f>
        <v>2594053.8000000003</v>
      </c>
      <c r="G763" s="162">
        <f>G692+G589+G525+G370+G363+G257+G211+G148+G10+G758</f>
        <v>2144273.8</v>
      </c>
    </row>
    <row r="764" spans="1:7" ht="39" customHeight="1">
      <c r="A764" s="154"/>
      <c r="B764" s="155"/>
      <c r="C764" s="155"/>
      <c r="D764" s="159" t="s">
        <v>14</v>
      </c>
      <c r="E764" s="151"/>
      <c r="F764" s="163">
        <v>162812.2</v>
      </c>
      <c r="G764" s="163">
        <v>78901.5</v>
      </c>
    </row>
    <row r="765" spans="1:7" ht="15.75">
      <c r="A765" s="154"/>
      <c r="B765" s="155"/>
      <c r="C765" s="155"/>
      <c r="D765" s="157" t="s">
        <v>577</v>
      </c>
      <c r="E765" s="146">
        <f>E763-E764</f>
        <v>1879993.4</v>
      </c>
      <c r="F765" s="150">
        <f>F763-F764</f>
        <v>2431241.6</v>
      </c>
      <c r="G765" s="150">
        <f>G763-G764</f>
        <v>2065372.2999999998</v>
      </c>
    </row>
    <row r="766" spans="5:7" ht="12.75">
      <c r="E766" s="152"/>
      <c r="F766" s="152"/>
      <c r="G766" s="152"/>
    </row>
    <row r="767" spans="4:7" ht="13.5">
      <c r="D767" s="156" t="s">
        <v>578</v>
      </c>
      <c r="E767" s="150">
        <v>-72689.2</v>
      </c>
      <c r="F767" s="150">
        <v>-456960.9</v>
      </c>
      <c r="G767" s="150">
        <v>-55739.2</v>
      </c>
    </row>
    <row r="768" spans="5:7" ht="12.75">
      <c r="E768" s="153"/>
      <c r="F768" s="153"/>
      <c r="G768" s="153"/>
    </row>
    <row r="769" spans="5:7" ht="12.75">
      <c r="E769" s="153"/>
      <c r="F769" s="153"/>
      <c r="G769" s="153"/>
    </row>
    <row r="770" spans="4:7" ht="12.75">
      <c r="D770" s="138"/>
      <c r="E770" s="138"/>
      <c r="F770" s="138"/>
      <c r="G770" s="138"/>
    </row>
    <row r="771" spans="4:7" ht="12.75">
      <c r="D771" s="138"/>
      <c r="E771" s="158"/>
      <c r="F771" s="158"/>
      <c r="G771" s="158"/>
    </row>
    <row r="772" spans="4:7" ht="12.75">
      <c r="D772" s="138"/>
      <c r="E772" s="158"/>
      <c r="F772" s="158"/>
      <c r="G772" s="158"/>
    </row>
    <row r="773" spans="4:7" ht="12.75">
      <c r="D773" s="138"/>
      <c r="E773" s="158"/>
      <c r="F773" s="158"/>
      <c r="G773" s="158"/>
    </row>
    <row r="774" spans="5:7" ht="12.75">
      <c r="E774" s="153"/>
      <c r="F774" s="153"/>
      <c r="G774" s="153"/>
    </row>
    <row r="775" spans="5:7" ht="12.75">
      <c r="E775" s="153"/>
      <c r="F775" s="153"/>
      <c r="G775" s="153"/>
    </row>
    <row r="776" spans="5:7" ht="12.75">
      <c r="E776" s="153"/>
      <c r="F776" s="153"/>
      <c r="G776" s="153"/>
    </row>
    <row r="777" spans="5:7" ht="12.75">
      <c r="E777" s="153"/>
      <c r="F777" s="153"/>
      <c r="G777" s="153"/>
    </row>
    <row r="778" spans="5:7" ht="12.75">
      <c r="E778" s="153"/>
      <c r="F778" s="153"/>
      <c r="G778" s="153"/>
    </row>
    <row r="779" spans="5:7" ht="12.75">
      <c r="E779" s="153"/>
      <c r="F779" s="153"/>
      <c r="G779" s="153"/>
    </row>
    <row r="780" spans="5:7" ht="12.75">
      <c r="E780" s="153"/>
      <c r="F780" s="153"/>
      <c r="G780" s="153"/>
    </row>
    <row r="781" spans="5:7" ht="12.75">
      <c r="E781" s="153"/>
      <c r="F781" s="153"/>
      <c r="G781" s="153"/>
    </row>
    <row r="782" spans="5:7" ht="12.75">
      <c r="E782" s="153"/>
      <c r="F782" s="153"/>
      <c r="G782" s="153"/>
    </row>
    <row r="783" spans="5:7" ht="12.75">
      <c r="E783" s="153"/>
      <c r="F783" s="153"/>
      <c r="G783" s="153"/>
    </row>
    <row r="784" spans="5:7" ht="12.75">
      <c r="E784" s="153"/>
      <c r="F784" s="153"/>
      <c r="G784" s="153"/>
    </row>
    <row r="785" spans="5:7" ht="12.75">
      <c r="E785" s="153"/>
      <c r="F785" s="153"/>
      <c r="G785" s="153"/>
    </row>
    <row r="786" spans="5:7" ht="12.75">
      <c r="E786" s="153"/>
      <c r="F786" s="153"/>
      <c r="G786" s="153"/>
    </row>
    <row r="787" spans="5:7" ht="12.75">
      <c r="E787" s="153"/>
      <c r="F787" s="153"/>
      <c r="G787" s="153"/>
    </row>
    <row r="788" spans="5:7" ht="12.75">
      <c r="E788" s="153"/>
      <c r="F788" s="153"/>
      <c r="G788" s="153"/>
    </row>
    <row r="789" spans="5:7" ht="12.75">
      <c r="E789" s="153"/>
      <c r="F789" s="153"/>
      <c r="G789" s="153"/>
    </row>
    <row r="790" spans="5:7" ht="12.75">
      <c r="E790" s="153"/>
      <c r="F790" s="153"/>
      <c r="G790" s="153"/>
    </row>
    <row r="791" spans="5:7" ht="12.75">
      <c r="E791" s="153"/>
      <c r="F791" s="153"/>
      <c r="G791" s="153"/>
    </row>
    <row r="792" spans="5:7" ht="12.75">
      <c r="E792" s="153"/>
      <c r="F792" s="153"/>
      <c r="G792" s="153"/>
    </row>
    <row r="793" spans="5:7" ht="12.75">
      <c r="E793" s="153"/>
      <c r="F793" s="153"/>
      <c r="G793" s="153"/>
    </row>
    <row r="794" spans="5:7" ht="12.75">
      <c r="E794" s="153"/>
      <c r="F794" s="153"/>
      <c r="G794" s="153"/>
    </row>
  </sheetData>
  <mergeCells count="1">
    <mergeCell ref="B6:F6"/>
  </mergeCells>
  <printOptions/>
  <pageMargins left="0.984251968503937" right="0.3937007874015748" top="0.5905511811023623" bottom="0.3937007874015748" header="0.5118110236220472" footer="0.31496062992125984"/>
  <pageSetup horizontalDpi="1200" verticalDpi="12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evtyuhova_g</cp:lastModifiedBy>
  <cp:lastPrinted>2010-11-01T05:49:03Z</cp:lastPrinted>
  <dcterms:created xsi:type="dcterms:W3CDTF">2005-09-01T09:08:31Z</dcterms:created>
  <dcterms:modified xsi:type="dcterms:W3CDTF">2010-11-11T08:46:36Z</dcterms:modified>
  <cp:category/>
  <cp:version/>
  <cp:contentType/>
  <cp:contentStatus/>
</cp:coreProperties>
</file>