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Форма К-9" sheetId="1" r:id="rId1"/>
  </sheets>
  <definedNames>
    <definedName name="_xlnm._FilterDatabase" localSheetId="0" hidden="1">'Форма К-9'!$C$1:$C$977</definedName>
    <definedName name="_xlnm.Print_Titles" localSheetId="0">'Форма К-9'!$10:$11</definedName>
  </definedNames>
  <calcPr fullCalcOnLoad="1"/>
</workbook>
</file>

<file path=xl/sharedStrings.xml><?xml version="1.0" encoding="utf-8"?>
<sst xmlns="http://schemas.openxmlformats.org/spreadsheetml/2006/main" count="1908" uniqueCount="647">
  <si>
    <t xml:space="preserve">Составление протоколов об административных правонарушениях </t>
  </si>
  <si>
    <t>Образование комиссий по делам несовершеннолетних и защите их прав и организация их деятельности</t>
  </si>
  <si>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</si>
  <si>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</si>
  <si>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</si>
  <si>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</si>
  <si>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</si>
  <si>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</si>
  <si>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600</t>
  </si>
  <si>
    <t>Предоставление субсидий бюджетным, автономным учреждениям и иным некоммерческим организациям</t>
  </si>
  <si>
    <t>400</t>
  </si>
  <si>
    <t>Управление имущественных и земельных отношений администрации города Березники</t>
  </si>
  <si>
    <t>700</t>
  </si>
  <si>
    <t>1000</t>
  </si>
  <si>
    <t>Социальная политика</t>
  </si>
  <si>
    <t>1001</t>
  </si>
  <si>
    <t>Пенсионное обеспечение</t>
  </si>
  <si>
    <t>Центральный аппарат</t>
  </si>
  <si>
    <t>0408</t>
  </si>
  <si>
    <t>Транспорт</t>
  </si>
  <si>
    <t>1003</t>
  </si>
  <si>
    <t>Социальное обеспечение населения</t>
  </si>
  <si>
    <t>Глава муниципального образования</t>
  </si>
  <si>
    <t>Председатель представительного органа муниципального образования</t>
  </si>
  <si>
    <t>0407</t>
  </si>
  <si>
    <t>Лесное хозяйство</t>
  </si>
  <si>
    <t>Руководитель контрольно-счетной палаты муниципального образования и его заместители</t>
  </si>
  <si>
    <t>Лесоохранные и лесовосстановительные мероприятия</t>
  </si>
  <si>
    <t>Государственная регистрация актов гражданского состояния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</si>
  <si>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</si>
  <si>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</si>
  <si>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</si>
  <si>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Функционирование Правительства Российской Федерации, высших  исполнительных органов государственной 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</si>
  <si>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</si>
  <si>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муниципального образования</t>
  </si>
  <si>
    <t xml:space="preserve">Информирование населения через средства массовой информации, публикации нормативных актов </t>
  </si>
  <si>
    <t>0314</t>
  </si>
  <si>
    <t>0605</t>
  </si>
  <si>
    <t>Предоставление мер социальной поддержки учащимся из многодетных малоимущих семей</t>
  </si>
  <si>
    <t>Предоставление мер социальной поддержки учащимся из малоимущих семей</t>
  </si>
  <si>
    <t>Стационарная медицинская помощь</t>
  </si>
  <si>
    <t>Скорая медицинская помощь</t>
  </si>
  <si>
    <t>0906</t>
  </si>
  <si>
    <t>Заготовка, переработка, хранение и обеспечение безопасности донорской крови и её компонентов</t>
  </si>
  <si>
    <t>0111</t>
  </si>
  <si>
    <t>Процентные платежи по долговым обязательствам</t>
  </si>
  <si>
    <t>Физическая культура и спорт</t>
  </si>
  <si>
    <t>1300</t>
  </si>
  <si>
    <t>1301</t>
  </si>
  <si>
    <t>0113</t>
  </si>
  <si>
    <t xml:space="preserve">Другие вопросы в области культуры, кинематографии </t>
  </si>
  <si>
    <t>0105</t>
  </si>
  <si>
    <t>Судебная система</t>
  </si>
  <si>
    <t>0503</t>
  </si>
  <si>
    <t>Благоустройство</t>
  </si>
  <si>
    <t>0505</t>
  </si>
  <si>
    <t>Депутаты представительного органа муниципального образования, работающие на не постоянной основе</t>
  </si>
  <si>
    <t>Амбулаторная помощь</t>
  </si>
  <si>
    <t>Обслуживание муниципального долга</t>
  </si>
  <si>
    <t>Пенсии за выслугу лет лицам, замещавшим муниципальные должности муниципальной службы</t>
  </si>
  <si>
    <t>1100</t>
  </si>
  <si>
    <t>Ведомство</t>
  </si>
  <si>
    <t>920</t>
  </si>
  <si>
    <t>Управление здравоохранения администрации города Березники</t>
  </si>
  <si>
    <t>921</t>
  </si>
  <si>
    <t>923</t>
  </si>
  <si>
    <t>Комитет по вопросам образования администрации города Березники</t>
  </si>
  <si>
    <t>Мероприятия по землеустройству и землепользованию</t>
  </si>
  <si>
    <t>Социальное обеспечение</t>
  </si>
  <si>
    <t>924</t>
  </si>
  <si>
    <t>Финансовое управление администрации города Березники</t>
  </si>
  <si>
    <t>928</t>
  </si>
  <si>
    <t>929</t>
  </si>
  <si>
    <t>934</t>
  </si>
  <si>
    <t>Администрация города Березники</t>
  </si>
  <si>
    <t>935</t>
  </si>
  <si>
    <t>936</t>
  </si>
  <si>
    <t>948</t>
  </si>
  <si>
    <t>Управление благоустройства администрации города Березники</t>
  </si>
  <si>
    <t>ИТОГО</t>
  </si>
  <si>
    <t>0804</t>
  </si>
  <si>
    <t>Здравоохранение</t>
  </si>
  <si>
    <t>0909</t>
  </si>
  <si>
    <t>Другие вопросы в области здравоохранения</t>
  </si>
  <si>
    <t>1105</t>
  </si>
  <si>
    <t>Содержание, обслуживание и сохранение объектов муниципального имущества, составляющих муниципальную казну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</si>
  <si>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</si>
  <si>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Березниковская городская Дума</t>
  </si>
  <si>
    <t>0412</t>
  </si>
  <si>
    <t>Другие вопросы в области национальной экономики</t>
  </si>
  <si>
    <t>Целевая статья</t>
  </si>
  <si>
    <t>Вид расходов</t>
  </si>
  <si>
    <t>Наименование расходов</t>
  </si>
  <si>
    <t>0100</t>
  </si>
  <si>
    <t>Общегосударственные вопросы</t>
  </si>
  <si>
    <t>0102</t>
  </si>
  <si>
    <t>0103</t>
  </si>
  <si>
    <t>0104</t>
  </si>
  <si>
    <t>0106</t>
  </si>
  <si>
    <t>Резервные фонды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</si>
  <si>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</si>
  <si>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</si>
  <si>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</si>
  <si>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</si>
  <si>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</si>
  <si>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</si>
  <si>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</si>
  <si>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</si>
  <si>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</si>
  <si>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</si>
  <si>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</si>
  <si>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</si>
  <si>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Другие вопросы в области жилищно-коммунального хозяйства</t>
  </si>
  <si>
    <t>0600</t>
  </si>
  <si>
    <t>Охрана окружающей среды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</si>
  <si>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</si>
  <si>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</si>
  <si>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</si>
  <si>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</si>
  <si>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</si>
  <si>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Обеспечение деятельности подведомственных учреждений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</si>
  <si>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</si>
  <si>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</si>
  <si>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</si>
  <si>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</si>
  <si>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</si>
  <si>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</si>
  <si>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</si>
  <si>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</si>
  <si>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</si>
  <si>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0900</t>
  </si>
  <si>
    <t>0901</t>
  </si>
  <si>
    <t>Обслуживание государственного и муниципального долга</t>
  </si>
  <si>
    <t>0902</t>
  </si>
  <si>
    <t>0904</t>
  </si>
  <si>
    <t>Контрольно-счетная палата муниципального образования    "Город Березники"</t>
  </si>
  <si>
    <t>1006</t>
  </si>
  <si>
    <t>Другие вопросы в области социальной политики</t>
  </si>
  <si>
    <t>Управление объектами муниципального имущества, составляющих муниципальную казну</t>
  </si>
  <si>
    <t>0409</t>
  </si>
  <si>
    <t>Дорожное хозяйство (дорожные фонды)</t>
  </si>
  <si>
    <t>Ремонт автомобильных дорог общего пользования местного значения и искусственных сооружений на них</t>
  </si>
  <si>
    <t>1004</t>
  </si>
  <si>
    <t>Охрана семьи и детства</t>
  </si>
  <si>
    <t>0302</t>
  </si>
  <si>
    <t>Органы внутренних дел</t>
  </si>
  <si>
    <t>Обслуживание государственного внутреннего и  муниципального долга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</si>
  <si>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</si>
  <si>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Культура, кинематография</t>
  </si>
  <si>
    <t>0107</t>
  </si>
  <si>
    <t>Обеспечение проведения выборов и референдумов</t>
  </si>
  <si>
    <t>Факт</t>
  </si>
  <si>
    <t>Утверждено по бюджету первона-чально</t>
  </si>
  <si>
    <t>Дефицит (-), профицит (+)</t>
  </si>
  <si>
    <t>% исполне-ния от уточнен-ного плана</t>
  </si>
  <si>
    <t>Средства на исполнение судебных актов за исключением кредиторской задолженности по договорам на поставку товаров, выполнение работ, оказание услуг для муниципальных нужд</t>
  </si>
  <si>
    <t>Мероприятия в области социальной политики</t>
  </si>
  <si>
    <t>0603</t>
  </si>
  <si>
    <t>Охрана объектов растительного и животного мира и среды их обитания</t>
  </si>
  <si>
    <t>Уточненный план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</si>
  <si>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</si>
  <si>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</si>
  <si>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</si>
  <si>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</si>
  <si>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Обслуживание лицевых счетов органов государственной власти Пермского края, государственных краевых учреждений</t>
  </si>
  <si>
    <t>Приложение 3</t>
  </si>
  <si>
    <t>02 0 0000</t>
  </si>
  <si>
    <t>Муниципальная программа "Развитие здравоохранения города Березники"</t>
  </si>
  <si>
    <t>02 1 0000</t>
  </si>
  <si>
    <t>Подпрограмма "Оказание медицинской помощи МБУЗ"</t>
  </si>
  <si>
    <t>02 1 6301</t>
  </si>
  <si>
    <t>Организация оказания медицинской помощи на территории Пермского края муниципальными учреждениями</t>
  </si>
  <si>
    <t>02 2 0000</t>
  </si>
  <si>
    <t>Подпрограмма "Создание благоприятных условий для привлечения медицинских работников в учреждения муниципальной системы здравоохранения города Березники"</t>
  </si>
  <si>
    <t>02 2 2127</t>
  </si>
  <si>
    <t>Привлечение и закрепление врачебных кадров в МБУЗ</t>
  </si>
  <si>
    <t>02 1 6302</t>
  </si>
  <si>
    <t>Организация обеспечения донорской кровью и ее компонентами муниципальных учреждений здравоохранения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</si>
  <si>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государствеными внебюджетными фондами</t>
  </si>
  <si>
    <t>Закупка товаров, работ и услуг для государственных (муниципальных) нужд</t>
  </si>
  <si>
    <t>02 2 2128</t>
  </si>
  <si>
    <t>Выплата второй части материальной помощи врачам-молодым специалистам, фактически отработавшим со дня заключения трудового договора 3 года</t>
  </si>
  <si>
    <t>02 2 2199</t>
  </si>
  <si>
    <t>Приобретение путевок на санаторно-курортное лечение и оздоровление работников муниципальных учреждений города</t>
  </si>
  <si>
    <t>02 2 6203</t>
  </si>
  <si>
    <t>Обеспечение работников муниципальных учреждений путевками на санаторно-курортное лечение и оздоровление</t>
  </si>
  <si>
    <t>02 1 2400</t>
  </si>
  <si>
    <t>Мероприятия, обеспечивающие функционирование и развитие учреждений</t>
  </si>
  <si>
    <t>03 0 0000</t>
  </si>
  <si>
    <t>Муниципальная программа "Развитие сферы культуры города Березники"</t>
  </si>
  <si>
    <t>03 2 0000</t>
  </si>
  <si>
    <t>Подпрограмма "Развитие художественного образования и поддержка талантливых детей и молодежи"</t>
  </si>
  <si>
    <t>03 2 1100</t>
  </si>
  <si>
    <t>Ведомственная целевая программа "Развитие учреждений дополнительного образования сферы культуры"</t>
  </si>
  <si>
    <t>03 2 1101</t>
  </si>
  <si>
    <t>Организация дополнительного образования детей в школах искусств</t>
  </si>
  <si>
    <t>03 2 2400</t>
  </si>
  <si>
    <t xml:space="preserve">Мероприятия, обеспечивающие функционирование и развитие учреждений </t>
  </si>
  <si>
    <t>03 2 2520</t>
  </si>
  <si>
    <t>03 3 0000</t>
  </si>
  <si>
    <t>Подпрограмма "Формирование положительного имиджа города"</t>
  </si>
  <si>
    <t>03 3 2220</t>
  </si>
  <si>
    <t>Обеспечение многообразия художественной, творческой жизни города</t>
  </si>
  <si>
    <t>05 0 0000</t>
  </si>
  <si>
    <t>Муниципальная программа "Развитие сферы молодежной политики города Березники"</t>
  </si>
  <si>
    <t>05 1 0000</t>
  </si>
  <si>
    <t xml:space="preserve">Подпрограмма "Сохранение и развитие учреждений сферы молодежной политики в городе Березники" </t>
  </si>
  <si>
    <t>05 1 1200</t>
  </si>
  <si>
    <t>Ведомственная целевая программа "Создание условий и гарантий для самореализации личности молодого человека и развития молодежных объединений, движений, инициатив"</t>
  </si>
  <si>
    <t>05 1 1201</t>
  </si>
  <si>
    <t>Создание условий и гарантий для самореализации личности молодого человека и развития молодежных объединений, движений, инициатив</t>
  </si>
  <si>
    <t>05 2 0000</t>
  </si>
  <si>
    <t>Подпрограмма "Молодежь города Березники"</t>
  </si>
  <si>
    <t>05 2 2250</t>
  </si>
  <si>
    <t>Организация отдыха, оздоровления детей и молодежи</t>
  </si>
  <si>
    <t>05 2 2710</t>
  </si>
  <si>
    <t>Проведение мероприятий, направленных на содействие профориентации и трудовой занятости молодежи</t>
  </si>
  <si>
    <t xml:space="preserve">05 2 2720 </t>
  </si>
  <si>
    <t>Организация деятельности и проведение мероприятий, направленных на создание системы поддержки молодых семей</t>
  </si>
  <si>
    <t>05 2 2730</t>
  </si>
  <si>
    <t xml:space="preserve">Мероприятия, проекты, программы, направленные на вовлечение молодежи в социальную практику </t>
  </si>
  <si>
    <t>05 2 2740</t>
  </si>
  <si>
    <t>Содействие досуговой занятости молодежи в городе Березники, выявление и продвижение талантливой молодежи</t>
  </si>
  <si>
    <t>03 1 0000</t>
  </si>
  <si>
    <t>Подпрограмма "Сохранение и развитие культурного потенциала города"</t>
  </si>
  <si>
    <t>03 1 1000</t>
  </si>
  <si>
    <t>Ведомственная целевая программа "Сохранение и развитие учреждений культуры города"</t>
  </si>
  <si>
    <t>03 1 1001</t>
  </si>
  <si>
    <t>Организация библиотечного обслуживания населения</t>
  </si>
  <si>
    <t>03 1 1002</t>
  </si>
  <si>
    <t>Обеспечение доступа к музейным коллекциям (фондам)</t>
  </si>
  <si>
    <t>03 1 1003</t>
  </si>
  <si>
    <t>Организация культурного досуга</t>
  </si>
  <si>
    <t>03 1 2100</t>
  </si>
  <si>
    <t xml:space="preserve">Повышение престижности и привлекательности профессий </t>
  </si>
  <si>
    <t>03 1 2210</t>
  </si>
  <si>
    <t>Сохранение и популиризация историко-культурного наследия города</t>
  </si>
  <si>
    <t>03 1 2400</t>
  </si>
  <si>
    <t>90 0 0000</t>
  </si>
  <si>
    <t>Непрограммные мероприятия</t>
  </si>
  <si>
    <t>91 0 0000</t>
  </si>
  <si>
    <t>Обеспечение деятельности органов местного самоуправления</t>
  </si>
  <si>
    <t>91 0 0002</t>
  </si>
  <si>
    <t>Управление культуры и молодежной политики администрации города Березники</t>
  </si>
  <si>
    <t>03 1 2199</t>
  </si>
  <si>
    <t xml:space="preserve">Социальное обеспечение и иные выплаты населению </t>
  </si>
  <si>
    <t>03 1 6203</t>
  </si>
  <si>
    <t>Обеспечение работников муниципальных учреждений бюджетной сферы путевками на санаторно-курортное лечение и оздоровление</t>
  </si>
  <si>
    <t>03 2 2199</t>
  </si>
  <si>
    <t>03 2 6203</t>
  </si>
  <si>
    <t>05 3 0000</t>
  </si>
  <si>
    <t>Подпрограмма "Обеспечение жильем молодых семей в городе Березники"</t>
  </si>
  <si>
    <t>05 3 2750</t>
  </si>
  <si>
    <t>Обеспечение жильем молодых семей в городе Березники</t>
  </si>
  <si>
    <t>01 0 0000</t>
  </si>
  <si>
    <t>Муниципальная программа "Развитие системы образования города Березники"</t>
  </si>
  <si>
    <t>01 1 0000</t>
  </si>
  <si>
    <t>Подпрограмма "Дошкольное образование"</t>
  </si>
  <si>
    <t>01 1 1600</t>
  </si>
  <si>
    <t>Ведомственная целевая программа "Предоставление услуг дошкольного образования"</t>
  </si>
  <si>
    <t>01 1 1601</t>
  </si>
  <si>
    <t>Обеспечение государственных гарантий прав граждан на получение общедоступного бесплатного дошкольного и дополнительного образования в дошкольных образовательных учреждениях</t>
  </si>
  <si>
    <t>01 1 2197</t>
  </si>
  <si>
    <t>Организация питания детей</t>
  </si>
  <si>
    <t>01 1 2400</t>
  </si>
  <si>
    <t>01 1 6306</t>
  </si>
  <si>
    <t>Обеспечение воспитания и обучения детей-инвалидов в дошкольных образовательных организациях и на дому</t>
  </si>
  <si>
    <t>01 1 6311</t>
  </si>
  <si>
    <t>Предоставление социальных гарантий и льгот педагогическим работникам дошкольных и общеобразовательных организаций</t>
  </si>
  <si>
    <t>01 1 6330</t>
  </si>
  <si>
    <t>Предоставление государственных гарантий на получение общедоступного и бесплатного дошкольного образования по основным общеобразовательным программам в дошкольных образовательных организациях</t>
  </si>
  <si>
    <t>01 2 0000</t>
  </si>
  <si>
    <t>Подпрограмма "Начальное, основное и среднее общее образование"</t>
  </si>
  <si>
    <t>01 2 1700</t>
  </si>
  <si>
    <t>Ведомственная целевая программа "Предоставление услуг начального, основного и среднего общего образования"</t>
  </si>
  <si>
    <t>01 2 1701</t>
  </si>
  <si>
    <t>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общего, дополнительного образования в общеобразовательных учреждениях</t>
  </si>
  <si>
    <t>01 2 2197</t>
  </si>
  <si>
    <t>01 2 2400</t>
  </si>
  <si>
    <t>01 2 6307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</si>
  <si>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</si>
  <si>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01 2 6308</t>
  </si>
  <si>
    <t>Предоставление общего образования по основным и адаптированным общеобразовательным программам в специальных (коррекционных) образовательных организациях для обучающихся, воспитанников с ограниченными возможностями здоровья, специальных учебно-воспитательных организациях открытого типа, оздоровительных образовательных организациях санаторного типа для детей, нуждающихся в длительном лечении</t>
  </si>
  <si>
    <t>01 2 6310</t>
  </si>
  <si>
    <t>Выплата ежемесячного денежного вознаграждения за классное руководство в муниципальных образовательных организациях</t>
  </si>
  <si>
    <t>01 2 6311</t>
  </si>
  <si>
    <t>01 3 0000</t>
  </si>
  <si>
    <t>Подпрограмма "Дополнительное образование детей"</t>
  </si>
  <si>
    <t>01 3 1800</t>
  </si>
  <si>
    <t>Ведомственная целевая программа "Предоставление услуг дополнительного образования детей в учреждениях дополнительного образования детей"</t>
  </si>
  <si>
    <t>01 3 1801</t>
  </si>
  <si>
    <t>Дополнительное образование детей</t>
  </si>
  <si>
    <t>01 3 2400</t>
  </si>
  <si>
    <t>01 4 0000</t>
  </si>
  <si>
    <t>Подпрограмма "Оздоровление, занятость и отдых детей"</t>
  </si>
  <si>
    <t>01 4 1900</t>
  </si>
  <si>
    <t>Ведомственная целевая программа "Досуговые и профилактические мероприятия с обучающимися"</t>
  </si>
  <si>
    <t>01 4 1901</t>
  </si>
  <si>
    <t>Организация отдыха детей</t>
  </si>
  <si>
    <t>01 4 2250</t>
  </si>
  <si>
    <t>01 4 2400</t>
  </si>
  <si>
    <t>01 4 6320</t>
  </si>
  <si>
    <t>Организация отдыха и оздоровления детей</t>
  </si>
  <si>
    <t>01 1 6316</t>
  </si>
  <si>
    <t>Предоставление выплаты компенсации части родительской платы за содержание ребенка в муниципальных образовательных организациях, реализующих основную общеобразовательную программу дошкольного образования (включая расходы на администрирование выплаты)</t>
  </si>
  <si>
    <t>01 5 0000</t>
  </si>
  <si>
    <t>Подпрограмма "Индивидуализация образования"</t>
  </si>
  <si>
    <t>01 5 1910</t>
  </si>
  <si>
    <t>Ведомственная целевая программа "Психолого-педагогическое и коррекционное сопровождение образовательного процесса"</t>
  </si>
  <si>
    <t>01 5 1911</t>
  </si>
  <si>
    <t>Психологическое сопровождение, психолого-медико-педагогическое консультирование</t>
  </si>
  <si>
    <t>01 5 2136</t>
  </si>
  <si>
    <t>Поддержка талантливой молодежи образовательных учреждений</t>
  </si>
  <si>
    <t>01 5 2400</t>
  </si>
  <si>
    <t>01 6 0000</t>
  </si>
  <si>
    <t>Подпрограмма "Муниципальная система управления образованием"</t>
  </si>
  <si>
    <t>01 6 1920</t>
  </si>
  <si>
    <t>Ведомственная целевая программа "Информационное, методическое, техническое сопровождение"</t>
  </si>
  <si>
    <t>01 6 1921</t>
  </si>
  <si>
    <t>Информационно-методическое и техническое сопровождение, организация курсов повышения квалификации педагогических работников</t>
  </si>
  <si>
    <t>01 6 2100</t>
  </si>
  <si>
    <t>Повышение престижности и привлекательности профессий</t>
  </si>
  <si>
    <t>01 6 2400</t>
  </si>
  <si>
    <t>01 2 6309</t>
  </si>
  <si>
    <t>Стипендиальное обеспечение обучающихся в 10-х и 11-х классах общеобразовательных организаций</t>
  </si>
  <si>
    <t>01 2 6312</t>
  </si>
  <si>
    <t>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организациях</t>
  </si>
  <si>
    <t>01 2 6317</t>
  </si>
  <si>
    <t>01 2 6318</t>
  </si>
  <si>
    <t>01 3 7200</t>
  </si>
  <si>
    <t>Предоставление социальных гарантий и льгот работникам</t>
  </si>
  <si>
    <t>01 6 2198</t>
  </si>
  <si>
    <t>Стипендиальное обеспечение и дополнительные формы материальной поддержки</t>
  </si>
  <si>
    <t>01 6 2199</t>
  </si>
  <si>
    <t>01 6 6203</t>
  </si>
  <si>
    <t>91 0 6327</t>
  </si>
  <si>
    <t>92 0 0000</t>
  </si>
  <si>
    <t>Мероприятия, осуществляемые муниципальными органами власти и подведомственными учреждениями, в рамках непрограммных направлений расходов</t>
  </si>
  <si>
    <t>92 0 0007</t>
  </si>
  <si>
    <t>92 0 0017</t>
  </si>
  <si>
    <t>Программа по повышению эффективности бюджетных расходов муниципального образования "Город Березники" на период до 2014 года (включительно)</t>
  </si>
  <si>
    <t>93 0 0000</t>
  </si>
  <si>
    <t>93 0 0020</t>
  </si>
  <si>
    <t>Обеспечение деятельности казенных учреждений</t>
  </si>
  <si>
    <t>94 0 0000</t>
  </si>
  <si>
    <t>94 0 0027</t>
  </si>
  <si>
    <t>Обслуживание государственного (муниципального) долга</t>
  </si>
  <si>
    <t>91 0 6329</t>
  </si>
  <si>
    <t>Осуществление государственных полномочий по регистрации и учету граждан, имеющих  право на  получение  жилищных  субсидий в связи с переселением из районов Крайнего Севера и приравненных к ним местностей</t>
  </si>
  <si>
    <t>92 0 0008</t>
  </si>
  <si>
    <t>92 0 0009</t>
  </si>
  <si>
    <t>Демонтаж объектов остановочных комплексов, снос бесхозяйных объектов на территории г. Березники</t>
  </si>
  <si>
    <t>92 0 0010</t>
  </si>
  <si>
    <t>92 0 0013</t>
  </si>
  <si>
    <t>92 0 0016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</si>
  <si>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</si>
  <si>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92 0 0000 </t>
  </si>
  <si>
    <t>92 0 0022</t>
  </si>
  <si>
    <t>92 0 0023</t>
  </si>
  <si>
    <t>Формирование земельных участков, находящихся в муниципальной собственности и государственная собственность на которые не разграничена, и их постановка на государственный кадастровый учет для бесплатного предоставления многодетным семьям</t>
  </si>
  <si>
    <t>92 0 6415</t>
  </si>
  <si>
    <t xml:space="preserve">Переселение граждан из аварийного (непригодного для проживания) жилищного фонда </t>
  </si>
  <si>
    <t>Капитальные вложения в объекты недвижимого имущества государственной (муниципальной) собственности</t>
  </si>
  <si>
    <t>92 0 5135</t>
  </si>
  <si>
    <t>92 0 0030</t>
  </si>
  <si>
    <t>Переселение граждан из жилых помещений, расположенных в многоквартирных аварийных домах, подлежащих сносу</t>
  </si>
  <si>
    <t>Комитет по физической культуре и спорту администрации города Березники</t>
  </si>
  <si>
    <t>04 0 0000</t>
  </si>
  <si>
    <t>Муниципальная программа "Развитие физической культуры, спорта города Березники"</t>
  </si>
  <si>
    <t>04 2 0000</t>
  </si>
  <si>
    <t xml:space="preserve">Подпрограмма "Подготовка спортивного резерва, развитие спорта высших достижений" </t>
  </si>
  <si>
    <t>04 2 1400</t>
  </si>
  <si>
    <t>Ведомственная целевая программа "Развитие системы подготовки спортивного резерва"</t>
  </si>
  <si>
    <t>04 2 1401</t>
  </si>
  <si>
    <t>Дополнительное образование спортивной направленности в учреждениях дополнительного образования</t>
  </si>
  <si>
    <t>04 2 1500</t>
  </si>
  <si>
    <t>Ведомственная целевая программа "Оздоровление, занятость и отдых детей (спортсменов)"</t>
  </si>
  <si>
    <t>04 2 1501</t>
  </si>
  <si>
    <t xml:space="preserve">Организация отдыха детей </t>
  </si>
  <si>
    <t>04 2 2100</t>
  </si>
  <si>
    <t>04 2 2198</t>
  </si>
  <si>
    <t>04 2 2250</t>
  </si>
  <si>
    <t>04 2 2400</t>
  </si>
  <si>
    <t>04 2 2530</t>
  </si>
  <si>
    <t xml:space="preserve">Участие спортсменов в краевых, всероссийских и международных соревнованиях, УТС, медицинских обследованиях </t>
  </si>
  <si>
    <t>04 2 4418</t>
  </si>
  <si>
    <t xml:space="preserve">Строительство здания в модульном исполнении (пищеблока) "под ключ" МБОУ СТЛ "Темп" </t>
  </si>
  <si>
    <t>04 2 4400</t>
  </si>
  <si>
    <t>Бюджетные инвестиции на строительство и реконструкцию</t>
  </si>
  <si>
    <t>Подпрограмма "Подготовка спортивного резерва, развитие спорта высших достижений"</t>
  </si>
  <si>
    <t>04 2 2199</t>
  </si>
  <si>
    <t>04 2 6203</t>
  </si>
  <si>
    <t>Обеспечение работников муниципальных учреждений бюджетной сферы путевок на санаторно-курортное лечение и оздоровление</t>
  </si>
  <si>
    <t>1102</t>
  </si>
  <si>
    <t>Массовый спорт</t>
  </si>
  <si>
    <t>04 1 0000</t>
  </si>
  <si>
    <t>Подпрограмма "Развитие массовой физической культуры и спорта"</t>
  </si>
  <si>
    <t>04 1 1300</t>
  </si>
  <si>
    <t>Ведомственная целевая программа "Развитие сферы предоставления физкультурно-спортивных и спортивно-оздоровительных услуг"</t>
  </si>
  <si>
    <t>04 1 1301</t>
  </si>
  <si>
    <t>Организация физкультурно-оздоровительных мероприятий на базе спортивного учреждения</t>
  </si>
  <si>
    <t>04 1 2230</t>
  </si>
  <si>
    <t>Организация массовых физкультурно-спортивных мероприятий и соревнований  для различных слоев населения</t>
  </si>
  <si>
    <t>04 1 2240</t>
  </si>
  <si>
    <t>Обучение плаванию детей начальной школы (3 класс)</t>
  </si>
  <si>
    <t>04 1 2400</t>
  </si>
  <si>
    <t xml:space="preserve">Другие вопросы в области физической культуры и спорта </t>
  </si>
  <si>
    <t xml:space="preserve"> 91 0 0001</t>
  </si>
  <si>
    <t>92 0 0011</t>
  </si>
  <si>
    <t>Субсидии некоммерческим организациям, не являющимся бюджетными и автономными учреждениями на оказание услуг для решения социальных задач</t>
  </si>
  <si>
    <t>92 0 0012</t>
  </si>
  <si>
    <t>Средства на поощрения, применяемые администрацией г. Березники</t>
  </si>
  <si>
    <t>92 0 0014</t>
  </si>
  <si>
    <t>Проведение социологических исследований</t>
  </si>
  <si>
    <t>92 0 0015</t>
  </si>
  <si>
    <t>Содержание городской Доски Почета</t>
  </si>
  <si>
    <t>92 0 0026</t>
  </si>
  <si>
    <t>Реализация мероприятий по муниципальной поддержке малоимущих семей и граждан, попавших в сложную жизненную ситуацию</t>
  </si>
  <si>
    <t>91 0 6322</t>
  </si>
  <si>
    <t>92 0 0021</t>
  </si>
  <si>
    <t>07 0 0000</t>
  </si>
  <si>
    <t>Муниципальная программа "Жилище и транспорт"</t>
  </si>
  <si>
    <t>07 2 0000</t>
  </si>
  <si>
    <t>Подпрограмма "Транспорт"</t>
  </si>
  <si>
    <t>07 2 8006</t>
  </si>
  <si>
    <t>Организация транспортного обслуживания населения</t>
  </si>
  <si>
    <t>91 0 6326</t>
  </si>
  <si>
    <t>06 0 0000</t>
  </si>
  <si>
    <t xml:space="preserve">Муниципальная программа "Развитие малого и среднего предпринимательства в городе Березники" </t>
  </si>
  <si>
    <t>06 1 0000</t>
  </si>
  <si>
    <t>Подпрограмма "Вовлечение жителей города Березники, обладающих деловой активностью в предпринимательскую деятельность"</t>
  </si>
  <si>
    <t>06 1 2310</t>
  </si>
  <si>
    <t>Содействие развитию молодежного предпринимательства</t>
  </si>
  <si>
    <t>06 1 2320</t>
  </si>
  <si>
    <t>Популяризация роли предпринимательства в обществе</t>
  </si>
  <si>
    <t>06 2 0000</t>
  </si>
  <si>
    <t>Подпрограмма "Формирование благоприятной среды для развития малого и среднего предпринимательства в городе Березники"</t>
  </si>
  <si>
    <t>06 2 2330</t>
  </si>
  <si>
    <t>Развитие предпринимательской грамотности целевых групп граждан и повышение компетенций их сотрудников, информирование субъектов малого и среднего предпринимательства</t>
  </si>
  <si>
    <t>06 2 2340</t>
  </si>
  <si>
    <t>Содействие в формировании благоприятных условий для развития малого и среднего предпринимательства</t>
  </si>
  <si>
    <t>06 2 8001</t>
  </si>
  <si>
    <t>Оказание финансовой поддержки субъектам малого и среднего предпринимательства</t>
  </si>
  <si>
    <t>06 2 8002</t>
  </si>
  <si>
    <t>Содействие развитию микрофинансирования</t>
  </si>
  <si>
    <t>07 1 0000</t>
  </si>
  <si>
    <t>Подпрограмма "Жилище"</t>
  </si>
  <si>
    <t>07 1 2610</t>
  </si>
  <si>
    <t>Капитальный ремонт жилых помещений, находящихся в муниципальной собственности</t>
  </si>
  <si>
    <t>07 1 2620</t>
  </si>
  <si>
    <t>07 1 8003</t>
  </si>
  <si>
    <t>Капитальный ремонт крыш многоквартирных домов</t>
  </si>
  <si>
    <t>07 1 8004</t>
  </si>
  <si>
    <t>Капитальный ремонт (замена) лифтов многоквартирных домов</t>
  </si>
  <si>
    <t>07 1 8005</t>
  </si>
  <si>
    <t>Приведение в нормативное и безопасное состояние зеленого хозяйства придомовых территорий многоквартирных домов</t>
  </si>
  <si>
    <t>07 3 0000</t>
  </si>
  <si>
    <t>Подпрограмма  "Газификация районов индивидуальной застройки города"</t>
  </si>
  <si>
    <t>07 3 4400</t>
  </si>
  <si>
    <t>07 3 4404</t>
  </si>
  <si>
    <t>Строительство уличных газопроводов</t>
  </si>
  <si>
    <t>08 0 0000</t>
  </si>
  <si>
    <t>Муниципальная программа "Комплексное благоустройство территории города Березники"</t>
  </si>
  <si>
    <t>08 1 0000</t>
  </si>
  <si>
    <t>Подпрограмма "Благоустройство городских территорий"</t>
  </si>
  <si>
    <t>08 1 4400</t>
  </si>
  <si>
    <t>08 1 4403</t>
  </si>
  <si>
    <t>Строительство кладбища на площадке южнее производственной базы по пр. Ленина, 92</t>
  </si>
  <si>
    <t>92 0 0024</t>
  </si>
  <si>
    <t>Организация мероприятий по по охране окружающей среды</t>
  </si>
  <si>
    <t>Муниципальная программа  "Развитие системы образования города Березники"</t>
  </si>
  <si>
    <t>01 1 4400</t>
  </si>
  <si>
    <t>01 1 4405</t>
  </si>
  <si>
    <t>Реконструкция зданий по адресу: ул. Сарычева, 1 и по адресу: ул. Пятилетки, 26а в г. Березники под детский сад</t>
  </si>
  <si>
    <t>03 1 4400</t>
  </si>
  <si>
    <t>03 1 4406</t>
  </si>
  <si>
    <t xml:space="preserve">Приспособление объекта культурного наследия регионального значения "Кинотеатр "Авангард" для современного использования (культурно-деловой центр) </t>
  </si>
  <si>
    <t>93 0 0025</t>
  </si>
  <si>
    <t>Хранение, комплектование, учет и использование архивных документов</t>
  </si>
  <si>
    <t>93 0 6321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</si>
  <si>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</si>
  <si>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92 0 0018</t>
  </si>
  <si>
    <t>92 0 0019</t>
  </si>
  <si>
    <t>Денежные выплаты Почетным гражданам г.Березники</t>
  </si>
  <si>
    <t>92 0 0028</t>
  </si>
  <si>
    <t>91 0 6319</t>
  </si>
  <si>
    <t>04 1 4400</t>
  </si>
  <si>
    <t>04 1 4407</t>
  </si>
  <si>
    <t>Реконструкция стадиона в районе городского парка</t>
  </si>
  <si>
    <t>91 0 0003</t>
  </si>
  <si>
    <t>91 0 0005</t>
  </si>
  <si>
    <t>91 0 0006</t>
  </si>
  <si>
    <t>08 2 0000</t>
  </si>
  <si>
    <t>Подпрограмма "Совершенствование и развитие сети автомобильных дорог"</t>
  </si>
  <si>
    <t>08 2 1930</t>
  </si>
  <si>
    <t>Ведомственная целевая программа "Поддержание надлежащего технического состояния автомобильных дорог общего пользования местного значения"</t>
  </si>
  <si>
    <t>08 2 1931</t>
  </si>
  <si>
    <t>Содержание автомобильных дорог общего пользования местного значения в границах городского округа</t>
  </si>
  <si>
    <t>08 2 2805</t>
  </si>
  <si>
    <t>Капитальный ремонт участка автомобильной дороги общего пользования местного значения ул. Юбилейная от ул. Свердлова до ул. Мира</t>
  </si>
  <si>
    <t>08 2 2806</t>
  </si>
  <si>
    <t>Капитальный ремонт участка автомобильной дороги общего пользования местного значения ул. Ломоносова от ул. Тельмана до ул. Пятилетки</t>
  </si>
  <si>
    <t>08 2 2807</t>
  </si>
  <si>
    <t xml:space="preserve">Капитальный ремонт автомобильных дорог общего пользования местного значения </t>
  </si>
  <si>
    <t>08 2 2808</t>
  </si>
  <si>
    <t>08 2 2809</t>
  </si>
  <si>
    <t>Ремонт проездов к дворовым территориям многоквартирных домов</t>
  </si>
  <si>
    <t>08 2 2810</t>
  </si>
  <si>
    <t>Содержание автомобильных дорог общего пользования местного значения</t>
  </si>
  <si>
    <t>08 1 2801</t>
  </si>
  <si>
    <t>Приведение в нормативное состояние зеленого хозяйства</t>
  </si>
  <si>
    <t>08 1 2802</t>
  </si>
  <si>
    <t>Содержание сетей наружного освещения</t>
  </si>
  <si>
    <t>08 1 2803</t>
  </si>
  <si>
    <t>Благоустройство парков и скверов и прочие мероприятия по благоустройству</t>
  </si>
  <si>
    <t>08 1 2804</t>
  </si>
  <si>
    <t>Содержание и ремонт мест захоронения</t>
  </si>
  <si>
    <t>08 1 4401</t>
  </si>
  <si>
    <t>Реконструкция сетей наружного освещения</t>
  </si>
  <si>
    <t>08 1 4402</t>
  </si>
  <si>
    <t>Восстановление сетей наружного освещения</t>
  </si>
  <si>
    <t>08 1 8007</t>
  </si>
  <si>
    <t>Содержание общественных туалетных модулей</t>
  </si>
  <si>
    <t>08 3 0000</t>
  </si>
  <si>
    <t>Подпрограмма "Создание благоприятной экологической обстановки"</t>
  </si>
  <si>
    <t>08 3 2811</t>
  </si>
  <si>
    <t>Отлов и стерилизация безнадзорных (бездомных) животных</t>
  </si>
  <si>
    <t>08 3 2813</t>
  </si>
  <si>
    <t>Проведение санитарно-профилактических мероприятий</t>
  </si>
  <si>
    <t xml:space="preserve">08 0 0000  </t>
  </si>
  <si>
    <t>08 3 2812</t>
  </si>
  <si>
    <t>Мониторинг ливневых вод</t>
  </si>
  <si>
    <t>Раздел,                подраздел</t>
  </si>
  <si>
    <t>03 1 2410</t>
  </si>
  <si>
    <t>03 1 6204</t>
  </si>
  <si>
    <t>Предоставление грантов муниципальным театрам Пермского края</t>
  </si>
  <si>
    <t>01 1 2101</t>
  </si>
  <si>
    <t>Софинансирование расходных обязательств по исполнению полномочий органов местного самоуправления по вопросам местного значения ("Новая школа")</t>
  </si>
  <si>
    <t>01 2 2101</t>
  </si>
  <si>
    <t>01 2 6401</t>
  </si>
  <si>
    <t>Субвенция на реализацию мероприятий по стимулированию педагогических работников по результатам обучения школьников</t>
  </si>
  <si>
    <t>01 3 2101</t>
  </si>
  <si>
    <t>01 4 2103</t>
  </si>
  <si>
    <t>Организация оздоровления и отдыха детей</t>
  </si>
  <si>
    <t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t>
  </si>
  <si>
    <t>07 2 6403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</si>
  <si>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</si>
  <si>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08 3 4400</t>
  </si>
  <si>
    <t>08 3 4413</t>
  </si>
  <si>
    <t>Строительство полигона захоронения ТБО и ПО III-IV классов опасности г. Березники</t>
  </si>
  <si>
    <t>01 1 4409</t>
  </si>
  <si>
    <t>Реконструкция здания детского сада № 125 по ул. Л. Толстого,27 в г. Березники</t>
  </si>
  <si>
    <t>04 2 4417</t>
  </si>
  <si>
    <t>Реконструкция МБОУ СТЛ "Темп"</t>
  </si>
  <si>
    <t>08 2 4400</t>
  </si>
  <si>
    <t>08 2 4416</t>
  </si>
  <si>
    <t>Реконструкция ул. Новосодовая от Чуртанского шоссе до поворота на мост через р. Кама</t>
  </si>
  <si>
    <t>08 1 4412</t>
  </si>
  <si>
    <t>Разработка проектно-сметной документации на реконструкцию сквера на пересечении улиц Юбилейная-Свердлова</t>
  </si>
  <si>
    <t>08 1 4415</t>
  </si>
  <si>
    <t>Реконструкция Комсомольского парка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</si>
  <si>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</si>
  <si>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Мониторинг технического состояния строительных конструкций многоквартирных домов и проведение противоаварийных мероприятий</t>
  </si>
  <si>
    <t>Форма К-9</t>
  </si>
  <si>
    <t>91 0 5930</t>
  </si>
  <si>
    <t>Исполнение бюджета города Березники по ведомственной структуре расходов</t>
  </si>
  <si>
    <t>02 1 6406</t>
  </si>
  <si>
    <t>02 1 6412</t>
  </si>
  <si>
    <t>Организация спортивных и досуговых мероприятий, мероприятий по информированию населения в целях профилактики спроса потребления психоактивных веществ</t>
  </si>
  <si>
    <t>Мероприятия по обеспечению пожарной безопасности. Приведение в нормативное состояние муниципальных учреждений здравоохранения Пермского края в сфере здравоохранения</t>
  </si>
  <si>
    <t>05 3 5020</t>
  </si>
  <si>
    <t>Расходы на оплату ранее принятых обязательств на выполнение мероприятий по целевым программам (субсидии на обеспечение жильем молодых семей в рамках подпрограммы "Обеспечение жильем молодых семей ФЦП Жилище" на 2011-2015 годы)</t>
  </si>
  <si>
    <t>05 3 6210</t>
  </si>
  <si>
    <t>Расходы на оплату ранее принятых бюджетных обязательств на выполнение мероприятий по целевым программам (софинансирование мероприятий подпрограммы "Обеспечение жильем молодых семей "Федеральной целевой программы "Жилище" на 2011-2015 годы)</t>
  </si>
  <si>
    <t>01 2 6412</t>
  </si>
  <si>
    <t>01 3 6412</t>
  </si>
  <si>
    <t>01 4 6412</t>
  </si>
  <si>
    <t>01 5 6412</t>
  </si>
  <si>
    <t>01 2 6404</t>
  </si>
  <si>
    <t>Расходы на оплату ранее принятых обязательств на выполнение мероприятий по целевым программам (Улучшение жилищных условий молодых учителей)</t>
  </si>
  <si>
    <t>92 0 0034</t>
  </si>
  <si>
    <t>Возврат межбюджетных трансфертов в бюджет Пермского края</t>
  </si>
  <si>
    <t>92 0 0037</t>
  </si>
  <si>
    <t>Доставка военнослужащих внутренних войск МВД России по г. Березники</t>
  </si>
  <si>
    <t>Разбор (снос) зданий аварийных домов</t>
  </si>
  <si>
    <t>01 1 4410</t>
  </si>
  <si>
    <t>Реконструкция здания МС(К)ОУ "Специальная (корекционная) общеобразовательная школа № 15 VII вида" под детский сад № 65 по адресу: ул. Ломоносова, 127 в г. Березники</t>
  </si>
  <si>
    <t>01 1 4411</t>
  </si>
  <si>
    <t>01 2 4400</t>
  </si>
  <si>
    <t>01 2 4420</t>
  </si>
  <si>
    <t>Реконструкция спортивных площадок (МАОУ СОШ № 1,12,17)</t>
  </si>
  <si>
    <t>04 2 4408</t>
  </si>
  <si>
    <t>Реконструкция здания МБОУ ДОД ДЮСШ "Темп"</t>
  </si>
  <si>
    <t>01 4 4400</t>
  </si>
  <si>
    <t>01 4 4419</t>
  </si>
  <si>
    <t>Реконструкция здания медпункта МАОУ ДЗОЛ "Дружба"</t>
  </si>
  <si>
    <t>03 1 4423</t>
  </si>
  <si>
    <t>Строительство модуля производственно-складского помещения МАУК "Березниковский драматический театр"</t>
  </si>
  <si>
    <t>02 1 2101</t>
  </si>
  <si>
    <t>Софинансирование расходных обязательств по исполнению полномочий органов местного самоуправления по вопросам местного значения ("Качественное здравоохранение")</t>
  </si>
  <si>
    <t>08 2 2121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</si>
  <si>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Пермского края</t>
  </si>
  <si>
    <t>08 2 2400</t>
  </si>
  <si>
    <t>08 2 6420</t>
  </si>
  <si>
    <t>Конкурс на звание "Самое благоустроенное городское (сельское) поселение Пермского края"</t>
  </si>
  <si>
    <t>08 1 4421</t>
  </si>
  <si>
    <t>Восстановление сетей наружного освещения с применением типовой однолинейной электрической схемы на объектах учреждений образования</t>
  </si>
  <si>
    <t>92 0 0031</t>
  </si>
  <si>
    <t xml:space="preserve">Софинансирование расходных обязательств по исполнению полномочий органов местного самоуправления по вопросам местного значения </t>
  </si>
  <si>
    <t>500</t>
  </si>
  <si>
    <t>Межбюджетные трансферты</t>
  </si>
  <si>
    <t>01 1 5026</t>
  </si>
  <si>
    <t>Финансовое обеспечение мероприятий федеральной целевой программы развития образования на 2011-2015 годы</t>
  </si>
  <si>
    <t>01 2 5802</t>
  </si>
  <si>
    <t>Возмещение части затрат в связи с предоставлением учителям общеобразовательных учреждений ипотечного кредита (займа)</t>
  </si>
  <si>
    <t>92 0 2139</t>
  </si>
  <si>
    <t>Расходы на формирование земельных участков, находящихся в муниципальной собственности и государственная собственность на которые не разграничена, и их постановку на государственный кадастровый учет для бесплатного предоставления многодетным семьям</t>
  </si>
  <si>
    <t>92 0 2008</t>
  </si>
  <si>
    <t>Обеспечение жилыми помещениями детей-сирот, детей оставшихся без попечения родителей, а также детей, находящихся под опекой (попечительством), не имеющих закрепленного жилого помещения по обязательствам, возникшим до 1 января 2013 года</t>
  </si>
  <si>
    <t>04 2 6413</t>
  </si>
  <si>
    <t>Обеспечение качественным спортивным инвентарем детских-юношеских спортивных школ (спортивный резерв по видам спорта)</t>
  </si>
  <si>
    <t>91 0 5120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</si>
  <si>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</si>
  <si>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92 0 0029</t>
  </si>
  <si>
    <t>Проведение выборов в представительные органы муниципального образования</t>
  </si>
  <si>
    <t>92 0 0033</t>
  </si>
  <si>
    <t>Мероприятия по реализации социальных задач</t>
  </si>
  <si>
    <t>92 0 0038</t>
  </si>
  <si>
    <t>Обеспечение перевозки жителей домов, признанных аварийными</t>
  </si>
  <si>
    <t>07 1 8008</t>
  </si>
  <si>
    <t>Капитальный ремонт дворовых территорий (асфальтового покрытия придомовых территорий) многоквартирных домов</t>
  </si>
  <si>
    <t>07 1 6201</t>
  </si>
  <si>
    <t>Оснащение жилых зданий общедомовыми приборами учета</t>
  </si>
  <si>
    <t>Реконструкция зданий по адресу: проезд Сарычева, 1;3а и по адресу: ул. Пятилетки, 26а в г. Березники под детский сад</t>
  </si>
  <si>
    <t xml:space="preserve">Реконструкция здания МОУ "НОШ № 18" под детский сад </t>
  </si>
  <si>
    <t>01 1 5059</t>
  </si>
  <si>
    <t>Модернизация региональных систем дошкольного образования</t>
  </si>
  <si>
    <t>08 3 4414</t>
  </si>
  <si>
    <t>Строительство очистных сооружений на выпусках систем ливневой канализации города Березники в водные объекты (р. Быгель, Нижне-Зырянское водохранилище)</t>
  </si>
  <si>
    <t>08 1 4425</t>
  </si>
  <si>
    <t>Реконструкция сквера на пересечении улиц Юбилейная-Свердлова</t>
  </si>
  <si>
    <t>Организация и проведение фестивалей и конкурсов исполнительского искусства для детей и подростков. Создание условий для участия одаренных детей в фестивалях и конкурсах различных уровней</t>
  </si>
  <si>
    <t>Информатизация муниципальных библиотек</t>
  </si>
  <si>
    <t>за 9 месяцев 2014 г.</t>
  </si>
  <si>
    <t xml:space="preserve">к постановлению администрации города </t>
  </si>
  <si>
    <t>тыс.руб.</t>
  </si>
  <si>
    <t>от 07.11.2014 № 1887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</si>
</sst>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_ ;[Red]\-#,##0\ "/>
    <numFmt numFmtId="167" formatCode="#,##0.0_ ;[Red]\-#,##0.0\ "/>
    <numFmt numFmtId="168" formatCode="#,##0.0;\-#,##0.0"/>
    <numFmt numFmtId="169" formatCode="#,##0.0"/>
    <numFmt numFmtId="170" formatCode="#,##0.000"/>
    <numFmt numFmtId="171" formatCode="0_ ;[Red]\-0\ "/>
    <numFmt numFmtId="172" formatCode="#,##0_р_."/>
    <numFmt numFmtId="173" formatCode="#,##0.0_ ;\-#,##0.0\ "/>
    <numFmt numFmtId="174" formatCode="#,##0.00_ ;[Red]\-#,##0.00\ "/>
    <numFmt numFmtId="175" formatCode="0.000%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.0;[Red]\-#,##0.0"/>
    <numFmt numFmtId="193" formatCode="0.0_ ;[Red]\-0.0\ "/>
    <numFmt numFmtId="194" formatCode="d\ mmmm\,\ yyyy"/>
    <numFmt numFmtId="195" formatCode="#,##0.000_ ;[Red]\-#,##0.000\ "/>
    <numFmt numFmtId="196" formatCode="_*\ &quot; &quot;_-"/>
    <numFmt numFmtId="197" formatCode="_-* #,##0_-;\-* #,##0_-;_-* &quot; &quot;_-;_-@_-"/>
    <numFmt numFmtId="198" formatCode="_-* #,##0.0&quot;р.&quot;_-;\-* #,##0.0&quot;р.&quot;_-;_-* &quot;-&quot;?&quot;р.&quot;_-;_-@_-"/>
    <numFmt numFmtId="199" formatCode="_-* #,##0.0_р_._-;\-* #,##0.0_р_._-;_-* &quot;-&quot;?_р_._-;_-@_-"/>
    <numFmt numFmtId="200" formatCode="_-* #,##0.00_р_._-;\-* #,##0.00_р_._-;_-* &quot;-&quot;?_р_._-;_-@_-"/>
    <numFmt numFmtId="201" formatCode="_-* #,##0_р_._-;\-* #,##0_р_._-;_-* &quot;-&quot;?_р_._-;_-@_-"/>
    <numFmt numFmtId="202" formatCode="[$-FC19]d\ mmmm\ yyyy\ &quot;г.&quot;"/>
  </numFmts>
  <fonts count="62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0"/>
    </font>
    <font>
      <sz val="10"/>
      <name val="Times New Roman Cyr"/>
      <family val="0"/>
    </font>
    <font>
      <i/>
      <sz val="10"/>
      <name val="Times New Roman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 Cyr"/>
      <family val="1"/>
    </font>
    <font>
      <b/>
      <sz val="14"/>
      <name val="Times New Roman Cyr"/>
      <family val="1"/>
    </font>
    <font>
      <b/>
      <sz val="12"/>
      <name val="Times New Roman Cyr"/>
      <family val="1"/>
    </font>
    <font>
      <b/>
      <i/>
      <sz val="11"/>
      <name val="Times New Roman Cyr"/>
      <family val="1"/>
    </font>
    <font>
      <i/>
      <sz val="12"/>
      <name val="Times New Roman Cyr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0"/>
      <color indexed="10"/>
      <name val="Times New Roman Cyr"/>
      <family val="1"/>
    </font>
    <font>
      <sz val="10"/>
      <color indexed="10"/>
      <name val="Times New Roman Cyr"/>
      <family val="1"/>
    </font>
    <font>
      <b/>
      <i/>
      <sz val="10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>
      <alignment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04">
    <xf numFmtId="0" fontId="0" fillId="0" borderId="0" xfId="0" applyAlignment="1">
      <alignment/>
    </xf>
    <xf numFmtId="0" fontId="4" fillId="0" borderId="0" xfId="56" applyFont="1" applyAlignment="1">
      <alignment vertical="center" wrapText="1"/>
      <protection/>
    </xf>
    <xf numFmtId="0" fontId="4" fillId="0" borderId="0" xfId="56" applyFont="1" applyFill="1" applyBorder="1" applyAlignment="1">
      <alignment vertical="center" wrapText="1"/>
      <protection/>
    </xf>
    <xf numFmtId="3" fontId="9" fillId="0" borderId="10" xfId="58" applyNumberFormat="1" applyFont="1" applyFill="1" applyBorder="1" applyAlignment="1">
      <alignment vertical="center" wrapText="1"/>
      <protection/>
    </xf>
    <xf numFmtId="3" fontId="4" fillId="0" borderId="11" xfId="58" applyNumberFormat="1" applyFont="1" applyFill="1" applyBorder="1" applyAlignment="1">
      <alignment horizontal="left" vertical="center" wrapText="1"/>
      <protection/>
    </xf>
    <xf numFmtId="3" fontId="7" fillId="0" borderId="10" xfId="58" applyNumberFormat="1" applyFont="1" applyFill="1" applyBorder="1" applyAlignment="1">
      <alignment vertical="center" wrapText="1"/>
      <protection/>
    </xf>
    <xf numFmtId="49" fontId="8" fillId="0" borderId="10" xfId="58" applyNumberFormat="1" applyFont="1" applyFill="1" applyBorder="1" applyAlignment="1">
      <alignment horizontal="left" vertical="center" wrapText="1"/>
      <protection/>
    </xf>
    <xf numFmtId="3" fontId="7" fillId="0" borderId="12" xfId="58" applyNumberFormat="1" applyFont="1" applyFill="1" applyBorder="1" applyAlignment="1">
      <alignment vertical="center" wrapText="1"/>
      <protection/>
    </xf>
    <xf numFmtId="49" fontId="5" fillId="0" borderId="10" xfId="56" applyNumberFormat="1" applyFont="1" applyFill="1" applyBorder="1" applyAlignment="1">
      <alignment horizontal="center" vertical="center" wrapText="1"/>
      <protection/>
    </xf>
    <xf numFmtId="49" fontId="8" fillId="0" borderId="10" xfId="56" applyNumberFormat="1" applyFont="1" applyFill="1" applyBorder="1" applyAlignment="1">
      <alignment horizontal="center" vertical="center" wrapText="1"/>
      <protection/>
    </xf>
    <xf numFmtId="0" fontId="5" fillId="0" borderId="10" xfId="56" applyFont="1" applyFill="1" applyBorder="1" applyAlignment="1">
      <alignment horizontal="left" vertical="center" wrapText="1"/>
      <protection/>
    </xf>
    <xf numFmtId="169" fontId="5" fillId="0" borderId="10" xfId="56" applyNumberFormat="1" applyFont="1" applyFill="1" applyBorder="1" applyAlignment="1">
      <alignment horizontal="center" vertical="center" wrapText="1"/>
      <protection/>
    </xf>
    <xf numFmtId="49" fontId="4" fillId="0" borderId="10" xfId="56" applyNumberFormat="1" applyFont="1" applyFill="1" applyBorder="1" applyAlignment="1">
      <alignment horizontal="center" vertical="center" wrapText="1"/>
      <protection/>
    </xf>
    <xf numFmtId="3" fontId="7" fillId="0" borderId="13" xfId="58" applyNumberFormat="1" applyFont="1" applyFill="1" applyBorder="1" applyAlignment="1">
      <alignment vertical="center" wrapText="1"/>
      <protection/>
    </xf>
    <xf numFmtId="3" fontId="8" fillId="0" borderId="12" xfId="58" applyNumberFormat="1" applyFont="1" applyFill="1" applyBorder="1" applyAlignment="1">
      <alignment vertical="center" wrapText="1"/>
      <protection/>
    </xf>
    <xf numFmtId="3" fontId="8" fillId="0" borderId="12" xfId="58" applyNumberFormat="1" applyFont="1" applyFill="1" applyBorder="1" applyAlignment="1">
      <alignment vertical="center" wrapText="1"/>
      <protection/>
    </xf>
    <xf numFmtId="3" fontId="7" fillId="0" borderId="11" xfId="58" applyNumberFormat="1" applyFont="1" applyFill="1" applyBorder="1" applyAlignment="1">
      <alignment horizontal="left" vertical="center" wrapText="1"/>
      <protection/>
    </xf>
    <xf numFmtId="169" fontId="13" fillId="0" borderId="10" xfId="58" applyNumberFormat="1" applyFont="1" applyFill="1" applyBorder="1" applyAlignment="1">
      <alignment horizontal="center" vertical="center" wrapText="1"/>
      <protection/>
    </xf>
    <xf numFmtId="169" fontId="11" fillId="0" borderId="10" xfId="58" applyNumberFormat="1" applyFont="1" applyFill="1" applyBorder="1" applyAlignment="1">
      <alignment horizontal="center" vertical="center" wrapText="1"/>
      <protection/>
    </xf>
    <xf numFmtId="169" fontId="12" fillId="0" borderId="10" xfId="58" applyNumberFormat="1" applyFont="1" applyFill="1" applyBorder="1" applyAlignment="1">
      <alignment horizontal="center" wrapText="1"/>
      <protection/>
    </xf>
    <xf numFmtId="169" fontId="13" fillId="0" borderId="10" xfId="57" applyNumberFormat="1" applyFont="1" applyFill="1" applyBorder="1" applyAlignment="1">
      <alignment horizontal="center" wrapText="1"/>
      <protection/>
    </xf>
    <xf numFmtId="169" fontId="12" fillId="0" borderId="10" xfId="57" applyNumberFormat="1" applyFont="1" applyFill="1" applyBorder="1" applyAlignment="1">
      <alignment horizontal="center" wrapText="1"/>
      <protection/>
    </xf>
    <xf numFmtId="169" fontId="11" fillId="0" borderId="10" xfId="57" applyNumberFormat="1" applyFont="1" applyFill="1" applyBorder="1" applyAlignment="1">
      <alignment horizontal="center" wrapText="1"/>
      <protection/>
    </xf>
    <xf numFmtId="169" fontId="12" fillId="0" borderId="10" xfId="58" applyNumberFormat="1" applyFont="1" applyFill="1" applyBorder="1" applyAlignment="1">
      <alignment horizontal="center" wrapText="1"/>
      <protection/>
    </xf>
    <xf numFmtId="169" fontId="12" fillId="0" borderId="10" xfId="57" applyNumberFormat="1" applyFont="1" applyFill="1" applyBorder="1" applyAlignment="1">
      <alignment horizontal="center" wrapText="1"/>
      <protection/>
    </xf>
    <xf numFmtId="0" fontId="7" fillId="0" borderId="12" xfId="56" applyFont="1" applyFill="1" applyBorder="1" applyAlignment="1">
      <alignment vertical="center" wrapText="1"/>
      <protection/>
    </xf>
    <xf numFmtId="49" fontId="7" fillId="0" borderId="10" xfId="56" applyNumberFormat="1" applyFont="1" applyFill="1" applyBorder="1" applyAlignment="1">
      <alignment horizontal="center" vertical="center" wrapText="1"/>
      <protection/>
    </xf>
    <xf numFmtId="166" fontId="7" fillId="0" borderId="10" xfId="58" applyNumberFormat="1" applyFont="1" applyFill="1" applyBorder="1" applyAlignment="1">
      <alignment vertical="center" wrapText="1"/>
      <protection/>
    </xf>
    <xf numFmtId="49" fontId="8" fillId="0" borderId="10" xfId="56" applyNumberFormat="1" applyFont="1" applyFill="1" applyBorder="1" applyAlignment="1">
      <alignment horizontal="center" vertical="center" wrapText="1"/>
      <protection/>
    </xf>
    <xf numFmtId="166" fontId="8" fillId="0" borderId="10" xfId="58" applyNumberFormat="1" applyFont="1" applyFill="1" applyBorder="1" applyAlignment="1">
      <alignment vertical="center" wrapText="1"/>
      <protection/>
    </xf>
    <xf numFmtId="3" fontId="7" fillId="0" borderId="11" xfId="58" applyNumberFormat="1" applyFont="1" applyFill="1" applyBorder="1" applyAlignment="1">
      <alignment horizontal="left" vertical="center" wrapText="1"/>
      <protection/>
    </xf>
    <xf numFmtId="3" fontId="8" fillId="0" borderId="13" xfId="58" applyNumberFormat="1" applyFont="1" applyFill="1" applyBorder="1" applyAlignment="1">
      <alignment vertical="center" wrapText="1"/>
      <protection/>
    </xf>
    <xf numFmtId="49" fontId="8" fillId="0" borderId="12" xfId="58" applyNumberFormat="1" applyFont="1" applyFill="1" applyBorder="1" applyAlignment="1">
      <alignment horizontal="left" vertical="center" wrapText="1"/>
      <protection/>
    </xf>
    <xf numFmtId="3" fontId="7" fillId="0" borderId="10" xfId="58" applyNumberFormat="1" applyFont="1" applyFill="1" applyBorder="1" applyAlignment="1">
      <alignment horizontal="center" vertical="top" wrapText="1"/>
      <protection/>
    </xf>
    <xf numFmtId="3" fontId="7" fillId="0" borderId="10" xfId="58" applyNumberFormat="1" applyFont="1" applyFill="1" applyBorder="1" applyAlignment="1">
      <alignment horizontal="left" vertical="center" wrapText="1"/>
      <protection/>
    </xf>
    <xf numFmtId="3" fontId="8" fillId="0" borderId="12" xfId="58" applyNumberFormat="1" applyFont="1" applyFill="1" applyBorder="1" applyAlignment="1">
      <alignment horizontal="left" vertical="center" wrapText="1"/>
      <protection/>
    </xf>
    <xf numFmtId="49" fontId="13" fillId="0" borderId="10" xfId="57" applyNumberFormat="1" applyFont="1" applyFill="1" applyBorder="1" applyAlignment="1">
      <alignment horizontal="center" vertical="center" wrapText="1"/>
      <protection/>
    </xf>
    <xf numFmtId="3" fontId="7" fillId="0" borderId="12" xfId="58" applyNumberFormat="1" applyFont="1" applyFill="1" applyBorder="1" applyAlignment="1">
      <alignment horizontal="left" vertical="center" wrapText="1"/>
      <protection/>
    </xf>
    <xf numFmtId="3" fontId="8" fillId="0" borderId="14" xfId="58" applyNumberFormat="1" applyFont="1" applyFill="1" applyBorder="1" applyAlignment="1">
      <alignment horizontal="left" vertical="center" wrapText="1"/>
      <protection/>
    </xf>
    <xf numFmtId="3" fontId="5" fillId="0" borderId="10" xfId="58" applyNumberFormat="1" applyFont="1" applyFill="1" applyBorder="1" applyAlignment="1">
      <alignment vertical="center" wrapText="1"/>
      <protection/>
    </xf>
    <xf numFmtId="49" fontId="13" fillId="0" borderId="10" xfId="57" applyNumberFormat="1" applyFont="1" applyFill="1" applyBorder="1" applyAlignment="1">
      <alignment horizontal="center" vertical="top" wrapText="1"/>
      <protection/>
    </xf>
    <xf numFmtId="3" fontId="13" fillId="0" borderId="10" xfId="58" applyNumberFormat="1" applyFont="1" applyFill="1" applyBorder="1" applyAlignment="1">
      <alignment horizontal="left" vertical="center" wrapText="1"/>
      <protection/>
    </xf>
    <xf numFmtId="3" fontId="7" fillId="0" borderId="14" xfId="58" applyNumberFormat="1" applyFont="1" applyFill="1" applyBorder="1" applyAlignment="1">
      <alignment vertical="center" wrapText="1"/>
      <protection/>
    </xf>
    <xf numFmtId="3" fontId="7" fillId="0" borderId="10" xfId="58" applyNumberFormat="1" applyFont="1" applyFill="1" applyBorder="1" applyAlignment="1">
      <alignment horizontal="left" vertical="center" wrapText="1"/>
      <protection/>
    </xf>
    <xf numFmtId="166" fontId="7" fillId="0" borderId="12" xfId="58" applyNumberFormat="1" applyFont="1" applyFill="1" applyBorder="1" applyAlignment="1">
      <alignment vertical="center" wrapText="1"/>
      <protection/>
    </xf>
    <xf numFmtId="166" fontId="8" fillId="0" borderId="12" xfId="58" applyNumberFormat="1" applyFont="1" applyFill="1" applyBorder="1" applyAlignment="1">
      <alignment vertical="center" wrapText="1"/>
      <protection/>
    </xf>
    <xf numFmtId="0" fontId="11" fillId="0" borderId="10" xfId="0" applyFont="1" applyFill="1" applyBorder="1" applyAlignment="1">
      <alignment vertical="center" wrapText="1"/>
    </xf>
    <xf numFmtId="49" fontId="10" fillId="0" borderId="10" xfId="56" applyNumberFormat="1" applyFont="1" applyFill="1" applyBorder="1" applyAlignment="1">
      <alignment horizontal="center" vertical="center" wrapText="1"/>
      <protection/>
    </xf>
    <xf numFmtId="3" fontId="8" fillId="0" borderId="12" xfId="58" applyNumberFormat="1" applyFont="1" applyFill="1" applyBorder="1" applyAlignment="1">
      <alignment horizontal="left" vertical="center" wrapText="1"/>
      <protection/>
    </xf>
    <xf numFmtId="49" fontId="10" fillId="0" borderId="10" xfId="56" applyNumberFormat="1" applyFont="1" applyFill="1" applyBorder="1" applyAlignment="1">
      <alignment horizontal="center" vertical="center" wrapText="1"/>
      <protection/>
    </xf>
    <xf numFmtId="166" fontId="8" fillId="0" borderId="10" xfId="58" applyNumberFormat="1" applyFont="1" applyFill="1" applyBorder="1" applyAlignment="1">
      <alignment horizontal="left" vertical="center" wrapText="1"/>
      <protection/>
    </xf>
    <xf numFmtId="49" fontId="11" fillId="0" borderId="10" xfId="57" applyNumberFormat="1" applyFont="1" applyFill="1" applyBorder="1" applyAlignment="1">
      <alignment horizontal="center" vertical="center" wrapText="1"/>
      <protection/>
    </xf>
    <xf numFmtId="3" fontId="8" fillId="0" borderId="10" xfId="58" applyNumberFormat="1" applyFont="1" applyFill="1" applyBorder="1" applyAlignment="1">
      <alignment vertical="center" wrapText="1"/>
      <protection/>
    </xf>
    <xf numFmtId="3" fontId="8" fillId="0" borderId="10" xfId="58" applyNumberFormat="1" applyFont="1" applyFill="1" applyBorder="1" applyAlignment="1">
      <alignment horizontal="left" vertical="center" wrapText="1"/>
      <protection/>
    </xf>
    <xf numFmtId="3" fontId="16" fillId="0" borderId="10" xfId="58" applyNumberFormat="1" applyFont="1" applyFill="1" applyBorder="1" applyAlignment="1">
      <alignment horizontal="right" vertical="center" wrapText="1"/>
      <protection/>
    </xf>
    <xf numFmtId="0" fontId="4" fillId="0" borderId="0" xfId="56" applyFont="1" applyFill="1" applyAlignment="1">
      <alignment vertical="center" wrapText="1"/>
      <protection/>
    </xf>
    <xf numFmtId="49" fontId="4" fillId="0" borderId="10" xfId="56" applyNumberFormat="1" applyFont="1" applyBorder="1" applyAlignment="1">
      <alignment horizontal="center" vertical="center" wrapText="1"/>
      <protection/>
    </xf>
    <xf numFmtId="49" fontId="7" fillId="0" borderId="10" xfId="58" applyNumberFormat="1" applyFont="1" applyBorder="1" applyAlignment="1">
      <alignment horizontal="left" vertical="center" wrapText="1"/>
      <protection/>
    </xf>
    <xf numFmtId="169" fontId="7" fillId="0" borderId="10" xfId="56" applyNumberFormat="1" applyFont="1" applyBorder="1" applyAlignment="1">
      <alignment horizontal="center" vertical="center" wrapText="1"/>
      <protection/>
    </xf>
    <xf numFmtId="165" fontId="12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3" fontId="8" fillId="0" borderId="12" xfId="58" applyNumberFormat="1" applyFont="1" applyBorder="1" applyAlignment="1">
      <alignment horizontal="left" vertical="center" wrapText="1"/>
      <protection/>
    </xf>
    <xf numFmtId="3" fontId="7" fillId="0" borderId="10" xfId="58" applyNumberFormat="1" applyFont="1" applyBorder="1" applyAlignment="1">
      <alignment vertical="center" wrapText="1"/>
      <protection/>
    </xf>
    <xf numFmtId="169" fontId="10" fillId="0" borderId="10" xfId="56" applyNumberFormat="1" applyFont="1" applyBorder="1" applyAlignment="1">
      <alignment horizontal="center" vertical="center" wrapText="1"/>
      <protection/>
    </xf>
    <xf numFmtId="3" fontId="9" fillId="0" borderId="10" xfId="58" applyNumberFormat="1" applyFont="1" applyBorder="1" applyAlignment="1">
      <alignment wrapText="1"/>
      <protection/>
    </xf>
    <xf numFmtId="3" fontId="7" fillId="0" borderId="10" xfId="58" applyNumberFormat="1" applyFont="1" applyBorder="1" applyAlignment="1">
      <alignment wrapText="1"/>
      <protection/>
    </xf>
    <xf numFmtId="49" fontId="8" fillId="0" borderId="10" xfId="58" applyNumberFormat="1" applyFont="1" applyBorder="1" applyAlignment="1">
      <alignment horizontal="left" wrapText="1"/>
      <protection/>
    </xf>
    <xf numFmtId="0" fontId="12" fillId="0" borderId="15" xfId="0" applyNumberFormat="1" applyFont="1" applyFill="1" applyBorder="1" applyAlignment="1">
      <alignment horizontal="left" wrapText="1"/>
    </xf>
    <xf numFmtId="49" fontId="8" fillId="0" borderId="10" xfId="58" applyNumberFormat="1" applyFont="1" applyBorder="1" applyAlignment="1">
      <alignment horizontal="left" wrapText="1"/>
      <protection/>
    </xf>
    <xf numFmtId="0" fontId="12" fillId="0" borderId="10" xfId="0" applyNumberFormat="1" applyFont="1" applyFill="1" applyBorder="1" applyAlignment="1">
      <alignment horizontal="left" wrapText="1"/>
    </xf>
    <xf numFmtId="49" fontId="4" fillId="0" borderId="14" xfId="58" applyNumberFormat="1" applyFont="1" applyBorder="1" applyAlignment="1">
      <alignment horizontal="left" wrapText="1"/>
      <protection/>
    </xf>
    <xf numFmtId="3" fontId="4" fillId="0" borderId="12" xfId="58" applyNumberFormat="1" applyFont="1" applyBorder="1" applyAlignment="1">
      <alignment horizontal="left" wrapText="1"/>
      <protection/>
    </xf>
    <xf numFmtId="3" fontId="4" fillId="0" borderId="14" xfId="58" applyNumberFormat="1" applyFont="1" applyBorder="1" applyAlignment="1">
      <alignment horizontal="left" wrapText="1"/>
      <protection/>
    </xf>
    <xf numFmtId="49" fontId="9" fillId="0" borderId="11" xfId="58" applyNumberFormat="1" applyFont="1" applyBorder="1" applyAlignment="1">
      <alignment horizontal="left" wrapText="1"/>
      <protection/>
    </xf>
    <xf numFmtId="3" fontId="7" fillId="0" borderId="12" xfId="58" applyNumberFormat="1" applyFont="1" applyBorder="1" applyAlignment="1">
      <alignment wrapText="1"/>
      <protection/>
    </xf>
    <xf numFmtId="3" fontId="8" fillId="0" borderId="12" xfId="58" applyNumberFormat="1" applyFont="1" applyBorder="1" applyAlignment="1">
      <alignment horizontal="left" wrapText="1"/>
      <protection/>
    </xf>
    <xf numFmtId="3" fontId="4" fillId="0" borderId="10" xfId="58" applyNumberFormat="1" applyFont="1" applyBorder="1" applyAlignment="1">
      <alignment wrapText="1"/>
      <protection/>
    </xf>
    <xf numFmtId="0" fontId="9" fillId="0" borderId="12" xfId="56" applyFont="1" applyBorder="1" applyAlignment="1">
      <alignment wrapText="1"/>
      <protection/>
    </xf>
    <xf numFmtId="3" fontId="4" fillId="0" borderId="12" xfId="58" applyNumberFormat="1" applyFont="1" applyBorder="1" applyAlignment="1">
      <alignment wrapText="1"/>
      <protection/>
    </xf>
    <xf numFmtId="3" fontId="8" fillId="0" borderId="10" xfId="58" applyNumberFormat="1" applyFont="1" applyBorder="1" applyAlignment="1">
      <alignment wrapText="1"/>
      <protection/>
    </xf>
    <xf numFmtId="3" fontId="7" fillId="0" borderId="13" xfId="58" applyNumberFormat="1" applyFont="1" applyBorder="1" applyAlignment="1">
      <alignment wrapText="1"/>
      <protection/>
    </xf>
    <xf numFmtId="3" fontId="8" fillId="0" borderId="13" xfId="58" applyNumberFormat="1" applyFont="1" applyBorder="1" applyAlignment="1">
      <alignment wrapText="1"/>
      <protection/>
    </xf>
    <xf numFmtId="3" fontId="4" fillId="0" borderId="13" xfId="58" applyNumberFormat="1" applyFont="1" applyBorder="1" applyAlignment="1">
      <alignment wrapText="1"/>
      <protection/>
    </xf>
    <xf numFmtId="3" fontId="9" fillId="0" borderId="14" xfId="58" applyNumberFormat="1" applyFont="1" applyBorder="1" applyAlignment="1">
      <alignment wrapText="1"/>
      <protection/>
    </xf>
    <xf numFmtId="0" fontId="4" fillId="0" borderId="12" xfId="56" applyFont="1" applyBorder="1" applyAlignment="1">
      <alignment wrapText="1"/>
      <protection/>
    </xf>
    <xf numFmtId="3" fontId="7" fillId="0" borderId="12" xfId="58" applyNumberFormat="1" applyFont="1" applyBorder="1" applyAlignment="1">
      <alignment wrapText="1"/>
      <protection/>
    </xf>
    <xf numFmtId="3" fontId="4" fillId="0" borderId="11" xfId="58" applyNumberFormat="1" applyFont="1" applyBorder="1" applyAlignment="1">
      <alignment horizontal="left" wrapText="1"/>
      <protection/>
    </xf>
    <xf numFmtId="3" fontId="5" fillId="0" borderId="11" xfId="58" applyNumberFormat="1" applyFont="1" applyBorder="1" applyAlignment="1">
      <alignment horizontal="left" wrapText="1"/>
      <protection/>
    </xf>
    <xf numFmtId="49" fontId="4" fillId="0" borderId="13" xfId="58" applyNumberFormat="1" applyFont="1" applyBorder="1" applyAlignment="1">
      <alignment horizontal="center" wrapText="1"/>
      <protection/>
    </xf>
    <xf numFmtId="3" fontId="7" fillId="0" borderId="11" xfId="58" applyNumberFormat="1" applyFont="1" applyBorder="1" applyAlignment="1">
      <alignment wrapText="1"/>
      <protection/>
    </xf>
    <xf numFmtId="3" fontId="8" fillId="0" borderId="11" xfId="58" applyNumberFormat="1" applyFont="1" applyBorder="1" applyAlignment="1">
      <alignment wrapText="1"/>
      <protection/>
    </xf>
    <xf numFmtId="3" fontId="4" fillId="0" borderId="11" xfId="58" applyNumberFormat="1" applyFont="1" applyBorder="1" applyAlignment="1">
      <alignment wrapText="1"/>
      <protection/>
    </xf>
    <xf numFmtId="3" fontId="8" fillId="0" borderId="10" xfId="58" applyNumberFormat="1" applyFont="1" applyBorder="1" applyAlignment="1">
      <alignment horizontal="center" wrapText="1"/>
      <protection/>
    </xf>
    <xf numFmtId="3" fontId="4" fillId="0" borderId="10" xfId="58" applyNumberFormat="1" applyFont="1" applyBorder="1" applyAlignment="1">
      <alignment horizontal="center" wrapText="1"/>
      <protection/>
    </xf>
    <xf numFmtId="3" fontId="4" fillId="0" borderId="14" xfId="58" applyNumberFormat="1" applyFont="1" applyBorder="1" applyAlignment="1">
      <alignment wrapText="1"/>
      <protection/>
    </xf>
    <xf numFmtId="3" fontId="9" fillId="0" borderId="10" xfId="59" applyNumberFormat="1" applyFont="1" applyBorder="1" applyAlignment="1">
      <alignment wrapText="1"/>
      <protection/>
    </xf>
    <xf numFmtId="3" fontId="7" fillId="0" borderId="12" xfId="59" applyNumberFormat="1" applyFont="1" applyBorder="1" applyAlignment="1">
      <alignment wrapText="1"/>
      <protection/>
    </xf>
    <xf numFmtId="3" fontId="8" fillId="0" borderId="14" xfId="59" applyNumberFormat="1" applyFont="1" applyBorder="1" applyAlignment="1">
      <alignment horizontal="left" wrapText="1"/>
      <protection/>
    </xf>
    <xf numFmtId="3" fontId="4" fillId="0" borderId="13" xfId="59" applyNumberFormat="1" applyFont="1" applyBorder="1" applyAlignment="1">
      <alignment horizontal="center" wrapText="1"/>
      <protection/>
    </xf>
    <xf numFmtId="3" fontId="4" fillId="0" borderId="14" xfId="59" applyNumberFormat="1" applyFont="1" applyBorder="1" applyAlignment="1">
      <alignment horizontal="left" wrapText="1"/>
      <protection/>
    </xf>
    <xf numFmtId="3" fontId="4" fillId="0" borderId="12" xfId="59" applyNumberFormat="1" applyFont="1" applyBorder="1" applyAlignment="1">
      <alignment horizontal="left" wrapText="1"/>
      <protection/>
    </xf>
    <xf numFmtId="3" fontId="4" fillId="0" borderId="10" xfId="59" applyNumberFormat="1" applyFont="1" applyBorder="1" applyAlignment="1">
      <alignment wrapText="1"/>
      <protection/>
    </xf>
    <xf numFmtId="49" fontId="4" fillId="0" borderId="13" xfId="59" applyNumberFormat="1" applyFont="1" applyBorder="1" applyAlignment="1">
      <alignment horizontal="center" wrapText="1"/>
      <protection/>
    </xf>
    <xf numFmtId="3" fontId="9" fillId="0" borderId="12" xfId="59" applyNumberFormat="1" applyFont="1" applyBorder="1" applyAlignment="1">
      <alignment wrapText="1"/>
      <protection/>
    </xf>
    <xf numFmtId="49" fontId="8" fillId="0" borderId="10" xfId="59" applyNumberFormat="1" applyFont="1" applyBorder="1" applyAlignment="1">
      <alignment horizontal="left" wrapText="1"/>
      <protection/>
    </xf>
    <xf numFmtId="49" fontId="9" fillId="0" borderId="10" xfId="59" applyNumberFormat="1" applyFont="1" applyBorder="1" applyAlignment="1">
      <alignment horizontal="left" wrapText="1"/>
      <protection/>
    </xf>
    <xf numFmtId="3" fontId="4" fillId="0" borderId="11" xfId="59" applyNumberFormat="1" applyFont="1" applyBorder="1" applyAlignment="1">
      <alignment horizontal="left" wrapText="1"/>
      <protection/>
    </xf>
    <xf numFmtId="3" fontId="9" fillId="0" borderId="12" xfId="59" applyNumberFormat="1" applyFont="1" applyBorder="1" applyAlignment="1">
      <alignment horizontal="left" wrapText="1"/>
      <protection/>
    </xf>
    <xf numFmtId="49" fontId="9" fillId="0" borderId="10" xfId="59" applyNumberFormat="1" applyFont="1" applyBorder="1" applyAlignment="1">
      <alignment horizontal="center" wrapText="1"/>
      <protection/>
    </xf>
    <xf numFmtId="49" fontId="8" fillId="0" borderId="10" xfId="59" applyNumberFormat="1" applyFont="1" applyBorder="1" applyAlignment="1">
      <alignment horizontal="left" wrapText="1"/>
      <protection/>
    </xf>
    <xf numFmtId="3" fontId="8" fillId="0" borderId="10" xfId="59" applyNumberFormat="1" applyFont="1" applyBorder="1" applyAlignment="1">
      <alignment horizontal="center" wrapText="1"/>
      <protection/>
    </xf>
    <xf numFmtId="3" fontId="8" fillId="0" borderId="12" xfId="59" applyNumberFormat="1" applyFont="1" applyBorder="1" applyAlignment="1">
      <alignment horizontal="left" wrapText="1"/>
      <protection/>
    </xf>
    <xf numFmtId="3" fontId="4" fillId="0" borderId="12" xfId="59" applyNumberFormat="1" applyFont="1" applyBorder="1" applyAlignment="1">
      <alignment wrapText="1"/>
      <protection/>
    </xf>
    <xf numFmtId="49" fontId="8" fillId="0" borderId="12" xfId="59" applyNumberFormat="1" applyFont="1" applyBorder="1" applyAlignment="1">
      <alignment horizontal="left" wrapText="1"/>
      <protection/>
    </xf>
    <xf numFmtId="49" fontId="9" fillId="0" borderId="12" xfId="59" applyNumberFormat="1" applyFont="1" applyBorder="1" applyAlignment="1">
      <alignment horizontal="left" wrapText="1"/>
      <protection/>
    </xf>
    <xf numFmtId="49" fontId="4" fillId="0" borderId="12" xfId="59" applyNumberFormat="1" applyFont="1" applyBorder="1" applyAlignment="1">
      <alignment horizontal="left" wrapText="1"/>
      <protection/>
    </xf>
    <xf numFmtId="3" fontId="8" fillId="0" borderId="12" xfId="59" applyNumberFormat="1" applyFont="1" applyBorder="1" applyAlignment="1">
      <alignment wrapText="1"/>
      <protection/>
    </xf>
    <xf numFmtId="3" fontId="7" fillId="0" borderId="12" xfId="59" applyNumberFormat="1" applyFont="1" applyBorder="1" applyAlignment="1">
      <alignment wrapText="1"/>
      <protection/>
    </xf>
    <xf numFmtId="49" fontId="4" fillId="0" borderId="11" xfId="59" applyNumberFormat="1" applyFont="1" applyBorder="1" applyAlignment="1">
      <alignment horizontal="left" wrapText="1"/>
      <protection/>
    </xf>
    <xf numFmtId="3" fontId="9" fillId="33" borderId="10" xfId="59" applyNumberFormat="1" applyFont="1" applyFill="1" applyBorder="1" applyAlignment="1">
      <alignment wrapText="1"/>
      <protection/>
    </xf>
    <xf numFmtId="3" fontId="9" fillId="0" borderId="14" xfId="59" applyNumberFormat="1" applyFont="1" applyBorder="1" applyAlignment="1">
      <alignment horizontal="left" wrapText="1"/>
      <protection/>
    </xf>
    <xf numFmtId="3" fontId="4" fillId="33" borderId="14" xfId="59" applyNumberFormat="1" applyFont="1" applyFill="1" applyBorder="1" applyAlignment="1">
      <alignment wrapText="1"/>
      <protection/>
    </xf>
    <xf numFmtId="3" fontId="8" fillId="0" borderId="10" xfId="59" applyNumberFormat="1" applyFont="1" applyFill="1" applyBorder="1" applyAlignment="1">
      <alignment horizontal="center" wrapText="1"/>
      <protection/>
    </xf>
    <xf numFmtId="3" fontId="8" fillId="0" borderId="12" xfId="59" applyNumberFormat="1" applyFont="1" applyFill="1" applyBorder="1" applyAlignment="1">
      <alignment wrapText="1"/>
      <protection/>
    </xf>
    <xf numFmtId="3" fontId="5" fillId="0" borderId="10" xfId="59" applyNumberFormat="1" applyFont="1" applyBorder="1" applyAlignment="1">
      <alignment wrapText="1"/>
      <protection/>
    </xf>
    <xf numFmtId="3" fontId="7" fillId="0" borderId="10" xfId="59" applyNumberFormat="1" applyFont="1" applyBorder="1" applyAlignment="1">
      <alignment horizontal="center" wrapText="1"/>
      <protection/>
    </xf>
    <xf numFmtId="3" fontId="7" fillId="0" borderId="10" xfId="59" applyNumberFormat="1" applyFont="1" applyBorder="1" applyAlignment="1">
      <alignment horizontal="left" wrapText="1"/>
      <protection/>
    </xf>
    <xf numFmtId="3" fontId="8" fillId="0" borderId="10" xfId="59" applyNumberFormat="1" applyFont="1" applyBorder="1" applyAlignment="1">
      <alignment horizontal="center" wrapText="1"/>
      <protection/>
    </xf>
    <xf numFmtId="3" fontId="7" fillId="0" borderId="10" xfId="59" applyNumberFormat="1" applyFont="1" applyBorder="1" applyAlignment="1">
      <alignment wrapText="1"/>
      <protection/>
    </xf>
    <xf numFmtId="49" fontId="9" fillId="0" borderId="11" xfId="59" applyNumberFormat="1" applyFont="1" applyBorder="1" applyAlignment="1">
      <alignment horizontal="left" wrapText="1"/>
      <protection/>
    </xf>
    <xf numFmtId="3" fontId="4" fillId="0" borderId="10" xfId="59" applyNumberFormat="1" applyFont="1" applyBorder="1" applyAlignment="1">
      <alignment horizontal="center" wrapText="1"/>
      <protection/>
    </xf>
    <xf numFmtId="49" fontId="9" fillId="0" borderId="13" xfId="59" applyNumberFormat="1" applyFont="1" applyBorder="1" applyAlignment="1">
      <alignment horizontal="center" wrapText="1"/>
      <protection/>
    </xf>
    <xf numFmtId="3" fontId="9" fillId="0" borderId="11" xfId="59" applyNumberFormat="1" applyFont="1" applyBorder="1" applyAlignment="1">
      <alignment horizontal="left" wrapText="1"/>
      <protection/>
    </xf>
    <xf numFmtId="49" fontId="7" fillId="0" borderId="10" xfId="59" applyNumberFormat="1" applyFont="1" applyBorder="1" applyAlignment="1">
      <alignment horizontal="left" wrapText="1"/>
      <protection/>
    </xf>
    <xf numFmtId="3" fontId="5" fillId="0" borderId="10" xfId="59" applyNumberFormat="1" applyFont="1" applyFill="1" applyBorder="1" applyAlignment="1">
      <alignment wrapText="1"/>
      <protection/>
    </xf>
    <xf numFmtId="3" fontId="7" fillId="0" borderId="10" xfId="59" applyNumberFormat="1" applyFont="1" applyFill="1" applyBorder="1" applyAlignment="1">
      <alignment horizontal="center" wrapText="1"/>
      <protection/>
    </xf>
    <xf numFmtId="3" fontId="7" fillId="0" borderId="10" xfId="59" applyNumberFormat="1" applyFont="1" applyFill="1" applyBorder="1" applyAlignment="1">
      <alignment horizontal="left" wrapText="1"/>
      <protection/>
    </xf>
    <xf numFmtId="3" fontId="8" fillId="0" borderId="12" xfId="59" applyNumberFormat="1" applyFont="1" applyFill="1" applyBorder="1" applyAlignment="1">
      <alignment horizontal="left" wrapText="1"/>
      <protection/>
    </xf>
    <xf numFmtId="3" fontId="8" fillId="0" borderId="13" xfId="59" applyNumberFormat="1" applyFont="1" applyFill="1" applyBorder="1" applyAlignment="1">
      <alignment horizontal="center" wrapText="1"/>
      <protection/>
    </xf>
    <xf numFmtId="3" fontId="7" fillId="0" borderId="12" xfId="59" applyNumberFormat="1" applyFont="1" applyFill="1" applyBorder="1" applyAlignment="1">
      <alignment horizontal="left" wrapText="1"/>
      <protection/>
    </xf>
    <xf numFmtId="3" fontId="10" fillId="0" borderId="13" xfId="59" applyNumberFormat="1" applyFont="1" applyFill="1" applyBorder="1" applyAlignment="1">
      <alignment horizontal="center" wrapText="1"/>
      <protection/>
    </xf>
    <xf numFmtId="3" fontId="4" fillId="0" borderId="11" xfId="59" applyNumberFormat="1" applyFont="1" applyFill="1" applyBorder="1" applyAlignment="1">
      <alignment horizontal="left" wrapText="1"/>
      <protection/>
    </xf>
    <xf numFmtId="49" fontId="4" fillId="0" borderId="13" xfId="59" applyNumberFormat="1" applyFont="1" applyFill="1" applyBorder="1" applyAlignment="1">
      <alignment horizontal="center" wrapText="1"/>
      <protection/>
    </xf>
    <xf numFmtId="3" fontId="4" fillId="0" borderId="11" xfId="59" applyNumberFormat="1" applyFont="1" applyFill="1" applyBorder="1" applyAlignment="1">
      <alignment wrapText="1"/>
      <protection/>
    </xf>
    <xf numFmtId="3" fontId="9" fillId="0" borderId="11" xfId="59" applyNumberFormat="1" applyFont="1" applyFill="1" applyBorder="1" applyAlignment="1">
      <alignment wrapText="1"/>
      <protection/>
    </xf>
    <xf numFmtId="3" fontId="9" fillId="0" borderId="10" xfId="59" applyNumberFormat="1" applyFont="1" applyFill="1" applyBorder="1" applyAlignment="1">
      <alignment wrapText="1"/>
      <protection/>
    </xf>
    <xf numFmtId="3" fontId="7" fillId="0" borderId="10" xfId="59" applyNumberFormat="1" applyFont="1" applyBorder="1" applyAlignment="1">
      <alignment horizontal="center" wrapText="1"/>
      <protection/>
    </xf>
    <xf numFmtId="3" fontId="7" fillId="0" borderId="10" xfId="59" applyNumberFormat="1" applyFont="1" applyBorder="1" applyAlignment="1">
      <alignment horizontal="left" wrapText="1"/>
      <protection/>
    </xf>
    <xf numFmtId="49" fontId="11" fillId="0" borderId="10" xfId="57" applyNumberFormat="1" applyFont="1" applyFill="1" applyBorder="1" applyAlignment="1">
      <alignment horizontal="center" wrapText="1"/>
      <protection/>
    </xf>
    <xf numFmtId="0" fontId="11" fillId="0" borderId="12" xfId="57" applyFont="1" applyFill="1" applyBorder="1" applyAlignment="1">
      <alignment wrapText="1"/>
      <protection/>
    </xf>
    <xf numFmtId="49" fontId="12" fillId="0" borderId="10" xfId="57" applyNumberFormat="1" applyFont="1" applyFill="1" applyBorder="1" applyAlignment="1">
      <alignment horizontal="center" wrapText="1"/>
      <protection/>
    </xf>
    <xf numFmtId="0" fontId="13" fillId="0" borderId="12" xfId="57" applyFont="1" applyFill="1" applyBorder="1" applyAlignment="1">
      <alignment wrapText="1"/>
      <protection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wrapText="1"/>
    </xf>
    <xf numFmtId="3" fontId="5" fillId="0" borderId="11" xfId="59" applyNumberFormat="1" applyFont="1" applyBorder="1" applyAlignment="1">
      <alignment horizontal="left" wrapText="1"/>
      <protection/>
    </xf>
    <xf numFmtId="3" fontId="8" fillId="0" borderId="11" xfId="59" applyNumberFormat="1" applyFont="1" applyBorder="1" applyAlignment="1">
      <alignment horizontal="left" wrapText="1"/>
      <protection/>
    </xf>
    <xf numFmtId="3" fontId="7" fillId="0" borderId="10" xfId="59" applyNumberFormat="1" applyFont="1" applyBorder="1" applyAlignment="1">
      <alignment wrapText="1"/>
      <protection/>
    </xf>
    <xf numFmtId="0" fontId="8" fillId="0" borderId="12" xfId="56" applyFont="1" applyBorder="1" applyAlignment="1">
      <alignment wrapText="1"/>
      <protection/>
    </xf>
    <xf numFmtId="3" fontId="8" fillId="0" borderId="10" xfId="59" applyNumberFormat="1" applyFont="1" applyBorder="1" applyAlignment="1">
      <alignment wrapText="1"/>
      <protection/>
    </xf>
    <xf numFmtId="3" fontId="8" fillId="0" borderId="12" xfId="59" applyNumberFormat="1" applyFont="1" applyBorder="1" applyAlignment="1">
      <alignment wrapText="1"/>
      <protection/>
    </xf>
    <xf numFmtId="3" fontId="7" fillId="0" borderId="13" xfId="59" applyNumberFormat="1" applyFont="1" applyBorder="1" applyAlignment="1">
      <alignment horizontal="center" wrapText="1"/>
      <protection/>
    </xf>
    <xf numFmtId="3" fontId="7" fillId="0" borderId="11" xfId="59" applyNumberFormat="1" applyFont="1" applyBorder="1" applyAlignment="1">
      <alignment horizontal="left" wrapText="1"/>
      <protection/>
    </xf>
    <xf numFmtId="3" fontId="5" fillId="0" borderId="10" xfId="59" applyNumberFormat="1" applyFont="1" applyBorder="1" applyAlignment="1">
      <alignment horizontal="center" wrapText="1"/>
      <protection/>
    </xf>
    <xf numFmtId="3" fontId="5" fillId="0" borderId="10" xfId="59" applyNumberFormat="1" applyFont="1" applyFill="1" applyBorder="1" applyAlignment="1">
      <alignment horizontal="center" wrapText="1"/>
      <protection/>
    </xf>
    <xf numFmtId="49" fontId="8" fillId="0" borderId="10" xfId="59" applyNumberFormat="1" applyFont="1" applyBorder="1" applyAlignment="1">
      <alignment horizontal="center" wrapText="1"/>
      <protection/>
    </xf>
    <xf numFmtId="3" fontId="9" fillId="0" borderId="11" xfId="59" applyNumberFormat="1" applyFont="1" applyBorder="1" applyAlignment="1">
      <alignment wrapText="1"/>
      <protection/>
    </xf>
    <xf numFmtId="3" fontId="8" fillId="0" borderId="12" xfId="59" applyNumberFormat="1" applyFont="1" applyBorder="1" applyAlignment="1">
      <alignment horizontal="left" wrapText="1"/>
      <protection/>
    </xf>
    <xf numFmtId="49" fontId="7" fillId="0" borderId="10" xfId="59" applyNumberFormat="1" applyFont="1" applyFill="1" applyBorder="1" applyAlignment="1">
      <alignment horizontal="center" wrapText="1"/>
      <protection/>
    </xf>
    <xf numFmtId="49" fontId="8" fillId="0" borderId="10" xfId="59" applyNumberFormat="1" applyFont="1" applyFill="1" applyBorder="1" applyAlignment="1">
      <alignment horizontal="center" wrapText="1"/>
      <protection/>
    </xf>
    <xf numFmtId="3" fontId="8" fillId="0" borderId="10" xfId="59" applyNumberFormat="1" applyFont="1" applyFill="1" applyBorder="1" applyAlignment="1">
      <alignment horizontal="left" wrapText="1"/>
      <protection/>
    </xf>
    <xf numFmtId="49" fontId="4" fillId="0" borderId="10" xfId="59" applyNumberFormat="1" applyFont="1" applyFill="1" applyBorder="1" applyAlignment="1">
      <alignment horizontal="center" wrapText="1"/>
      <protection/>
    </xf>
    <xf numFmtId="3" fontId="4" fillId="0" borderId="10" xfId="59" applyNumberFormat="1" applyFont="1" applyFill="1" applyBorder="1" applyAlignment="1">
      <alignment horizontal="left" wrapText="1"/>
      <protection/>
    </xf>
    <xf numFmtId="3" fontId="4" fillId="33" borderId="11" xfId="59" applyNumberFormat="1" applyFont="1" applyFill="1" applyBorder="1" applyAlignment="1">
      <alignment wrapText="1"/>
      <protection/>
    </xf>
    <xf numFmtId="169" fontId="12" fillId="0" borderId="10" xfId="0" applyNumberFormat="1" applyFont="1" applyBorder="1" applyAlignment="1">
      <alignment horizontal="center" wrapText="1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0" xfId="0" applyFont="1" applyFill="1" applyBorder="1" applyAlignment="1">
      <alignment wrapText="1"/>
    </xf>
    <xf numFmtId="49" fontId="11" fillId="0" borderId="10" xfId="0" applyNumberFormat="1" applyFont="1" applyFill="1" applyBorder="1" applyAlignment="1">
      <alignment horizontal="center" wrapText="1"/>
    </xf>
    <xf numFmtId="3" fontId="7" fillId="0" borderId="10" xfId="59" applyNumberFormat="1" applyFont="1" applyFill="1" applyBorder="1" applyAlignment="1">
      <alignment horizontal="left" wrapText="1"/>
      <protection/>
    </xf>
    <xf numFmtId="3" fontId="8" fillId="0" borderId="10" xfId="59" applyNumberFormat="1" applyFont="1" applyFill="1" applyBorder="1" applyAlignment="1">
      <alignment horizontal="left" wrapText="1"/>
      <protection/>
    </xf>
    <xf numFmtId="49" fontId="7" fillId="0" borderId="10" xfId="56" applyNumberFormat="1" applyFont="1" applyFill="1" applyBorder="1" applyAlignment="1">
      <alignment horizontal="center" textRotation="90" wrapText="1"/>
      <protection/>
    </xf>
    <xf numFmtId="166" fontId="7" fillId="0" borderId="12" xfId="59" applyNumberFormat="1" applyFont="1" applyFill="1" applyBorder="1" applyAlignment="1">
      <alignment wrapText="1"/>
      <protection/>
    </xf>
    <xf numFmtId="49" fontId="7" fillId="0" borderId="10" xfId="56" applyNumberFormat="1" applyFont="1" applyFill="1" applyBorder="1" applyAlignment="1">
      <alignment horizontal="center" textRotation="90" wrapText="1"/>
      <protection/>
    </xf>
    <xf numFmtId="166" fontId="7" fillId="0" borderId="10" xfId="59" applyNumberFormat="1" applyFont="1" applyFill="1" applyBorder="1" applyAlignment="1">
      <alignment wrapText="1"/>
      <protection/>
    </xf>
    <xf numFmtId="49" fontId="8" fillId="0" borderId="10" xfId="56" applyNumberFormat="1" applyFont="1" applyFill="1" applyBorder="1" applyAlignment="1">
      <alignment horizontal="center" textRotation="90" wrapText="1"/>
      <protection/>
    </xf>
    <xf numFmtId="166" fontId="8" fillId="0" borderId="10" xfId="59" applyNumberFormat="1" applyFont="1" applyFill="1" applyBorder="1" applyAlignment="1">
      <alignment wrapText="1"/>
      <protection/>
    </xf>
    <xf numFmtId="166" fontId="9" fillId="0" borderId="10" xfId="59" applyNumberFormat="1" applyFont="1" applyFill="1" applyBorder="1" applyAlignment="1">
      <alignment wrapText="1"/>
      <protection/>
    </xf>
    <xf numFmtId="3" fontId="8" fillId="0" borderId="10" xfId="59" applyNumberFormat="1" applyFont="1" applyFill="1" applyBorder="1" applyAlignment="1">
      <alignment wrapText="1"/>
      <protection/>
    </xf>
    <xf numFmtId="166" fontId="8" fillId="0" borderId="12" xfId="59" applyNumberFormat="1" applyFont="1" applyFill="1" applyBorder="1" applyAlignment="1">
      <alignment wrapText="1"/>
      <protection/>
    </xf>
    <xf numFmtId="49" fontId="7" fillId="0" borderId="10" xfId="56" applyNumberFormat="1" applyFont="1" applyFill="1" applyBorder="1" applyAlignment="1">
      <alignment horizontal="center" wrapText="1"/>
      <protection/>
    </xf>
    <xf numFmtId="166" fontId="7" fillId="0" borderId="12" xfId="59" applyNumberFormat="1" applyFont="1" applyFill="1" applyBorder="1" applyAlignment="1">
      <alignment wrapText="1"/>
      <protection/>
    </xf>
    <xf numFmtId="49" fontId="8" fillId="0" borderId="13" xfId="56" applyNumberFormat="1" applyFont="1" applyFill="1" applyBorder="1" applyAlignment="1">
      <alignment horizontal="center" wrapText="1"/>
      <protection/>
    </xf>
    <xf numFmtId="166" fontId="8" fillId="0" borderId="11" xfId="59" applyNumberFormat="1" applyFont="1" applyFill="1" applyBorder="1" applyAlignment="1">
      <alignment wrapText="1"/>
      <protection/>
    </xf>
    <xf numFmtId="49" fontId="7" fillId="0" borderId="10" xfId="56" applyNumberFormat="1" applyFont="1" applyBorder="1" applyAlignment="1">
      <alignment horizontal="center" textRotation="90" wrapText="1"/>
      <protection/>
    </xf>
    <xf numFmtId="166" fontId="7" fillId="0" borderId="10" xfId="59" applyNumberFormat="1" applyFont="1" applyBorder="1" applyAlignment="1">
      <alignment wrapText="1"/>
      <protection/>
    </xf>
    <xf numFmtId="166" fontId="8" fillId="0" borderId="10" xfId="59" applyNumberFormat="1" applyFont="1" applyBorder="1" applyAlignment="1">
      <alignment wrapText="1"/>
      <protection/>
    </xf>
    <xf numFmtId="49" fontId="4" fillId="0" borderId="10" xfId="56" applyNumberFormat="1" applyFont="1" applyBorder="1" applyAlignment="1">
      <alignment horizontal="center" textRotation="90" wrapText="1"/>
      <protection/>
    </xf>
    <xf numFmtId="166" fontId="4" fillId="0" borderId="11" xfId="59" applyNumberFormat="1" applyFont="1" applyBorder="1" applyAlignment="1">
      <alignment wrapText="1"/>
      <protection/>
    </xf>
    <xf numFmtId="3" fontId="7" fillId="0" borderId="14" xfId="59" applyNumberFormat="1" applyFont="1" applyFill="1" applyBorder="1" applyAlignment="1">
      <alignment wrapText="1"/>
      <protection/>
    </xf>
    <xf numFmtId="3" fontId="8" fillId="0" borderId="14" xfId="59" applyNumberFormat="1" applyFont="1" applyFill="1" applyBorder="1" applyAlignment="1">
      <alignment wrapText="1"/>
      <protection/>
    </xf>
    <xf numFmtId="3" fontId="4" fillId="0" borderId="10" xfId="59" applyNumberFormat="1" applyFont="1" applyFill="1" applyBorder="1" applyAlignment="1">
      <alignment vertical="top" wrapText="1"/>
      <protection/>
    </xf>
    <xf numFmtId="49" fontId="8" fillId="0" borderId="12" xfId="59" applyNumberFormat="1" applyFont="1" applyBorder="1" applyAlignment="1">
      <alignment horizontal="left" wrapText="1"/>
      <protection/>
    </xf>
    <xf numFmtId="3" fontId="4" fillId="0" borderId="16" xfId="59" applyNumberFormat="1" applyFont="1" applyFill="1" applyBorder="1" applyAlignment="1">
      <alignment wrapText="1"/>
      <protection/>
    </xf>
    <xf numFmtId="3" fontId="8" fillId="0" borderId="11" xfId="59" applyNumberFormat="1" applyFont="1" applyBorder="1" applyAlignment="1">
      <alignment horizontal="left" wrapText="1"/>
      <protection/>
    </xf>
    <xf numFmtId="49" fontId="7" fillId="0" borderId="10" xfId="59" applyNumberFormat="1" applyFont="1" applyBorder="1" applyAlignment="1">
      <alignment horizontal="center" wrapText="1"/>
      <protection/>
    </xf>
    <xf numFmtId="49" fontId="7" fillId="0" borderId="10" xfId="59" applyNumberFormat="1" applyFont="1" applyFill="1" applyBorder="1" applyAlignment="1">
      <alignment horizontal="center" wrapText="1"/>
      <protection/>
    </xf>
    <xf numFmtId="3" fontId="4" fillId="0" borderId="14" xfId="59" applyNumberFormat="1" applyFont="1" applyFill="1" applyBorder="1" applyAlignment="1">
      <alignment horizontal="left" wrapText="1"/>
      <protection/>
    </xf>
    <xf numFmtId="3" fontId="11" fillId="0" borderId="10" xfId="59" applyNumberFormat="1" applyFont="1" applyFill="1" applyBorder="1" applyAlignment="1">
      <alignment horizontal="left" wrapText="1"/>
      <protection/>
    </xf>
    <xf numFmtId="3" fontId="13" fillId="0" borderId="10" xfId="59" applyNumberFormat="1" applyFont="1" applyFill="1" applyBorder="1" applyAlignment="1">
      <alignment horizontal="left" wrapText="1"/>
      <protection/>
    </xf>
    <xf numFmtId="3" fontId="12" fillId="0" borderId="10" xfId="59" applyNumberFormat="1" applyFont="1" applyFill="1" applyBorder="1" applyAlignment="1">
      <alignment horizontal="left" wrapText="1"/>
      <protection/>
    </xf>
    <xf numFmtId="3" fontId="8" fillId="0" borderId="12" xfId="58" applyNumberFormat="1" applyFont="1" applyBorder="1" applyAlignment="1">
      <alignment wrapText="1"/>
      <protection/>
    </xf>
    <xf numFmtId="49" fontId="8" fillId="0" borderId="13" xfId="59" applyNumberFormat="1" applyFont="1" applyBorder="1" applyAlignment="1">
      <alignment horizontal="center" wrapText="1"/>
      <protection/>
    </xf>
    <xf numFmtId="49" fontId="8" fillId="0" borderId="12" xfId="59" applyNumberFormat="1" applyFont="1" applyFill="1" applyBorder="1" applyAlignment="1">
      <alignment horizontal="left" wrapText="1"/>
      <protection/>
    </xf>
    <xf numFmtId="3" fontId="8" fillId="0" borderId="11" xfId="59" applyNumberFormat="1" applyFont="1" applyFill="1" applyBorder="1" applyAlignment="1">
      <alignment wrapText="1"/>
      <protection/>
    </xf>
    <xf numFmtId="169" fontId="13" fillId="0" borderId="10" xfId="0" applyNumberFormat="1" applyFont="1" applyBorder="1" applyAlignment="1">
      <alignment horizontal="center" wrapText="1"/>
    </xf>
    <xf numFmtId="3" fontId="8" fillId="0" borderId="13" xfId="59" applyNumberFormat="1" applyFont="1" applyBorder="1" applyAlignment="1">
      <alignment horizontal="center" wrapText="1"/>
      <protection/>
    </xf>
    <xf numFmtId="49" fontId="7" fillId="0" borderId="10" xfId="56" applyNumberFormat="1" applyFont="1" applyBorder="1" applyAlignment="1">
      <alignment horizontal="center" textRotation="90" wrapText="1"/>
      <protection/>
    </xf>
    <xf numFmtId="166" fontId="8" fillId="0" borderId="12" xfId="59" applyNumberFormat="1" applyFont="1" applyBorder="1" applyAlignment="1">
      <alignment wrapText="1"/>
      <protection/>
    </xf>
    <xf numFmtId="3" fontId="4" fillId="0" borderId="11" xfId="59" applyNumberFormat="1" applyFont="1" applyBorder="1" applyAlignment="1">
      <alignment wrapText="1"/>
      <protection/>
    </xf>
    <xf numFmtId="3" fontId="8" fillId="0" borderId="11" xfId="59" applyNumberFormat="1" applyFont="1" applyBorder="1" applyAlignment="1">
      <alignment wrapText="1"/>
      <protection/>
    </xf>
    <xf numFmtId="166" fontId="7" fillId="0" borderId="10" xfId="59" applyNumberFormat="1" applyFont="1" applyFill="1" applyBorder="1" applyAlignment="1">
      <alignment wrapText="1"/>
      <protection/>
    </xf>
    <xf numFmtId="166" fontId="8" fillId="0" borderId="10" xfId="59" applyNumberFormat="1" applyFont="1" applyFill="1" applyBorder="1" applyAlignment="1">
      <alignment wrapText="1"/>
      <protection/>
    </xf>
    <xf numFmtId="49" fontId="4" fillId="0" borderId="10" xfId="56" applyNumberFormat="1" applyFont="1" applyFill="1" applyBorder="1" applyAlignment="1">
      <alignment horizontal="center" textRotation="90" wrapText="1"/>
      <protection/>
    </xf>
    <xf numFmtId="166" fontId="4" fillId="0" borderId="11" xfId="59" applyNumberFormat="1" applyFont="1" applyFill="1" applyBorder="1" applyAlignment="1">
      <alignment wrapText="1"/>
      <protection/>
    </xf>
    <xf numFmtId="49" fontId="8" fillId="0" borderId="10" xfId="56" applyNumberFormat="1" applyFont="1" applyFill="1" applyBorder="1" applyAlignment="1">
      <alignment horizontal="center" wrapText="1"/>
      <protection/>
    </xf>
    <xf numFmtId="49" fontId="4" fillId="0" borderId="13" xfId="58" applyNumberFormat="1" applyFont="1" applyFill="1" applyBorder="1" applyAlignment="1">
      <alignment horizontal="center" wrapText="1"/>
      <protection/>
    </xf>
    <xf numFmtId="3" fontId="7" fillId="0" borderId="10" xfId="58" applyNumberFormat="1" applyFont="1" applyFill="1" applyBorder="1" applyAlignment="1">
      <alignment horizontal="center" wrapText="1"/>
      <protection/>
    </xf>
    <xf numFmtId="3" fontId="8" fillId="0" borderId="10" xfId="58" applyNumberFormat="1" applyFont="1" applyFill="1" applyBorder="1" applyAlignment="1">
      <alignment horizontal="center" wrapText="1"/>
      <protection/>
    </xf>
    <xf numFmtId="3" fontId="7" fillId="0" borderId="13" xfId="58" applyNumberFormat="1" applyFont="1" applyFill="1" applyBorder="1" applyAlignment="1">
      <alignment horizontal="center" wrapText="1"/>
      <protection/>
    </xf>
    <xf numFmtId="49" fontId="13" fillId="0" borderId="10" xfId="57" applyNumberFormat="1" applyFont="1" applyFill="1" applyBorder="1" applyAlignment="1">
      <alignment horizontal="center" wrapText="1"/>
      <protection/>
    </xf>
    <xf numFmtId="49" fontId="7" fillId="0" borderId="10" xfId="56" applyNumberFormat="1" applyFont="1" applyFill="1" applyBorder="1" applyAlignment="1">
      <alignment horizontal="center" wrapText="1"/>
      <protection/>
    </xf>
    <xf numFmtId="3" fontId="7" fillId="0" borderId="10" xfId="58" applyNumberFormat="1" applyFont="1" applyFill="1" applyBorder="1" applyAlignment="1">
      <alignment horizontal="center" wrapText="1"/>
      <protection/>
    </xf>
    <xf numFmtId="3" fontId="8" fillId="0" borderId="10" xfId="58" applyNumberFormat="1" applyFont="1" applyFill="1" applyBorder="1" applyAlignment="1">
      <alignment horizontal="center" wrapText="1"/>
      <protection/>
    </xf>
    <xf numFmtId="166" fontId="8" fillId="0" borderId="10" xfId="58" applyNumberFormat="1" applyFont="1" applyFill="1" applyBorder="1" applyAlignment="1">
      <alignment horizontal="center" wrapText="1"/>
      <protection/>
    </xf>
    <xf numFmtId="0" fontId="4" fillId="0" borderId="12" xfId="56" applyFont="1" applyFill="1" applyBorder="1" applyAlignment="1">
      <alignment wrapText="1"/>
      <protection/>
    </xf>
    <xf numFmtId="3" fontId="4" fillId="0" borderId="10" xfId="58" applyNumberFormat="1" applyFont="1" applyFill="1" applyBorder="1" applyAlignment="1">
      <alignment wrapText="1"/>
      <protection/>
    </xf>
    <xf numFmtId="3" fontId="4" fillId="0" borderId="12" xfId="59" applyNumberFormat="1" applyFont="1" applyFill="1" applyBorder="1" applyAlignment="1">
      <alignment horizontal="left" wrapText="1"/>
      <protection/>
    </xf>
    <xf numFmtId="3" fontId="4" fillId="0" borderId="10" xfId="59" applyNumberFormat="1" applyFont="1" applyFill="1" applyBorder="1" applyAlignment="1">
      <alignment wrapText="1"/>
      <protection/>
    </xf>
    <xf numFmtId="3" fontId="4" fillId="0" borderId="12" xfId="59" applyNumberFormat="1" applyFont="1" applyFill="1" applyBorder="1" applyAlignment="1">
      <alignment wrapText="1"/>
      <protection/>
    </xf>
    <xf numFmtId="0" fontId="8" fillId="0" borderId="12" xfId="56" applyFont="1" applyFill="1" applyBorder="1" applyAlignment="1">
      <alignment vertical="center" wrapText="1"/>
      <protection/>
    </xf>
    <xf numFmtId="49" fontId="7" fillId="0" borderId="10" xfId="59" applyNumberFormat="1" applyFont="1" applyFill="1" applyBorder="1" applyAlignment="1">
      <alignment horizontal="left" wrapText="1"/>
      <protection/>
    </xf>
    <xf numFmtId="3" fontId="7" fillId="0" borderId="10" xfId="59" applyNumberFormat="1" applyFont="1" applyFill="1" applyBorder="1" applyAlignment="1">
      <alignment wrapText="1"/>
      <protection/>
    </xf>
    <xf numFmtId="49" fontId="8" fillId="0" borderId="10" xfId="59" applyNumberFormat="1" applyFont="1" applyFill="1" applyBorder="1" applyAlignment="1">
      <alignment horizontal="left" wrapText="1"/>
      <protection/>
    </xf>
    <xf numFmtId="3" fontId="7" fillId="34" borderId="10" xfId="58" applyNumberFormat="1" applyFont="1" applyFill="1" applyBorder="1" applyAlignment="1">
      <alignment wrapText="1"/>
      <protection/>
    </xf>
    <xf numFmtId="49" fontId="8" fillId="34" borderId="10" xfId="58" applyNumberFormat="1" applyFont="1" applyFill="1" applyBorder="1" applyAlignment="1">
      <alignment horizontal="left" wrapText="1"/>
      <protection/>
    </xf>
    <xf numFmtId="3" fontId="9" fillId="34" borderId="10" xfId="59" applyNumberFormat="1" applyFont="1" applyFill="1" applyBorder="1" applyAlignment="1">
      <alignment wrapText="1"/>
      <protection/>
    </xf>
    <xf numFmtId="49" fontId="4" fillId="34" borderId="13" xfId="58" applyNumberFormat="1" applyFont="1" applyFill="1" applyBorder="1" applyAlignment="1">
      <alignment horizontal="center" wrapText="1"/>
      <protection/>
    </xf>
    <xf numFmtId="3" fontId="4" fillId="34" borderId="11" xfId="58" applyNumberFormat="1" applyFont="1" applyFill="1" applyBorder="1" applyAlignment="1">
      <alignment horizontal="left" vertical="center" wrapText="1"/>
      <protection/>
    </xf>
    <xf numFmtId="49" fontId="4" fillId="34" borderId="13" xfId="59" applyNumberFormat="1" applyFont="1" applyFill="1" applyBorder="1" applyAlignment="1">
      <alignment horizontal="center" wrapText="1"/>
      <protection/>
    </xf>
    <xf numFmtId="49" fontId="12" fillId="0" borderId="10" xfId="57" applyNumberFormat="1" applyFont="1" applyFill="1" applyBorder="1" applyAlignment="1">
      <alignment horizontal="center" vertical="center" wrapText="1"/>
      <protection/>
    </xf>
    <xf numFmtId="49" fontId="14" fillId="0" borderId="0" xfId="56" applyNumberFormat="1" applyFont="1" applyAlignment="1">
      <alignment horizontal="center" wrapText="1"/>
      <protection/>
    </xf>
    <xf numFmtId="0" fontId="25" fillId="0" borderId="0" xfId="0" applyFont="1" applyAlignment="1">
      <alignment wrapText="1"/>
    </xf>
    <xf numFmtId="49" fontId="4" fillId="0" borderId="0" xfId="56" applyNumberFormat="1" applyFont="1" applyFill="1" applyAlignment="1">
      <alignment horizontal="center" wrapText="1"/>
      <protection/>
    </xf>
    <xf numFmtId="0" fontId="0" fillId="0" borderId="0" xfId="0" applyFill="1" applyAlignment="1">
      <alignment wrapText="1"/>
    </xf>
    <xf numFmtId="49" fontId="4" fillId="0" borderId="0" xfId="56" applyNumberFormat="1" applyFont="1" applyAlignment="1">
      <alignment horizontal="center" wrapText="1"/>
      <protection/>
    </xf>
    <xf numFmtId="169" fontId="24" fillId="0" borderId="0" xfId="0" applyNumberFormat="1" applyFont="1" applyAlignment="1">
      <alignment horizontal="right" wrapText="1"/>
    </xf>
    <xf numFmtId="169" fontId="24" fillId="0" borderId="0" xfId="0" applyNumberFormat="1" applyFont="1" applyFill="1" applyAlignment="1">
      <alignment horizontal="right" wrapText="1"/>
    </xf>
    <xf numFmtId="169" fontId="4" fillId="0" borderId="0" xfId="0" applyNumberFormat="1" applyFont="1" applyAlignment="1">
      <alignment horizontal="right" wrapText="1"/>
    </xf>
    <xf numFmtId="169" fontId="4" fillId="0" borderId="0" xfId="0" applyNumberFormat="1" applyFont="1" applyFill="1" applyAlignment="1">
      <alignment horizontal="right" wrapText="1"/>
    </xf>
    <xf numFmtId="169" fontId="12" fillId="0" borderId="0" xfId="0" applyNumberFormat="1" applyFont="1" applyAlignment="1">
      <alignment horizontal="center" wrapText="1"/>
    </xf>
    <xf numFmtId="49" fontId="4" fillId="0" borderId="14" xfId="56" applyNumberFormat="1" applyFont="1" applyBorder="1" applyAlignment="1">
      <alignment horizontal="center" wrapText="1"/>
      <protection/>
    </xf>
    <xf numFmtId="49" fontId="14" fillId="0" borderId="14" xfId="56" applyNumberFormat="1" applyFont="1" applyBorder="1" applyAlignment="1">
      <alignment horizontal="center" wrapText="1"/>
      <protection/>
    </xf>
    <xf numFmtId="49" fontId="15" fillId="0" borderId="14" xfId="56" applyNumberFormat="1" applyFont="1" applyBorder="1" applyAlignment="1">
      <alignment horizontal="center" wrapText="1"/>
      <protection/>
    </xf>
    <xf numFmtId="0" fontId="0" fillId="0" borderId="14" xfId="0" applyBorder="1" applyAlignment="1">
      <alignment wrapText="1"/>
    </xf>
    <xf numFmtId="169" fontId="5" fillId="0" borderId="10" xfId="56" applyNumberFormat="1" applyFont="1" applyFill="1" applyBorder="1" applyAlignment="1">
      <alignment horizontal="center" vertical="center" wrapText="1"/>
      <protection/>
    </xf>
    <xf numFmtId="49" fontId="7" fillId="0" borderId="13" xfId="58" applyNumberFormat="1" applyFont="1" applyFill="1" applyBorder="1" applyAlignment="1">
      <alignment horizontal="center" vertical="center" wrapText="1"/>
      <protection/>
    </xf>
    <xf numFmtId="49" fontId="8" fillId="0" borderId="13" xfId="58" applyNumberFormat="1" applyFont="1" applyFill="1" applyBorder="1" applyAlignment="1">
      <alignment horizontal="center" vertical="top" wrapText="1"/>
      <protection/>
    </xf>
    <xf numFmtId="49" fontId="8" fillId="0" borderId="13" xfId="58" applyNumberFormat="1" applyFont="1" applyFill="1" applyBorder="1" applyAlignment="1">
      <alignment horizontal="center" wrapText="1"/>
      <protection/>
    </xf>
    <xf numFmtId="169" fontId="7" fillId="0" borderId="10" xfId="56" applyNumberFormat="1" applyFont="1" applyFill="1" applyBorder="1" applyAlignment="1">
      <alignment horizontal="center" wrapText="1"/>
      <protection/>
    </xf>
    <xf numFmtId="49" fontId="8" fillId="0" borderId="10" xfId="58" applyNumberFormat="1" applyFont="1" applyFill="1" applyBorder="1" applyAlignment="1">
      <alignment horizontal="center" vertical="center" wrapText="1"/>
      <protection/>
    </xf>
    <xf numFmtId="49" fontId="7" fillId="0" borderId="10" xfId="58" applyNumberFormat="1" applyFont="1" applyFill="1" applyBorder="1" applyAlignment="1">
      <alignment horizontal="center" vertical="top" wrapText="1"/>
      <protection/>
    </xf>
    <xf numFmtId="49" fontId="8" fillId="0" borderId="10" xfId="58" applyNumberFormat="1" applyFont="1" applyFill="1" applyBorder="1" applyAlignment="1">
      <alignment horizontal="center" wrapText="1"/>
      <protection/>
    </xf>
    <xf numFmtId="169" fontId="8" fillId="0" borderId="10" xfId="56" applyNumberFormat="1" applyFont="1" applyFill="1" applyBorder="1" applyAlignment="1">
      <alignment horizontal="center" wrapText="1"/>
      <protection/>
    </xf>
    <xf numFmtId="169" fontId="8" fillId="0" borderId="10" xfId="56" applyNumberFormat="1" applyFont="1" applyFill="1" applyBorder="1" applyAlignment="1">
      <alignment horizontal="center" wrapText="1"/>
      <protection/>
    </xf>
    <xf numFmtId="49" fontId="7" fillId="0" borderId="10" xfId="58" applyNumberFormat="1" applyFont="1" applyBorder="1" applyAlignment="1">
      <alignment horizontal="center" wrapText="1"/>
      <protection/>
    </xf>
    <xf numFmtId="49" fontId="8" fillId="0" borderId="10" xfId="58" applyNumberFormat="1" applyFont="1" applyBorder="1" applyAlignment="1">
      <alignment horizontal="center" wrapText="1"/>
      <protection/>
    </xf>
    <xf numFmtId="49" fontId="8" fillId="0" borderId="13" xfId="58" applyNumberFormat="1" applyFont="1" applyBorder="1" applyAlignment="1">
      <alignment horizontal="center" wrapText="1"/>
      <protection/>
    </xf>
    <xf numFmtId="49" fontId="4" fillId="0" borderId="10" xfId="58" applyNumberFormat="1" applyFont="1" applyFill="1" applyBorder="1" applyAlignment="1">
      <alignment horizontal="center" vertical="center" wrapText="1"/>
      <protection/>
    </xf>
    <xf numFmtId="49" fontId="4" fillId="0" borderId="10" xfId="58" applyNumberFormat="1" applyFont="1" applyBorder="1" applyAlignment="1">
      <alignment horizontal="center" wrapText="1"/>
      <protection/>
    </xf>
    <xf numFmtId="169" fontId="9" fillId="0" borderId="10" xfId="56" applyNumberFormat="1" applyFont="1" applyFill="1" applyBorder="1" applyAlignment="1">
      <alignment horizontal="center" wrapText="1"/>
      <protection/>
    </xf>
    <xf numFmtId="0" fontId="0" fillId="0" borderId="0" xfId="0" applyFont="1" applyFill="1" applyAlignment="1">
      <alignment wrapText="1"/>
    </xf>
    <xf numFmtId="49" fontId="4" fillId="0" borderId="10" xfId="58" applyNumberFormat="1" applyFont="1" applyFill="1" applyBorder="1" applyAlignment="1">
      <alignment horizontal="center" vertical="top" wrapText="1"/>
      <protection/>
    </xf>
    <xf numFmtId="169" fontId="4" fillId="0" borderId="10" xfId="56" applyNumberFormat="1" applyFont="1" applyFill="1" applyBorder="1" applyAlignment="1">
      <alignment horizontal="center" wrapText="1"/>
      <protection/>
    </xf>
    <xf numFmtId="49" fontId="7" fillId="0" borderId="10" xfId="58" applyNumberFormat="1" applyFont="1" applyFill="1" applyBorder="1" applyAlignment="1">
      <alignment horizontal="center" vertical="center" wrapText="1"/>
      <protection/>
    </xf>
    <xf numFmtId="169" fontId="7" fillId="0" borderId="10" xfId="56" applyNumberFormat="1" applyFont="1" applyFill="1" applyBorder="1" applyAlignment="1">
      <alignment horizontal="center" wrapText="1"/>
      <protection/>
    </xf>
    <xf numFmtId="49" fontId="9" fillId="0" borderId="10" xfId="58" applyNumberFormat="1" applyFont="1" applyBorder="1" applyAlignment="1">
      <alignment horizontal="center" wrapText="1"/>
      <protection/>
    </xf>
    <xf numFmtId="49" fontId="9" fillId="0" borderId="10" xfId="58" applyNumberFormat="1" applyFont="1" applyFill="1" applyBorder="1" applyAlignment="1">
      <alignment horizontal="center" wrapText="1"/>
      <protection/>
    </xf>
    <xf numFmtId="49" fontId="10" fillId="0" borderId="10" xfId="58" applyNumberFormat="1" applyFont="1" applyFill="1" applyBorder="1" applyAlignment="1">
      <alignment horizontal="center" vertical="center" wrapText="1"/>
      <protection/>
    </xf>
    <xf numFmtId="49" fontId="9" fillId="0" borderId="10" xfId="58" applyNumberFormat="1" applyFont="1" applyFill="1" applyBorder="1" applyAlignment="1">
      <alignment horizontal="center" vertical="top" wrapText="1"/>
      <protection/>
    </xf>
    <xf numFmtId="49" fontId="8" fillId="0" borderId="10" xfId="58" applyNumberFormat="1" applyFont="1" applyFill="1" applyBorder="1" applyAlignment="1">
      <alignment horizontal="center" vertical="center" wrapText="1"/>
      <protection/>
    </xf>
    <xf numFmtId="49" fontId="7" fillId="0" borderId="10" xfId="58" applyNumberFormat="1" applyFont="1" applyFill="1" applyBorder="1" applyAlignment="1">
      <alignment horizontal="center" wrapText="1"/>
      <protection/>
    </xf>
    <xf numFmtId="49" fontId="7" fillId="0" borderId="10" xfId="58" applyNumberFormat="1" applyFont="1" applyBorder="1" applyAlignment="1">
      <alignment horizontal="center" wrapText="1"/>
      <protection/>
    </xf>
    <xf numFmtId="169" fontId="7" fillId="33" borderId="10" xfId="56" applyNumberFormat="1" applyFont="1" applyFill="1" applyBorder="1" applyAlignment="1">
      <alignment horizontal="center" wrapText="1"/>
      <protection/>
    </xf>
    <xf numFmtId="49" fontId="8" fillId="0" borderId="10" xfId="58" applyNumberFormat="1" applyFont="1" applyBorder="1" applyAlignment="1">
      <alignment horizontal="center" wrapText="1"/>
      <protection/>
    </xf>
    <xf numFmtId="169" fontId="8" fillId="33" borderId="10" xfId="56" applyNumberFormat="1" applyFont="1" applyFill="1" applyBorder="1" applyAlignment="1">
      <alignment horizontal="center" wrapText="1"/>
      <protection/>
    </xf>
    <xf numFmtId="0" fontId="23" fillId="0" borderId="0" xfId="0" applyFont="1" applyFill="1" applyAlignment="1">
      <alignment wrapText="1"/>
    </xf>
    <xf numFmtId="169" fontId="9" fillId="33" borderId="10" xfId="56" applyNumberFormat="1" applyFont="1" applyFill="1" applyBorder="1" applyAlignment="1">
      <alignment horizontal="center" wrapText="1"/>
      <protection/>
    </xf>
    <xf numFmtId="49" fontId="7" fillId="0" borderId="10" xfId="58" applyNumberFormat="1" applyFont="1" applyFill="1" applyBorder="1" applyAlignment="1">
      <alignment horizontal="left" vertical="center" wrapText="1"/>
      <protection/>
    </xf>
    <xf numFmtId="49" fontId="16" fillId="0" borderId="10" xfId="56" applyNumberFormat="1" applyFont="1" applyFill="1" applyBorder="1" applyAlignment="1">
      <alignment horizontal="center" vertical="center" wrapText="1"/>
      <protection/>
    </xf>
    <xf numFmtId="49" fontId="8" fillId="0" borderId="13" xfId="58" applyNumberFormat="1" applyFont="1" applyFill="1" applyBorder="1" applyAlignment="1">
      <alignment horizontal="center" vertical="center" wrapText="1"/>
      <protection/>
    </xf>
    <xf numFmtId="49" fontId="8" fillId="0" borderId="10" xfId="59" applyNumberFormat="1" applyFont="1" applyFill="1" applyBorder="1" applyAlignment="1">
      <alignment horizontal="center" wrapText="1"/>
      <protection/>
    </xf>
    <xf numFmtId="49" fontId="8" fillId="0" borderId="13" xfId="59" applyNumberFormat="1" applyFont="1" applyFill="1" applyBorder="1" applyAlignment="1">
      <alignment horizontal="center" wrapText="1"/>
      <protection/>
    </xf>
    <xf numFmtId="49" fontId="9" fillId="0" borderId="10" xfId="59" applyNumberFormat="1" applyFont="1" applyFill="1" applyBorder="1" applyAlignment="1">
      <alignment horizontal="center" wrapText="1"/>
      <protection/>
    </xf>
    <xf numFmtId="49" fontId="17" fillId="0" borderId="13" xfId="58" applyNumberFormat="1" applyFont="1" applyFill="1" applyBorder="1" applyAlignment="1">
      <alignment horizontal="center" vertical="center" wrapText="1"/>
      <protection/>
    </xf>
    <xf numFmtId="49" fontId="6" fillId="0" borderId="13" xfId="58" applyNumberFormat="1" applyFont="1" applyFill="1" applyBorder="1" applyAlignment="1">
      <alignment horizontal="center" vertical="top" wrapText="1"/>
      <protection/>
    </xf>
    <xf numFmtId="49" fontId="6" fillId="0" borderId="13" xfId="58" applyNumberFormat="1" applyFont="1" applyFill="1" applyBorder="1" applyAlignment="1">
      <alignment horizontal="center" wrapText="1"/>
      <protection/>
    </xf>
    <xf numFmtId="169" fontId="5" fillId="0" borderId="10" xfId="56" applyNumberFormat="1" applyFont="1" applyFill="1" applyBorder="1" applyAlignment="1">
      <alignment horizontal="center" wrapText="1"/>
      <protection/>
    </xf>
    <xf numFmtId="169" fontId="5" fillId="0" borderId="10" xfId="56" applyNumberFormat="1" applyFont="1" applyFill="1" applyBorder="1" applyAlignment="1">
      <alignment horizontal="center" wrapText="1"/>
      <protection/>
    </xf>
    <xf numFmtId="49" fontId="7" fillId="0" borderId="10" xfId="58" applyNumberFormat="1" applyFont="1" applyFill="1" applyBorder="1" applyAlignment="1">
      <alignment horizontal="center" vertical="center" wrapText="1"/>
      <protection/>
    </xf>
    <xf numFmtId="49" fontId="8" fillId="0" borderId="13" xfId="58" applyNumberFormat="1" applyFont="1" applyFill="1" applyBorder="1" applyAlignment="1">
      <alignment horizontal="center" vertical="center" wrapText="1"/>
      <protection/>
    </xf>
    <xf numFmtId="49" fontId="4" fillId="0" borderId="13" xfId="58" applyNumberFormat="1" applyFont="1" applyFill="1" applyBorder="1" applyAlignment="1">
      <alignment horizontal="center" vertical="center" wrapText="1"/>
      <protection/>
    </xf>
    <xf numFmtId="49" fontId="10" fillId="0" borderId="10" xfId="58" applyNumberFormat="1" applyFont="1" applyBorder="1" applyAlignment="1">
      <alignment horizontal="center" wrapText="1"/>
      <protection/>
    </xf>
    <xf numFmtId="49" fontId="7" fillId="0" borderId="10" xfId="59" applyNumberFormat="1" applyFont="1" applyBorder="1" applyAlignment="1">
      <alignment horizontal="center" wrapText="1"/>
      <protection/>
    </xf>
    <xf numFmtId="169" fontId="7" fillId="0" borderId="10" xfId="56" applyNumberFormat="1" applyFont="1" applyBorder="1" applyAlignment="1">
      <alignment horizontal="center" wrapText="1"/>
      <protection/>
    </xf>
    <xf numFmtId="49" fontId="10" fillId="0" borderId="10" xfId="59" applyNumberFormat="1" applyFont="1" applyBorder="1" applyAlignment="1">
      <alignment horizontal="center" wrapText="1"/>
      <protection/>
    </xf>
    <xf numFmtId="169" fontId="8" fillId="33" borderId="10" xfId="56" applyNumberFormat="1" applyFont="1" applyFill="1" applyBorder="1" applyAlignment="1">
      <alignment horizontal="center" wrapText="1"/>
      <protection/>
    </xf>
    <xf numFmtId="49" fontId="4" fillId="0" borderId="10" xfId="59" applyNumberFormat="1" applyFont="1" applyBorder="1" applyAlignment="1">
      <alignment horizontal="center" wrapText="1"/>
      <protection/>
    </xf>
    <xf numFmtId="169" fontId="4" fillId="33" borderId="10" xfId="56" applyNumberFormat="1" applyFont="1" applyFill="1" applyBorder="1" applyAlignment="1">
      <alignment horizontal="center" wrapText="1"/>
      <protection/>
    </xf>
    <xf numFmtId="169" fontId="4" fillId="0" borderId="10" xfId="56" applyNumberFormat="1" applyFont="1" applyBorder="1" applyAlignment="1">
      <alignment horizontal="center" wrapText="1"/>
      <protection/>
    </xf>
    <xf numFmtId="49" fontId="7" fillId="0" borderId="13" xfId="58" applyNumberFormat="1" applyFont="1" applyBorder="1" applyAlignment="1">
      <alignment horizontal="center" wrapText="1"/>
      <protection/>
    </xf>
    <xf numFmtId="49" fontId="9" fillId="0" borderId="13" xfId="58" applyNumberFormat="1" applyFont="1" applyBorder="1" applyAlignment="1">
      <alignment horizontal="center" wrapText="1"/>
      <protection/>
    </xf>
    <xf numFmtId="49" fontId="8" fillId="0" borderId="13" xfId="58" applyNumberFormat="1" applyFont="1" applyBorder="1" applyAlignment="1">
      <alignment horizontal="center" wrapText="1"/>
      <protection/>
    </xf>
    <xf numFmtId="169" fontId="8" fillId="0" borderId="10" xfId="56" applyNumberFormat="1" applyFont="1" applyBorder="1" applyAlignment="1">
      <alignment horizontal="center" wrapText="1"/>
      <protection/>
    </xf>
    <xf numFmtId="169" fontId="9" fillId="0" borderId="10" xfId="56" applyNumberFormat="1" applyFont="1" applyBorder="1" applyAlignment="1">
      <alignment horizontal="center" wrapText="1"/>
      <protection/>
    </xf>
    <xf numFmtId="49" fontId="4" fillId="0" borderId="10" xfId="58" applyNumberFormat="1" applyFont="1" applyFill="1" applyBorder="1" applyAlignment="1">
      <alignment horizontal="center" wrapText="1"/>
      <protection/>
    </xf>
    <xf numFmtId="49" fontId="10" fillId="0" borderId="10" xfId="58" applyNumberFormat="1" applyFont="1" applyFill="1" applyBorder="1" applyAlignment="1">
      <alignment horizontal="center" wrapText="1"/>
      <protection/>
    </xf>
    <xf numFmtId="49" fontId="21" fillId="0" borderId="10" xfId="58" applyNumberFormat="1" applyFont="1" applyBorder="1" applyAlignment="1">
      <alignment horizontal="center" wrapText="1"/>
      <protection/>
    </xf>
    <xf numFmtId="49" fontId="8" fillId="0" borderId="10" xfId="58" applyNumberFormat="1" applyFont="1" applyFill="1" applyBorder="1" applyAlignment="1">
      <alignment horizontal="center" vertical="top" wrapText="1"/>
      <protection/>
    </xf>
    <xf numFmtId="49" fontId="7" fillId="0" borderId="10" xfId="58" applyNumberFormat="1" applyFont="1" applyFill="1" applyBorder="1" applyAlignment="1">
      <alignment horizontal="center" vertical="top" wrapText="1"/>
      <protection/>
    </xf>
    <xf numFmtId="49" fontId="7" fillId="0" borderId="10" xfId="58" applyNumberFormat="1" applyFont="1" applyFill="1" applyBorder="1" applyAlignment="1">
      <alignment horizontal="center" wrapText="1"/>
      <protection/>
    </xf>
    <xf numFmtId="169" fontId="7" fillId="33" borderId="10" xfId="56" applyNumberFormat="1" applyFont="1" applyFill="1" applyBorder="1" applyAlignment="1">
      <alignment horizontal="center" wrapText="1"/>
      <protection/>
    </xf>
    <xf numFmtId="49" fontId="8" fillId="0" borderId="13" xfId="58" applyNumberFormat="1" applyFont="1" applyFill="1" applyBorder="1" applyAlignment="1">
      <alignment horizontal="center" wrapText="1"/>
      <protection/>
    </xf>
    <xf numFmtId="49" fontId="7" fillId="0" borderId="13" xfId="58" applyNumberFormat="1" applyFont="1" applyFill="1" applyBorder="1" applyAlignment="1">
      <alignment horizontal="center" vertical="center" wrapText="1"/>
      <protection/>
    </xf>
    <xf numFmtId="49" fontId="8" fillId="0" borderId="10" xfId="59" applyNumberFormat="1" applyFont="1" applyBorder="1" applyAlignment="1">
      <alignment horizontal="center" wrapText="1"/>
      <protection/>
    </xf>
    <xf numFmtId="0" fontId="20" fillId="0" borderId="0" xfId="0" applyFont="1" applyFill="1" applyAlignment="1">
      <alignment wrapText="1"/>
    </xf>
    <xf numFmtId="49" fontId="22" fillId="0" borderId="10" xfId="59" applyNumberFormat="1" applyFont="1" applyBorder="1" applyAlignment="1">
      <alignment horizontal="center" wrapText="1"/>
      <protection/>
    </xf>
    <xf numFmtId="49" fontId="4" fillId="33" borderId="10" xfId="59" applyNumberFormat="1" applyFont="1" applyFill="1" applyBorder="1" applyAlignment="1">
      <alignment horizontal="center" wrapText="1"/>
      <protection/>
    </xf>
    <xf numFmtId="169" fontId="7" fillId="0" borderId="10" xfId="56" applyNumberFormat="1" applyFont="1" applyBorder="1" applyAlignment="1">
      <alignment horizontal="center" wrapText="1"/>
      <protection/>
    </xf>
    <xf numFmtId="169" fontId="5" fillId="33" borderId="10" xfId="56" applyNumberFormat="1" applyFont="1" applyFill="1" applyBorder="1" applyAlignment="1">
      <alignment horizontal="center" wrapText="1"/>
      <protection/>
    </xf>
    <xf numFmtId="49" fontId="8" fillId="0" borderId="10" xfId="58" applyNumberFormat="1" applyFont="1" applyFill="1" applyBorder="1" applyAlignment="1">
      <alignment horizontal="center" wrapText="1"/>
      <protection/>
    </xf>
    <xf numFmtId="49" fontId="7" fillId="0" borderId="10" xfId="58" applyNumberFormat="1" applyFont="1" applyBorder="1" applyAlignment="1">
      <alignment horizontal="center" vertical="center" wrapText="1"/>
      <protection/>
    </xf>
    <xf numFmtId="49" fontId="7" fillId="0" borderId="10" xfId="58" applyNumberFormat="1" applyFont="1" applyBorder="1" applyAlignment="1">
      <alignment horizontal="center" vertical="top" wrapText="1"/>
      <protection/>
    </xf>
    <xf numFmtId="49" fontId="8" fillId="0" borderId="10" xfId="58" applyNumberFormat="1" applyFont="1" applyBorder="1" applyAlignment="1">
      <alignment horizontal="center" vertical="center" wrapText="1"/>
      <protection/>
    </xf>
    <xf numFmtId="49" fontId="10" fillId="0" borderId="10" xfId="59" applyNumberFormat="1" applyFont="1" applyFill="1" applyBorder="1" applyAlignment="1">
      <alignment horizontal="center" wrapText="1"/>
      <protection/>
    </xf>
    <xf numFmtId="49" fontId="9" fillId="0" borderId="13" xfId="59" applyNumberFormat="1" applyFont="1" applyFill="1" applyBorder="1" applyAlignment="1">
      <alignment horizontal="center" wrapText="1"/>
      <protection/>
    </xf>
    <xf numFmtId="49" fontId="7" fillId="0" borderId="13" xfId="59" applyNumberFormat="1" applyFont="1" applyFill="1" applyBorder="1" applyAlignment="1">
      <alignment horizontal="center" wrapText="1"/>
      <protection/>
    </xf>
    <xf numFmtId="49" fontId="21" fillId="0" borderId="10" xfId="59" applyNumberFormat="1" applyFont="1" applyBorder="1" applyAlignment="1">
      <alignment horizontal="center" wrapText="1"/>
      <protection/>
    </xf>
    <xf numFmtId="49" fontId="7" fillId="0" borderId="10" xfId="56" applyNumberFormat="1" applyFont="1" applyFill="1" applyBorder="1" applyAlignment="1">
      <alignment horizontal="center" vertical="top" wrapText="1"/>
      <protection/>
    </xf>
    <xf numFmtId="49" fontId="22" fillId="0" borderId="10" xfId="59" applyNumberFormat="1" applyFont="1" applyBorder="1" applyAlignment="1">
      <alignment horizontal="center" wrapText="1"/>
      <protection/>
    </xf>
    <xf numFmtId="49" fontId="17" fillId="0" borderId="10" xfId="59" applyNumberFormat="1" applyFont="1" applyFill="1" applyBorder="1" applyAlignment="1">
      <alignment horizontal="center" wrapText="1"/>
      <protection/>
    </xf>
    <xf numFmtId="49" fontId="5" fillId="0" borderId="10" xfId="59" applyNumberFormat="1" applyFont="1" applyFill="1" applyBorder="1" applyAlignment="1">
      <alignment horizontal="center" wrapText="1"/>
      <protection/>
    </xf>
    <xf numFmtId="49" fontId="7" fillId="0" borderId="13" xfId="59" applyNumberFormat="1" applyFont="1" applyBorder="1" applyAlignment="1">
      <alignment horizontal="center" wrapText="1"/>
      <protection/>
    </xf>
    <xf numFmtId="169" fontId="8" fillId="0" borderId="10" xfId="56" applyNumberFormat="1" applyFont="1" applyBorder="1" applyAlignment="1">
      <alignment horizontal="center" wrapText="1"/>
      <protection/>
    </xf>
    <xf numFmtId="49" fontId="17" fillId="0" borderId="10" xfId="56" applyNumberFormat="1" applyFont="1" applyFill="1" applyBorder="1" applyAlignment="1">
      <alignment horizontal="center" vertical="center" wrapText="1"/>
      <protection/>
    </xf>
    <xf numFmtId="49" fontId="10" fillId="0" borderId="10" xfId="58" applyNumberFormat="1" applyFont="1" applyFill="1" applyBorder="1" applyAlignment="1">
      <alignment horizontal="center" vertical="center" wrapText="1"/>
      <protection/>
    </xf>
    <xf numFmtId="0" fontId="23" fillId="0" borderId="10" xfId="0" applyFont="1" applyFill="1" applyBorder="1" applyAlignment="1">
      <alignment horizontal="center" wrapText="1"/>
    </xf>
    <xf numFmtId="49" fontId="4" fillId="34" borderId="10" xfId="56" applyNumberFormat="1" applyFont="1" applyFill="1" applyBorder="1" applyAlignment="1">
      <alignment horizontal="center" vertical="center" wrapText="1"/>
      <protection/>
    </xf>
    <xf numFmtId="49" fontId="8" fillId="34" borderId="10" xfId="58" applyNumberFormat="1" applyFont="1" applyFill="1" applyBorder="1" applyAlignment="1">
      <alignment horizontal="center" vertical="center" wrapText="1"/>
      <protection/>
    </xf>
    <xf numFmtId="49" fontId="7" fillId="34" borderId="10" xfId="58" applyNumberFormat="1" applyFont="1" applyFill="1" applyBorder="1" applyAlignment="1">
      <alignment horizontal="center" wrapText="1"/>
      <protection/>
    </xf>
    <xf numFmtId="49" fontId="8" fillId="34" borderId="10" xfId="58" applyNumberFormat="1" applyFont="1" applyFill="1" applyBorder="1" applyAlignment="1">
      <alignment horizontal="center" wrapText="1"/>
      <protection/>
    </xf>
    <xf numFmtId="169" fontId="7" fillId="34" borderId="10" xfId="56" applyNumberFormat="1" applyFont="1" applyFill="1" applyBorder="1" applyAlignment="1">
      <alignment horizontal="center" wrapText="1"/>
      <protection/>
    </xf>
    <xf numFmtId="0" fontId="0" fillId="34" borderId="0" xfId="0" applyFill="1" applyAlignment="1">
      <alignment wrapText="1"/>
    </xf>
    <xf numFmtId="49" fontId="8" fillId="34" borderId="13" xfId="58" applyNumberFormat="1" applyFont="1" applyFill="1" applyBorder="1" applyAlignment="1">
      <alignment horizontal="center" wrapText="1"/>
      <protection/>
    </xf>
    <xf numFmtId="169" fontId="8" fillId="34" borderId="10" xfId="56" applyNumberFormat="1" applyFont="1" applyFill="1" applyBorder="1" applyAlignment="1">
      <alignment horizontal="center" wrapText="1"/>
      <protection/>
    </xf>
    <xf numFmtId="49" fontId="4" fillId="34" borderId="10" xfId="58" applyNumberFormat="1" applyFont="1" applyFill="1" applyBorder="1" applyAlignment="1">
      <alignment horizontal="center" vertical="center" wrapText="1"/>
      <protection/>
    </xf>
    <xf numFmtId="49" fontId="4" fillId="34" borderId="10" xfId="58" applyNumberFormat="1" applyFont="1" applyFill="1" applyBorder="1" applyAlignment="1">
      <alignment horizontal="center" wrapText="1"/>
      <protection/>
    </xf>
    <xf numFmtId="169" fontId="9" fillId="34" borderId="10" xfId="56" applyNumberFormat="1" applyFont="1" applyFill="1" applyBorder="1" applyAlignment="1">
      <alignment horizontal="center" wrapText="1"/>
      <protection/>
    </xf>
    <xf numFmtId="0" fontId="0" fillId="34" borderId="0" xfId="0" applyFont="1" applyFill="1" applyAlignment="1">
      <alignment wrapText="1"/>
    </xf>
    <xf numFmtId="49" fontId="4" fillId="34" borderId="10" xfId="58" applyNumberFormat="1" applyFont="1" applyFill="1" applyBorder="1" applyAlignment="1">
      <alignment horizontal="center" vertical="top" wrapText="1"/>
      <protection/>
    </xf>
    <xf numFmtId="169" fontId="4" fillId="34" borderId="10" xfId="56" applyNumberFormat="1" applyFont="1" applyFill="1" applyBorder="1" applyAlignment="1">
      <alignment horizontal="center" wrapText="1"/>
      <protection/>
    </xf>
    <xf numFmtId="49" fontId="17" fillId="0" borderId="10" xfId="59" applyNumberFormat="1" applyFont="1" applyBorder="1" applyAlignment="1">
      <alignment horizontal="center" wrapText="1"/>
      <protection/>
    </xf>
    <xf numFmtId="49" fontId="5" fillId="0" borderId="10" xfId="59" applyNumberFormat="1" applyFont="1" applyBorder="1" applyAlignment="1">
      <alignment horizontal="center" wrapText="1"/>
      <protection/>
    </xf>
    <xf numFmtId="49" fontId="8" fillId="0" borderId="13" xfId="59" applyNumberFormat="1" applyFont="1" applyBorder="1" applyAlignment="1">
      <alignment horizontal="center" wrapText="1"/>
      <protection/>
    </xf>
    <xf numFmtId="49" fontId="10" fillId="0" borderId="10" xfId="59" applyNumberFormat="1" applyFont="1" applyBorder="1" applyAlignment="1">
      <alignment horizontal="center" wrapText="1"/>
      <protection/>
    </xf>
    <xf numFmtId="49" fontId="9" fillId="0" borderId="10" xfId="56" applyNumberFormat="1" applyFont="1" applyFill="1" applyBorder="1" applyAlignment="1">
      <alignment horizontal="center" vertical="center" wrapText="1"/>
      <protection/>
    </xf>
    <xf numFmtId="169" fontId="10" fillId="0" borderId="10" xfId="56" applyNumberFormat="1" applyFont="1" applyFill="1" applyBorder="1" applyAlignment="1">
      <alignment horizontal="center" wrapText="1"/>
      <protection/>
    </xf>
    <xf numFmtId="49" fontId="18" fillId="0" borderId="10" xfId="58" applyNumberFormat="1" applyFont="1" applyFill="1" applyBorder="1" applyAlignment="1">
      <alignment horizontal="center" vertical="center" wrapText="1"/>
      <protection/>
    </xf>
    <xf numFmtId="49" fontId="18" fillId="0" borderId="10" xfId="58" applyNumberFormat="1" applyFont="1" applyFill="1" applyBorder="1" applyAlignment="1">
      <alignment horizontal="center" vertical="top" wrapText="1"/>
      <protection/>
    </xf>
    <xf numFmtId="49" fontId="18" fillId="0" borderId="10" xfId="58" applyNumberFormat="1" applyFont="1" applyFill="1" applyBorder="1" applyAlignment="1">
      <alignment horizontal="center" wrapText="1"/>
      <protection/>
    </xf>
    <xf numFmtId="49" fontId="4" fillId="0" borderId="0" xfId="56" applyNumberFormat="1" applyFont="1" applyFill="1" applyAlignment="1">
      <alignment horizontal="center" vertical="center" wrapText="1"/>
      <protection/>
    </xf>
    <xf numFmtId="49" fontId="4" fillId="0" borderId="0" xfId="56" applyNumberFormat="1" applyFont="1" applyFill="1" applyAlignment="1">
      <alignment horizontal="center" vertical="top" wrapText="1"/>
      <protection/>
    </xf>
    <xf numFmtId="49" fontId="4" fillId="0" borderId="10" xfId="56" applyNumberFormat="1" applyFont="1" applyFill="1" applyBorder="1" applyAlignment="1">
      <alignment horizontal="center" vertical="top" wrapText="1"/>
      <protection/>
    </xf>
    <xf numFmtId="169" fontId="13" fillId="0" borderId="10" xfId="0" applyNumberFormat="1" applyFont="1" applyFill="1" applyBorder="1" applyAlignment="1">
      <alignment horizontal="center" wrapText="1"/>
    </xf>
    <xf numFmtId="169" fontId="19" fillId="0" borderId="0" xfId="0" applyNumberFormat="1" applyFont="1" applyFill="1" applyBorder="1" applyAlignment="1">
      <alignment horizontal="center" wrapText="1"/>
    </xf>
    <xf numFmtId="49" fontId="4" fillId="0" borderId="0" xfId="56" applyNumberFormat="1" applyFont="1" applyAlignment="1">
      <alignment horizontal="center" vertical="center" wrapText="1"/>
      <protection/>
    </xf>
    <xf numFmtId="49" fontId="4" fillId="0" borderId="0" xfId="56" applyNumberFormat="1" applyFont="1" applyAlignment="1">
      <alignment horizontal="center" vertical="top" wrapText="1"/>
      <protection/>
    </xf>
    <xf numFmtId="4" fontId="0" fillId="0" borderId="0" xfId="0" applyNumberFormat="1" applyAlignment="1">
      <alignment wrapText="1"/>
    </xf>
    <xf numFmtId="4" fontId="0" fillId="0" borderId="0" xfId="0" applyNumberFormat="1" applyFill="1" applyAlignment="1">
      <alignment wrapText="1"/>
    </xf>
    <xf numFmtId="0" fontId="0" fillId="0" borderId="0" xfId="0" applyAlignment="1">
      <alignment horizontal="center" wrapText="1"/>
    </xf>
    <xf numFmtId="49" fontId="15" fillId="0" borderId="0" xfId="56" applyNumberFormat="1" applyFont="1" applyAlignment="1">
      <alignment horizontal="center" wrapText="1"/>
      <protection/>
    </xf>
    <xf numFmtId="0" fontId="4" fillId="0" borderId="15" xfId="56" applyFont="1" applyBorder="1" applyAlignment="1">
      <alignment horizontal="center" vertical="top" wrapText="1"/>
      <protection/>
    </xf>
    <xf numFmtId="0" fontId="0" fillId="0" borderId="13" xfId="0" applyBorder="1" applyAlignment="1">
      <alignment/>
    </xf>
    <xf numFmtId="169" fontId="4" fillId="0" borderId="15" xfId="56" applyNumberFormat="1" applyFont="1" applyBorder="1" applyAlignment="1">
      <alignment horizontal="center" vertical="top" wrapText="1"/>
      <protection/>
    </xf>
    <xf numFmtId="0" fontId="12" fillId="0" borderId="15" xfId="0" applyFont="1" applyFill="1" applyBorder="1" applyAlignment="1">
      <alignment horizontal="center" vertical="top" wrapText="1"/>
    </xf>
    <xf numFmtId="169" fontId="4" fillId="0" borderId="15" xfId="56" applyNumberFormat="1" applyFont="1" applyFill="1" applyBorder="1" applyAlignment="1">
      <alignment horizontal="center" vertical="top" wrapText="1"/>
      <protection/>
    </xf>
    <xf numFmtId="169" fontId="24" fillId="0" borderId="0" xfId="0" applyNumberFormat="1" applyFont="1" applyFill="1" applyAlignment="1">
      <alignment horizontal="left" wrapText="1"/>
    </xf>
    <xf numFmtId="0" fontId="0" fillId="0" borderId="0" xfId="0" applyAlignment="1">
      <alignment/>
    </xf>
    <xf numFmtId="169" fontId="24" fillId="0" borderId="0" xfId="0" applyNumberFormat="1" applyFont="1" applyAlignment="1">
      <alignment horizontal="left" wrapText="1"/>
    </xf>
    <xf numFmtId="0" fontId="12" fillId="0" borderId="14" xfId="0" applyFont="1" applyBorder="1" applyAlignment="1">
      <alignment horizontal="left" wrapText="1"/>
    </xf>
    <xf numFmtId="0" fontId="0" fillId="0" borderId="14" xfId="0" applyBorder="1" applyAlignment="1">
      <alignment/>
    </xf>
    <xf numFmtId="49" fontId="15" fillId="0" borderId="0" xfId="56" applyNumberFormat="1" applyFont="1" applyBorder="1" applyAlignment="1">
      <alignment horizontal="center" wrapText="1"/>
      <protection/>
    </xf>
    <xf numFmtId="49" fontId="8" fillId="0" borderId="12" xfId="56" applyNumberFormat="1" applyFont="1" applyFill="1" applyBorder="1" applyAlignment="1">
      <alignment horizontal="left" vertical="center" wrapText="1"/>
      <protection/>
    </xf>
    <xf numFmtId="0" fontId="0" fillId="0" borderId="17" xfId="0" applyBorder="1" applyAlignment="1">
      <alignment/>
    </xf>
    <xf numFmtId="49" fontId="4" fillId="0" borderId="15" xfId="56" applyNumberFormat="1" applyFont="1" applyBorder="1" applyAlignment="1">
      <alignment horizontal="center" vertical="center" textRotation="90" wrapText="1"/>
      <protection/>
    </xf>
    <xf numFmtId="169" fontId="44" fillId="0" borderId="0" xfId="0" applyNumberFormat="1" applyFont="1" applyAlignment="1">
      <alignment horizontal="left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ПроектБюджПолнСтрук12.01.2001" xfId="57"/>
    <cellStyle name="Обычный_РАСХ98" xfId="58"/>
    <cellStyle name="Обычный_РАСХ98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77"/>
  <sheetViews>
    <sheetView tabSelected="1" view="pageBreakPreview" zoomScaleSheetLayoutView="100" workbookViewId="0" topLeftCell="A1">
      <selection activeCell="F3" sqref="F3:I3"/>
    </sheetView>
  </sheetViews>
  <sheetFormatPr defaultColWidth="9.125" defaultRowHeight="12.75"/>
  <cols>
    <col min="1" max="1" width="5.50390625" style="60" customWidth="1"/>
    <col min="2" max="2" width="6.375" style="60" customWidth="1"/>
    <col min="3" max="3" width="9.50390625" style="60" customWidth="1"/>
    <col min="4" max="4" width="6.375" style="387" customWidth="1"/>
    <col min="5" max="5" width="23.875" style="60" customWidth="1"/>
    <col min="6" max="6" width="11.625" style="60" customWidth="1"/>
    <col min="7" max="8" width="11.625" style="252" customWidth="1"/>
    <col min="9" max="9" width="10.00390625" style="60" customWidth="1"/>
    <col min="10" max="16384" width="9.125" style="60" customWidth="1"/>
  </cols>
  <sheetData>
    <row r="1" spans="1:9" s="252" customFormat="1" ht="13.5">
      <c r="A1" s="251"/>
      <c r="B1" s="251"/>
      <c r="C1" s="251"/>
      <c r="D1" s="251"/>
      <c r="E1" s="55"/>
      <c r="F1" s="394" t="s">
        <v>165</v>
      </c>
      <c r="G1" s="395"/>
      <c r="H1" s="395"/>
      <c r="I1" s="395"/>
    </row>
    <row r="2" spans="1:9" ht="13.5">
      <c r="A2" s="253"/>
      <c r="B2" s="253"/>
      <c r="C2" s="253"/>
      <c r="D2" s="253"/>
      <c r="E2" s="1"/>
      <c r="F2" s="394" t="s">
        <v>644</v>
      </c>
      <c r="G2" s="395"/>
      <c r="H2" s="395"/>
      <c r="I2" s="395"/>
    </row>
    <row r="3" spans="1:9" ht="13.5">
      <c r="A3" s="253"/>
      <c r="B3" s="253"/>
      <c r="C3" s="253"/>
      <c r="D3" s="253"/>
      <c r="E3" s="1"/>
      <c r="F3" s="403" t="s">
        <v>646</v>
      </c>
      <c r="G3" s="395"/>
      <c r="H3" s="395"/>
      <c r="I3" s="395"/>
    </row>
    <row r="4" spans="1:9" ht="15">
      <c r="A4" s="253"/>
      <c r="B4" s="253"/>
      <c r="C4" s="253"/>
      <c r="D4" s="253"/>
      <c r="E4" s="1"/>
      <c r="F4" s="254"/>
      <c r="G4" s="255"/>
      <c r="H4" s="255"/>
      <c r="I4" s="254"/>
    </row>
    <row r="5" spans="1:9" ht="13.5">
      <c r="A5" s="253"/>
      <c r="B5" s="253"/>
      <c r="C5" s="253"/>
      <c r="D5" s="253"/>
      <c r="E5" s="1"/>
      <c r="F5" s="396" t="s">
        <v>563</v>
      </c>
      <c r="G5" s="395"/>
      <c r="H5" s="395"/>
      <c r="I5" s="395"/>
    </row>
    <row r="6" spans="1:9" ht="12.75">
      <c r="A6" s="253"/>
      <c r="B6" s="253"/>
      <c r="C6" s="253"/>
      <c r="D6" s="253"/>
      <c r="E6" s="1"/>
      <c r="F6" s="256"/>
      <c r="G6" s="257"/>
      <c r="H6" s="257"/>
      <c r="I6" s="258"/>
    </row>
    <row r="7" spans="1:9" ht="17.25">
      <c r="A7" s="388" t="s">
        <v>565</v>
      </c>
      <c r="B7" s="388"/>
      <c r="C7" s="388"/>
      <c r="D7" s="388"/>
      <c r="E7" s="388"/>
      <c r="F7" s="388"/>
      <c r="G7" s="388"/>
      <c r="H7" s="388"/>
      <c r="I7" s="388"/>
    </row>
    <row r="8" spans="1:9" ht="18">
      <c r="A8" s="249"/>
      <c r="B8" s="249"/>
      <c r="C8" s="399" t="s">
        <v>643</v>
      </c>
      <c r="D8" s="399"/>
      <c r="E8" s="399"/>
      <c r="F8" s="399"/>
      <c r="G8" s="399"/>
      <c r="H8" s="250"/>
      <c r="I8" s="250"/>
    </row>
    <row r="9" spans="1:9" ht="18">
      <c r="A9" s="259"/>
      <c r="B9" s="260"/>
      <c r="C9" s="260"/>
      <c r="D9" s="261"/>
      <c r="E9" s="262"/>
      <c r="H9" s="397" t="s">
        <v>645</v>
      </c>
      <c r="I9" s="398"/>
    </row>
    <row r="10" spans="1:9" ht="12.75" customHeight="1">
      <c r="A10" s="402" t="s">
        <v>61</v>
      </c>
      <c r="B10" s="402" t="s">
        <v>532</v>
      </c>
      <c r="C10" s="402" t="s">
        <v>90</v>
      </c>
      <c r="D10" s="402" t="s">
        <v>91</v>
      </c>
      <c r="E10" s="389" t="s">
        <v>92</v>
      </c>
      <c r="F10" s="391" t="s">
        <v>152</v>
      </c>
      <c r="G10" s="392" t="s">
        <v>159</v>
      </c>
      <c r="H10" s="393" t="s">
        <v>151</v>
      </c>
      <c r="I10" s="391" t="s">
        <v>154</v>
      </c>
    </row>
    <row r="11" spans="1:9" ht="69.75" customHeight="1">
      <c r="A11" s="390"/>
      <c r="B11" s="390"/>
      <c r="C11" s="390"/>
      <c r="D11" s="390"/>
      <c r="E11" s="390"/>
      <c r="F11" s="390"/>
      <c r="G11" s="390"/>
      <c r="H11" s="390"/>
      <c r="I11" s="390"/>
    </row>
    <row r="12" spans="1:9" s="252" customFormat="1" ht="57.75" customHeight="1">
      <c r="A12" s="8" t="s">
        <v>62</v>
      </c>
      <c r="B12" s="9"/>
      <c r="C12" s="9"/>
      <c r="D12" s="223"/>
      <c r="E12" s="10" t="s">
        <v>63</v>
      </c>
      <c r="F12" s="11">
        <f>F19+F67+F13+F77</f>
        <v>121508.8</v>
      </c>
      <c r="G12" s="11">
        <f>G19+G67+G13+G77</f>
        <v>97503.2</v>
      </c>
      <c r="H12" s="11">
        <f>H19+H67+H13+H77</f>
        <v>94386</v>
      </c>
      <c r="I12" s="263">
        <f aca="true" t="shared" si="0" ref="I12:I20">H12/G12*100</f>
        <v>96.80297672281526</v>
      </c>
    </row>
    <row r="13" spans="1:9" s="252" customFormat="1" ht="13.5">
      <c r="A13" s="12"/>
      <c r="B13" s="264" t="s">
        <v>116</v>
      </c>
      <c r="C13" s="265"/>
      <c r="D13" s="266"/>
      <c r="E13" s="13" t="s">
        <v>117</v>
      </c>
      <c r="F13" s="267">
        <f aca="true" t="shared" si="1" ref="F13:H15">F14</f>
        <v>0</v>
      </c>
      <c r="G13" s="267">
        <f t="shared" si="1"/>
        <v>9.8</v>
      </c>
      <c r="H13" s="267">
        <f t="shared" si="1"/>
        <v>9.8</v>
      </c>
      <c r="I13" s="267">
        <f t="shared" si="0"/>
        <v>100</v>
      </c>
    </row>
    <row r="14" spans="1:9" s="252" customFormat="1" ht="27">
      <c r="A14" s="12"/>
      <c r="B14" s="268" t="s">
        <v>125</v>
      </c>
      <c r="C14" s="269"/>
      <c r="D14" s="270"/>
      <c r="E14" s="6" t="s">
        <v>126</v>
      </c>
      <c r="F14" s="271">
        <f t="shared" si="1"/>
        <v>0</v>
      </c>
      <c r="G14" s="271">
        <f t="shared" si="1"/>
        <v>9.8</v>
      </c>
      <c r="H14" s="271">
        <f t="shared" si="1"/>
        <v>9.8</v>
      </c>
      <c r="I14" s="272">
        <f t="shared" si="0"/>
        <v>100</v>
      </c>
    </row>
    <row r="15" spans="1:9" s="252" customFormat="1" ht="51" customHeight="1">
      <c r="A15" s="12"/>
      <c r="B15" s="268"/>
      <c r="C15" s="273" t="s">
        <v>166</v>
      </c>
      <c r="D15" s="274"/>
      <c r="E15" s="65" t="s">
        <v>167</v>
      </c>
      <c r="F15" s="267">
        <f>F16</f>
        <v>0</v>
      </c>
      <c r="G15" s="267">
        <f t="shared" si="1"/>
        <v>9.8</v>
      </c>
      <c r="H15" s="267">
        <f t="shared" si="1"/>
        <v>9.8</v>
      </c>
      <c r="I15" s="267">
        <f t="shared" si="0"/>
        <v>100</v>
      </c>
    </row>
    <row r="16" spans="1:9" s="252" customFormat="1" ht="41.25">
      <c r="A16" s="12"/>
      <c r="B16" s="268"/>
      <c r="C16" s="274" t="s">
        <v>168</v>
      </c>
      <c r="D16" s="275"/>
      <c r="E16" s="66" t="s">
        <v>169</v>
      </c>
      <c r="F16" s="272">
        <f>F17</f>
        <v>0</v>
      </c>
      <c r="G16" s="272">
        <f>G17</f>
        <v>9.8</v>
      </c>
      <c r="H16" s="272">
        <f>H17</f>
        <v>9.8</v>
      </c>
      <c r="I16" s="272">
        <f t="shared" si="0"/>
        <v>100</v>
      </c>
    </row>
    <row r="17" spans="1:9" s="279" customFormat="1" ht="52.5">
      <c r="A17" s="12"/>
      <c r="B17" s="276"/>
      <c r="C17" s="277" t="s">
        <v>186</v>
      </c>
      <c r="D17" s="88"/>
      <c r="E17" s="73" t="s">
        <v>187</v>
      </c>
      <c r="F17" s="278">
        <f>F18</f>
        <v>0</v>
      </c>
      <c r="G17" s="278">
        <f>G18</f>
        <v>9.8</v>
      </c>
      <c r="H17" s="278">
        <f>H18</f>
        <v>9.8</v>
      </c>
      <c r="I17" s="278">
        <f t="shared" si="0"/>
        <v>100</v>
      </c>
    </row>
    <row r="18" spans="1:9" s="252" customFormat="1" ht="39" customHeight="1">
      <c r="A18" s="12"/>
      <c r="B18" s="268"/>
      <c r="C18" s="280"/>
      <c r="D18" s="224" t="s">
        <v>3</v>
      </c>
      <c r="E18" s="4" t="s">
        <v>179</v>
      </c>
      <c r="F18" s="281">
        <v>0</v>
      </c>
      <c r="G18" s="281">
        <v>9.8</v>
      </c>
      <c r="H18" s="281">
        <v>9.8</v>
      </c>
      <c r="I18" s="278">
        <f t="shared" si="0"/>
        <v>100</v>
      </c>
    </row>
    <row r="19" spans="1:9" s="252" customFormat="1" ht="13.5">
      <c r="A19" s="12"/>
      <c r="B19" s="282" t="s">
        <v>130</v>
      </c>
      <c r="C19" s="282"/>
      <c r="D19" s="270"/>
      <c r="E19" s="25" t="s">
        <v>81</v>
      </c>
      <c r="F19" s="283">
        <f>F20+F34+F42+F47+F52</f>
        <v>120423.1</v>
      </c>
      <c r="G19" s="283">
        <f>G20+G34+G42+G47+G52</f>
        <v>6589.4</v>
      </c>
      <c r="H19" s="283">
        <f>H20+H34+H42+H47+H52</f>
        <v>4557.9</v>
      </c>
      <c r="I19" s="271">
        <f t="shared" si="0"/>
        <v>69.17018241418035</v>
      </c>
    </row>
    <row r="20" spans="1:9" s="252" customFormat="1" ht="27">
      <c r="A20" s="12"/>
      <c r="B20" s="268" t="s">
        <v>131</v>
      </c>
      <c r="C20" s="282"/>
      <c r="D20" s="270"/>
      <c r="E20" s="14" t="s">
        <v>40</v>
      </c>
      <c r="F20" s="271">
        <f>F21</f>
        <v>56513.799999999996</v>
      </c>
      <c r="G20" s="271">
        <f>G21</f>
        <v>1986.7</v>
      </c>
      <c r="H20" s="271">
        <f>H21</f>
        <v>0</v>
      </c>
      <c r="I20" s="271">
        <f t="shared" si="0"/>
        <v>0</v>
      </c>
    </row>
    <row r="21" spans="1:9" s="252" customFormat="1" ht="51" customHeight="1">
      <c r="A21" s="12"/>
      <c r="B21" s="268"/>
      <c r="C21" s="273" t="s">
        <v>166</v>
      </c>
      <c r="D21" s="274"/>
      <c r="E21" s="65" t="s">
        <v>167</v>
      </c>
      <c r="F21" s="267">
        <f>F31+F22</f>
        <v>56513.799999999996</v>
      </c>
      <c r="G21" s="267">
        <f>G31+G22</f>
        <v>1986.7</v>
      </c>
      <c r="H21" s="267">
        <f>H31+H22</f>
        <v>0</v>
      </c>
      <c r="I21" s="267">
        <f>H21/G21*100</f>
        <v>0</v>
      </c>
    </row>
    <row r="22" spans="1:9" s="252" customFormat="1" ht="41.25">
      <c r="A22" s="12"/>
      <c r="B22" s="268"/>
      <c r="C22" s="274" t="s">
        <v>168</v>
      </c>
      <c r="D22" s="275"/>
      <c r="E22" s="66" t="s">
        <v>169</v>
      </c>
      <c r="F22" s="272">
        <f>F25+F23+F27+F29</f>
        <v>48666.1</v>
      </c>
      <c r="G22" s="272">
        <f>G25+G23+G27+G29</f>
        <v>0</v>
      </c>
      <c r="H22" s="272">
        <f>H25+H23+H27+H29</f>
        <v>0</v>
      </c>
      <c r="I22" s="272"/>
    </row>
    <row r="23" spans="1:9" s="279" customFormat="1" ht="52.5" hidden="1">
      <c r="A23" s="12"/>
      <c r="B23" s="276"/>
      <c r="C23" s="277" t="s">
        <v>186</v>
      </c>
      <c r="D23" s="88"/>
      <c r="E23" s="73" t="s">
        <v>187</v>
      </c>
      <c r="F23" s="278">
        <f>F24</f>
        <v>0</v>
      </c>
      <c r="G23" s="278">
        <f>G24</f>
        <v>0</v>
      </c>
      <c r="H23" s="278">
        <f>H24</f>
        <v>0</v>
      </c>
      <c r="I23" s="278" t="e">
        <f>H23/G23*100</f>
        <v>#DIV/0!</v>
      </c>
    </row>
    <row r="24" spans="1:9" s="252" customFormat="1" ht="66" customHeight="1" hidden="1">
      <c r="A24" s="12"/>
      <c r="B24" s="268"/>
      <c r="C24" s="280"/>
      <c r="D24" s="224" t="s">
        <v>8</v>
      </c>
      <c r="E24" s="3" t="s">
        <v>9</v>
      </c>
      <c r="F24" s="281">
        <v>0</v>
      </c>
      <c r="G24" s="281"/>
      <c r="H24" s="281"/>
      <c r="I24" s="278" t="e">
        <f>H24/G24*100</f>
        <v>#DIV/0!</v>
      </c>
    </row>
    <row r="25" spans="1:9" s="252" customFormat="1" ht="66">
      <c r="A25" s="12"/>
      <c r="B25" s="268"/>
      <c r="C25" s="277" t="s">
        <v>170</v>
      </c>
      <c r="D25" s="284"/>
      <c r="E25" s="69" t="s">
        <v>171</v>
      </c>
      <c r="F25" s="278">
        <f aca="true" t="shared" si="2" ref="F25:H29">F26</f>
        <v>48666.1</v>
      </c>
      <c r="G25" s="278">
        <f t="shared" si="2"/>
        <v>0</v>
      </c>
      <c r="H25" s="278">
        <f t="shared" si="2"/>
        <v>0</v>
      </c>
      <c r="I25" s="278"/>
    </row>
    <row r="26" spans="1:9" s="252" customFormat="1" ht="66" customHeight="1">
      <c r="A26" s="12"/>
      <c r="B26" s="268"/>
      <c r="C26" s="269"/>
      <c r="D26" s="285" t="s">
        <v>8</v>
      </c>
      <c r="E26" s="3" t="s">
        <v>9</v>
      </c>
      <c r="F26" s="278">
        <v>48666.1</v>
      </c>
      <c r="G26" s="278">
        <v>0</v>
      </c>
      <c r="H26" s="278">
        <v>0</v>
      </c>
      <c r="I26" s="278"/>
    </row>
    <row r="27" spans="1:9" s="252" customFormat="1" ht="102" customHeight="1" hidden="1">
      <c r="A27" s="12"/>
      <c r="B27" s="268"/>
      <c r="C27" s="277" t="s">
        <v>566</v>
      </c>
      <c r="D27" s="284"/>
      <c r="E27" s="67" t="s">
        <v>569</v>
      </c>
      <c r="F27" s="278">
        <f t="shared" si="2"/>
        <v>0</v>
      </c>
      <c r="G27" s="278">
        <f t="shared" si="2"/>
        <v>0</v>
      </c>
      <c r="H27" s="278">
        <f t="shared" si="2"/>
        <v>0</v>
      </c>
      <c r="I27" s="278" t="e">
        <f aca="true" t="shared" si="3" ref="I27:I33">H27/G27*100</f>
        <v>#DIV/0!</v>
      </c>
    </row>
    <row r="28" spans="1:9" s="252" customFormat="1" ht="66" customHeight="1" hidden="1">
      <c r="A28" s="12"/>
      <c r="B28" s="268"/>
      <c r="C28" s="269"/>
      <c r="D28" s="285" t="s">
        <v>8</v>
      </c>
      <c r="E28" s="3" t="s">
        <v>9</v>
      </c>
      <c r="F28" s="278">
        <v>0</v>
      </c>
      <c r="G28" s="278"/>
      <c r="H28" s="278"/>
      <c r="I28" s="278" t="e">
        <f t="shared" si="3"/>
        <v>#DIV/0!</v>
      </c>
    </row>
    <row r="29" spans="1:9" s="252" customFormat="1" ht="102" customHeight="1" hidden="1">
      <c r="A29" s="12"/>
      <c r="B29" s="268"/>
      <c r="C29" s="277" t="s">
        <v>567</v>
      </c>
      <c r="D29" s="284"/>
      <c r="E29" s="67" t="s">
        <v>568</v>
      </c>
      <c r="F29" s="278">
        <f t="shared" si="2"/>
        <v>0</v>
      </c>
      <c r="G29" s="278">
        <f t="shared" si="2"/>
        <v>0</v>
      </c>
      <c r="H29" s="278">
        <f t="shared" si="2"/>
        <v>0</v>
      </c>
      <c r="I29" s="278" t="e">
        <f t="shared" si="3"/>
        <v>#DIV/0!</v>
      </c>
    </row>
    <row r="30" spans="1:9" s="252" customFormat="1" ht="66" customHeight="1" hidden="1">
      <c r="A30" s="12"/>
      <c r="B30" s="268"/>
      <c r="C30" s="269"/>
      <c r="D30" s="285" t="s">
        <v>8</v>
      </c>
      <c r="E30" s="3" t="s">
        <v>9</v>
      </c>
      <c r="F30" s="278"/>
      <c r="G30" s="278"/>
      <c r="H30" s="278"/>
      <c r="I30" s="278" t="e">
        <f t="shared" si="3"/>
        <v>#DIV/0!</v>
      </c>
    </row>
    <row r="31" spans="1:9" s="252" customFormat="1" ht="106.5" customHeight="1">
      <c r="A31" s="12"/>
      <c r="B31" s="286"/>
      <c r="C31" s="274" t="s">
        <v>172</v>
      </c>
      <c r="D31" s="275"/>
      <c r="E31" s="68" t="s">
        <v>173</v>
      </c>
      <c r="F31" s="267">
        <f aca="true" t="shared" si="4" ref="F31:H32">F32</f>
        <v>7847.7</v>
      </c>
      <c r="G31" s="267">
        <f t="shared" si="4"/>
        <v>1986.7</v>
      </c>
      <c r="H31" s="267">
        <f t="shared" si="4"/>
        <v>0</v>
      </c>
      <c r="I31" s="267">
        <f t="shared" si="3"/>
        <v>0</v>
      </c>
    </row>
    <row r="32" spans="1:9" s="252" customFormat="1" ht="26.25">
      <c r="A32" s="12"/>
      <c r="B32" s="286"/>
      <c r="C32" s="277" t="s">
        <v>174</v>
      </c>
      <c r="D32" s="284"/>
      <c r="E32" s="67" t="s">
        <v>175</v>
      </c>
      <c r="F32" s="281">
        <f t="shared" si="4"/>
        <v>7847.7</v>
      </c>
      <c r="G32" s="281">
        <f t="shared" si="4"/>
        <v>1986.7</v>
      </c>
      <c r="H32" s="281">
        <f t="shared" si="4"/>
        <v>0</v>
      </c>
      <c r="I32" s="278">
        <f t="shared" si="3"/>
        <v>0</v>
      </c>
    </row>
    <row r="33" spans="1:9" s="252" customFormat="1" ht="66" customHeight="1">
      <c r="A33" s="12"/>
      <c r="B33" s="286"/>
      <c r="C33" s="287"/>
      <c r="D33" s="284" t="s">
        <v>8</v>
      </c>
      <c r="E33" s="64" t="s">
        <v>9</v>
      </c>
      <c r="F33" s="281">
        <v>7847.7</v>
      </c>
      <c r="G33" s="281">
        <v>1986.7</v>
      </c>
      <c r="H33" s="281">
        <v>0</v>
      </c>
      <c r="I33" s="278">
        <f t="shared" si="3"/>
        <v>0</v>
      </c>
    </row>
    <row r="34" spans="1:9" s="252" customFormat="1" ht="13.5">
      <c r="A34" s="12"/>
      <c r="B34" s="268" t="s">
        <v>133</v>
      </c>
      <c r="C34" s="269"/>
      <c r="D34" s="270"/>
      <c r="E34" s="14" t="s">
        <v>57</v>
      </c>
      <c r="F34" s="271">
        <f>F35</f>
        <v>20188.4</v>
      </c>
      <c r="G34" s="271">
        <f>G35</f>
        <v>0</v>
      </c>
      <c r="H34" s="271">
        <f>H35</f>
        <v>0</v>
      </c>
      <c r="I34" s="272"/>
    </row>
    <row r="35" spans="1:9" s="252" customFormat="1" ht="51" customHeight="1">
      <c r="A35" s="12"/>
      <c r="B35" s="268"/>
      <c r="C35" s="273" t="s">
        <v>166</v>
      </c>
      <c r="D35" s="274"/>
      <c r="E35" s="65" t="s">
        <v>167</v>
      </c>
      <c r="F35" s="267">
        <f>F36+F39</f>
        <v>20188.4</v>
      </c>
      <c r="G35" s="267">
        <f>G36+G39</f>
        <v>0</v>
      </c>
      <c r="H35" s="267">
        <f>H36+H39</f>
        <v>0</v>
      </c>
      <c r="I35" s="267"/>
    </row>
    <row r="36" spans="1:9" s="252" customFormat="1" ht="41.25">
      <c r="A36" s="12"/>
      <c r="B36" s="268"/>
      <c r="C36" s="274" t="s">
        <v>168</v>
      </c>
      <c r="D36" s="275"/>
      <c r="E36" s="66" t="s">
        <v>169</v>
      </c>
      <c r="F36" s="272">
        <f aca="true" t="shared" si="5" ref="F36:H37">F37</f>
        <v>18471.9</v>
      </c>
      <c r="G36" s="272">
        <f t="shared" si="5"/>
        <v>0</v>
      </c>
      <c r="H36" s="272">
        <f t="shared" si="5"/>
        <v>0</v>
      </c>
      <c r="I36" s="272"/>
    </row>
    <row r="37" spans="1:9" s="252" customFormat="1" ht="66">
      <c r="A37" s="12"/>
      <c r="B37" s="268"/>
      <c r="C37" s="277" t="s">
        <v>170</v>
      </c>
      <c r="D37" s="284"/>
      <c r="E37" s="67" t="s">
        <v>171</v>
      </c>
      <c r="F37" s="278">
        <f t="shared" si="5"/>
        <v>18471.9</v>
      </c>
      <c r="G37" s="278">
        <f t="shared" si="5"/>
        <v>0</v>
      </c>
      <c r="H37" s="278">
        <f t="shared" si="5"/>
        <v>0</v>
      </c>
      <c r="I37" s="278"/>
    </row>
    <row r="38" spans="1:9" s="252" customFormat="1" ht="66" customHeight="1">
      <c r="A38" s="12"/>
      <c r="B38" s="268"/>
      <c r="C38" s="269"/>
      <c r="D38" s="285" t="s">
        <v>8</v>
      </c>
      <c r="E38" s="3" t="s">
        <v>9</v>
      </c>
      <c r="F38" s="278">
        <v>18471.9</v>
      </c>
      <c r="G38" s="278">
        <v>0</v>
      </c>
      <c r="H38" s="278">
        <v>0</v>
      </c>
      <c r="I38" s="278"/>
    </row>
    <row r="39" spans="1:9" s="252" customFormat="1" ht="111" customHeight="1">
      <c r="A39" s="12"/>
      <c r="B39" s="268"/>
      <c r="C39" s="274" t="s">
        <v>172</v>
      </c>
      <c r="D39" s="275"/>
      <c r="E39" s="68" t="s">
        <v>173</v>
      </c>
      <c r="F39" s="272">
        <f aca="true" t="shared" si="6" ref="F39:H40">F40</f>
        <v>1716.5</v>
      </c>
      <c r="G39" s="272">
        <f t="shared" si="6"/>
        <v>0</v>
      </c>
      <c r="H39" s="272">
        <f t="shared" si="6"/>
        <v>0</v>
      </c>
      <c r="I39" s="272"/>
    </row>
    <row r="40" spans="1:9" s="252" customFormat="1" ht="26.25">
      <c r="A40" s="12"/>
      <c r="B40" s="268"/>
      <c r="C40" s="277" t="s">
        <v>174</v>
      </c>
      <c r="D40" s="284"/>
      <c r="E40" s="67" t="s">
        <v>175</v>
      </c>
      <c r="F40" s="278">
        <f t="shared" si="6"/>
        <v>1716.5</v>
      </c>
      <c r="G40" s="278">
        <f t="shared" si="6"/>
        <v>0</v>
      </c>
      <c r="H40" s="278">
        <f t="shared" si="6"/>
        <v>0</v>
      </c>
      <c r="I40" s="278"/>
    </row>
    <row r="41" spans="1:9" s="252" customFormat="1" ht="66" customHeight="1">
      <c r="A41" s="12"/>
      <c r="B41" s="268"/>
      <c r="C41" s="287"/>
      <c r="D41" s="284" t="s">
        <v>8</v>
      </c>
      <c r="E41" s="64" t="s">
        <v>9</v>
      </c>
      <c r="F41" s="278">
        <v>1716.5</v>
      </c>
      <c r="G41" s="278">
        <v>0</v>
      </c>
      <c r="H41" s="278">
        <v>0</v>
      </c>
      <c r="I41" s="278"/>
    </row>
    <row r="42" spans="1:9" s="252" customFormat="1" ht="27">
      <c r="A42" s="12"/>
      <c r="B42" s="268" t="s">
        <v>134</v>
      </c>
      <c r="C42" s="269"/>
      <c r="D42" s="270"/>
      <c r="E42" s="14" t="s">
        <v>41</v>
      </c>
      <c r="F42" s="271">
        <f>F43</f>
        <v>21942.3</v>
      </c>
      <c r="G42" s="271">
        <f>G43</f>
        <v>0</v>
      </c>
      <c r="H42" s="271">
        <f>H43</f>
        <v>0</v>
      </c>
      <c r="I42" s="272"/>
    </row>
    <row r="43" spans="1:9" s="252" customFormat="1" ht="51" customHeight="1">
      <c r="A43" s="12"/>
      <c r="B43" s="268"/>
      <c r="C43" s="273" t="s">
        <v>166</v>
      </c>
      <c r="D43" s="274"/>
      <c r="E43" s="65" t="s">
        <v>167</v>
      </c>
      <c r="F43" s="267">
        <f>F44</f>
        <v>21942.3</v>
      </c>
      <c r="G43" s="267">
        <f aca="true" t="shared" si="7" ref="G43:H45">G44</f>
        <v>0</v>
      </c>
      <c r="H43" s="267">
        <f t="shared" si="7"/>
        <v>0</v>
      </c>
      <c r="I43" s="267"/>
    </row>
    <row r="44" spans="1:9" s="252" customFormat="1" ht="41.25">
      <c r="A44" s="12"/>
      <c r="B44" s="286"/>
      <c r="C44" s="274" t="s">
        <v>168</v>
      </c>
      <c r="D44" s="275"/>
      <c r="E44" s="66" t="s">
        <v>169</v>
      </c>
      <c r="F44" s="272">
        <f>F45</f>
        <v>21942.3</v>
      </c>
      <c r="G44" s="272">
        <f t="shared" si="7"/>
        <v>0</v>
      </c>
      <c r="H44" s="272">
        <f t="shared" si="7"/>
        <v>0</v>
      </c>
      <c r="I44" s="272"/>
    </row>
    <row r="45" spans="1:9" s="252" customFormat="1" ht="66">
      <c r="A45" s="12"/>
      <c r="B45" s="286"/>
      <c r="C45" s="277" t="s">
        <v>170</v>
      </c>
      <c r="D45" s="284"/>
      <c r="E45" s="67" t="s">
        <v>171</v>
      </c>
      <c r="F45" s="278">
        <f>F46</f>
        <v>21942.3</v>
      </c>
      <c r="G45" s="278">
        <f t="shared" si="7"/>
        <v>0</v>
      </c>
      <c r="H45" s="278">
        <f t="shared" si="7"/>
        <v>0</v>
      </c>
      <c r="I45" s="278"/>
    </row>
    <row r="46" spans="1:9" s="252" customFormat="1" ht="66" customHeight="1">
      <c r="A46" s="12"/>
      <c r="B46" s="268"/>
      <c r="C46" s="269"/>
      <c r="D46" s="285" t="s">
        <v>8</v>
      </c>
      <c r="E46" s="3" t="s">
        <v>9</v>
      </c>
      <c r="F46" s="281">
        <v>21942.3</v>
      </c>
      <c r="G46" s="281">
        <v>0</v>
      </c>
      <c r="H46" s="281">
        <v>0</v>
      </c>
      <c r="I46" s="278"/>
    </row>
    <row r="47" spans="1:9" s="252" customFormat="1" ht="54.75">
      <c r="A47" s="12"/>
      <c r="B47" s="268" t="s">
        <v>42</v>
      </c>
      <c r="C47" s="269"/>
      <c r="D47" s="270"/>
      <c r="E47" s="14" t="s">
        <v>43</v>
      </c>
      <c r="F47" s="271">
        <f>F48</f>
        <v>16166.5</v>
      </c>
      <c r="G47" s="271">
        <f aca="true" t="shared" si="8" ref="G47:H50">G48</f>
        <v>0</v>
      </c>
      <c r="H47" s="271">
        <f t="shared" si="8"/>
        <v>0</v>
      </c>
      <c r="I47" s="272"/>
    </row>
    <row r="48" spans="1:9" s="252" customFormat="1" ht="51" customHeight="1">
      <c r="A48" s="12"/>
      <c r="B48" s="268"/>
      <c r="C48" s="273" t="s">
        <v>166</v>
      </c>
      <c r="D48" s="274"/>
      <c r="E48" s="65" t="s">
        <v>167</v>
      </c>
      <c r="F48" s="267">
        <f>F49</f>
        <v>16166.5</v>
      </c>
      <c r="G48" s="267">
        <f t="shared" si="8"/>
        <v>0</v>
      </c>
      <c r="H48" s="267">
        <f t="shared" si="8"/>
        <v>0</v>
      </c>
      <c r="I48" s="267"/>
    </row>
    <row r="49" spans="1:9" s="252" customFormat="1" ht="41.25">
      <c r="A49" s="12"/>
      <c r="B49" s="276"/>
      <c r="C49" s="274" t="s">
        <v>168</v>
      </c>
      <c r="D49" s="275"/>
      <c r="E49" s="66" t="s">
        <v>169</v>
      </c>
      <c r="F49" s="272">
        <f>F50</f>
        <v>16166.5</v>
      </c>
      <c r="G49" s="272">
        <f t="shared" si="8"/>
        <v>0</v>
      </c>
      <c r="H49" s="272">
        <f t="shared" si="8"/>
        <v>0</v>
      </c>
      <c r="I49" s="272"/>
    </row>
    <row r="50" spans="1:9" s="252" customFormat="1" ht="65.25" customHeight="1">
      <c r="A50" s="12"/>
      <c r="B50" s="276"/>
      <c r="C50" s="277" t="s">
        <v>176</v>
      </c>
      <c r="D50" s="284"/>
      <c r="E50" s="67" t="s">
        <v>177</v>
      </c>
      <c r="F50" s="278">
        <f>F51</f>
        <v>16166.5</v>
      </c>
      <c r="G50" s="278">
        <f t="shared" si="8"/>
        <v>0</v>
      </c>
      <c r="H50" s="278">
        <f t="shared" si="8"/>
        <v>0</v>
      </c>
      <c r="I50" s="278"/>
    </row>
    <row r="51" spans="1:9" s="252" customFormat="1" ht="66" customHeight="1">
      <c r="A51" s="12"/>
      <c r="B51" s="276"/>
      <c r="C51" s="269"/>
      <c r="D51" s="285" t="s">
        <v>8</v>
      </c>
      <c r="E51" s="3" t="s">
        <v>9</v>
      </c>
      <c r="F51" s="281">
        <v>16166.5</v>
      </c>
      <c r="G51" s="281">
        <v>0</v>
      </c>
      <c r="H51" s="281">
        <v>0</v>
      </c>
      <c r="I51" s="278"/>
    </row>
    <row r="52" spans="1:9" s="252" customFormat="1" ht="27">
      <c r="A52" s="12"/>
      <c r="B52" s="288" t="s">
        <v>82</v>
      </c>
      <c r="C52" s="269"/>
      <c r="D52" s="289"/>
      <c r="E52" s="15" t="s">
        <v>83</v>
      </c>
      <c r="F52" s="272">
        <f>F53+F61</f>
        <v>5612.1</v>
      </c>
      <c r="G52" s="272">
        <f>G53+G61</f>
        <v>4602.7</v>
      </c>
      <c r="H52" s="272">
        <f>H53+H61</f>
        <v>4557.9</v>
      </c>
      <c r="I52" s="272">
        <f aca="true" t="shared" si="9" ref="I52:I69">H52/G52*100</f>
        <v>99.0266582658005</v>
      </c>
    </row>
    <row r="53" spans="1:9" s="252" customFormat="1" ht="51" customHeight="1">
      <c r="A53" s="12"/>
      <c r="B53" s="268"/>
      <c r="C53" s="273" t="s">
        <v>166</v>
      </c>
      <c r="D53" s="274"/>
      <c r="E53" s="65" t="s">
        <v>167</v>
      </c>
      <c r="F53" s="267">
        <f>F54</f>
        <v>5612.1</v>
      </c>
      <c r="G53" s="267">
        <f>G54</f>
        <v>4561.3</v>
      </c>
      <c r="H53" s="267">
        <f>H54</f>
        <v>4553.7</v>
      </c>
      <c r="I53" s="267">
        <f t="shared" si="9"/>
        <v>99.83338083441123</v>
      </c>
    </row>
    <row r="54" spans="1:9" s="252" customFormat="1" ht="41.25">
      <c r="A54" s="12"/>
      <c r="B54" s="286"/>
      <c r="C54" s="274" t="s">
        <v>168</v>
      </c>
      <c r="D54" s="275"/>
      <c r="E54" s="66" t="s">
        <v>169</v>
      </c>
      <c r="F54" s="272">
        <f>F55+F59</f>
        <v>5612.1</v>
      </c>
      <c r="G54" s="272">
        <f>G55+G59</f>
        <v>4561.3</v>
      </c>
      <c r="H54" s="272">
        <f>H55+H59</f>
        <v>4553.7</v>
      </c>
      <c r="I54" s="272">
        <f t="shared" si="9"/>
        <v>99.83338083441123</v>
      </c>
    </row>
    <row r="55" spans="1:9" s="252" customFormat="1" ht="66">
      <c r="A55" s="12"/>
      <c r="B55" s="286"/>
      <c r="C55" s="277" t="s">
        <v>170</v>
      </c>
      <c r="D55" s="284"/>
      <c r="E55" s="69" t="s">
        <v>171</v>
      </c>
      <c r="F55" s="278">
        <f>F56+F57+F58</f>
        <v>5612.1</v>
      </c>
      <c r="G55" s="278">
        <f>G56+G57+G58</f>
        <v>4518.8</v>
      </c>
      <c r="H55" s="278">
        <f>H56+H57+H58</f>
        <v>4511.2</v>
      </c>
      <c r="I55" s="278">
        <f t="shared" si="9"/>
        <v>99.83181375586439</v>
      </c>
    </row>
    <row r="56" spans="1:9" s="252" customFormat="1" ht="130.5" customHeight="1">
      <c r="A56" s="12"/>
      <c r="B56" s="288"/>
      <c r="C56" s="269"/>
      <c r="D56" s="224" t="s">
        <v>2</v>
      </c>
      <c r="E56" s="4" t="s">
        <v>561</v>
      </c>
      <c r="F56" s="281">
        <v>4835</v>
      </c>
      <c r="G56" s="281">
        <v>4102.5</v>
      </c>
      <c r="H56" s="281">
        <v>4101</v>
      </c>
      <c r="I56" s="278">
        <f t="shared" si="9"/>
        <v>99.96343692870201</v>
      </c>
    </row>
    <row r="57" spans="1:9" s="252" customFormat="1" ht="39" customHeight="1">
      <c r="A57" s="12"/>
      <c r="B57" s="288"/>
      <c r="C57" s="269"/>
      <c r="D57" s="224" t="s">
        <v>3</v>
      </c>
      <c r="E57" s="4" t="s">
        <v>179</v>
      </c>
      <c r="F57" s="281">
        <v>762.8</v>
      </c>
      <c r="G57" s="281">
        <v>396.3</v>
      </c>
      <c r="H57" s="281">
        <v>390.2</v>
      </c>
      <c r="I57" s="278">
        <f t="shared" si="9"/>
        <v>98.46076204895282</v>
      </c>
    </row>
    <row r="58" spans="1:9" s="252" customFormat="1" ht="25.5" customHeight="1">
      <c r="A58" s="12"/>
      <c r="B58" s="288"/>
      <c r="C58" s="269"/>
      <c r="D58" s="224" t="s">
        <v>4</v>
      </c>
      <c r="E58" s="4" t="s">
        <v>5</v>
      </c>
      <c r="F58" s="281">
        <v>14.3</v>
      </c>
      <c r="G58" s="281">
        <v>20</v>
      </c>
      <c r="H58" s="281">
        <v>20</v>
      </c>
      <c r="I58" s="278">
        <f t="shared" si="9"/>
        <v>100</v>
      </c>
    </row>
    <row r="59" spans="1:9" s="252" customFormat="1" ht="102" customHeight="1">
      <c r="A59" s="12"/>
      <c r="B59" s="268"/>
      <c r="C59" s="277" t="s">
        <v>567</v>
      </c>
      <c r="D59" s="284"/>
      <c r="E59" s="67" t="s">
        <v>568</v>
      </c>
      <c r="F59" s="278">
        <f>F60</f>
        <v>0</v>
      </c>
      <c r="G59" s="278">
        <f>G60</f>
        <v>42.5</v>
      </c>
      <c r="H59" s="278">
        <f>H60</f>
        <v>42.5</v>
      </c>
      <c r="I59" s="278">
        <f t="shared" si="9"/>
        <v>100</v>
      </c>
    </row>
    <row r="60" spans="1:9" s="252" customFormat="1" ht="66" customHeight="1">
      <c r="A60" s="12"/>
      <c r="B60" s="268"/>
      <c r="C60" s="269"/>
      <c r="D60" s="285" t="s">
        <v>8</v>
      </c>
      <c r="E60" s="3" t="s">
        <v>9</v>
      </c>
      <c r="F60" s="278">
        <v>0</v>
      </c>
      <c r="G60" s="278">
        <v>42.5</v>
      </c>
      <c r="H60" s="278">
        <v>42.5</v>
      </c>
      <c r="I60" s="278">
        <f t="shared" si="9"/>
        <v>100</v>
      </c>
    </row>
    <row r="61" spans="1:9" s="252" customFormat="1" ht="26.25">
      <c r="A61" s="12"/>
      <c r="B61" s="282"/>
      <c r="C61" s="290" t="s">
        <v>238</v>
      </c>
      <c r="D61" s="290"/>
      <c r="E61" s="85" t="s">
        <v>239</v>
      </c>
      <c r="F61" s="291">
        <f aca="true" t="shared" si="10" ref="F61:H62">F62</f>
        <v>0</v>
      </c>
      <c r="G61" s="291">
        <f t="shared" si="10"/>
        <v>41.4</v>
      </c>
      <c r="H61" s="291">
        <f t="shared" si="10"/>
        <v>4.2</v>
      </c>
      <c r="I61" s="267">
        <f t="shared" si="9"/>
        <v>10.144927536231885</v>
      </c>
    </row>
    <row r="62" spans="1:9" s="294" customFormat="1" ht="41.25" customHeight="1">
      <c r="A62" s="9"/>
      <c r="B62" s="268"/>
      <c r="C62" s="292" t="s">
        <v>240</v>
      </c>
      <c r="D62" s="292"/>
      <c r="E62" s="209" t="s">
        <v>241</v>
      </c>
      <c r="F62" s="293">
        <f t="shared" si="10"/>
        <v>0</v>
      </c>
      <c r="G62" s="293">
        <f t="shared" si="10"/>
        <v>41.4</v>
      </c>
      <c r="H62" s="293">
        <f t="shared" si="10"/>
        <v>4.2</v>
      </c>
      <c r="I62" s="272">
        <f t="shared" si="9"/>
        <v>10.144927536231885</v>
      </c>
    </row>
    <row r="63" spans="1:9" s="252" customFormat="1" ht="12.75">
      <c r="A63" s="12"/>
      <c r="B63" s="282"/>
      <c r="C63" s="277" t="s">
        <v>242</v>
      </c>
      <c r="D63" s="277"/>
      <c r="E63" s="78" t="s">
        <v>17</v>
      </c>
      <c r="F63" s="295">
        <f>F64+F65+F66</f>
        <v>0</v>
      </c>
      <c r="G63" s="295">
        <f>G64+G65+G66</f>
        <v>41.4</v>
      </c>
      <c r="H63" s="295">
        <f>H64+H65+H66</f>
        <v>4.2</v>
      </c>
      <c r="I63" s="278">
        <f t="shared" si="9"/>
        <v>10.144927536231885</v>
      </c>
    </row>
    <row r="64" spans="1:9" s="252" customFormat="1" ht="130.5" customHeight="1" hidden="1">
      <c r="A64" s="12"/>
      <c r="B64" s="282"/>
      <c r="C64" s="273"/>
      <c r="D64" s="277" t="s">
        <v>2</v>
      </c>
      <c r="E64" s="86" t="s">
        <v>561</v>
      </c>
      <c r="F64" s="295">
        <v>0</v>
      </c>
      <c r="G64" s="281"/>
      <c r="H64" s="281"/>
      <c r="I64" s="278" t="e">
        <f t="shared" si="9"/>
        <v>#DIV/0!</v>
      </c>
    </row>
    <row r="65" spans="1:9" s="252" customFormat="1" ht="39" customHeight="1">
      <c r="A65" s="12"/>
      <c r="B65" s="282"/>
      <c r="C65" s="273"/>
      <c r="D65" s="277" t="s">
        <v>3</v>
      </c>
      <c r="E65" s="78" t="s">
        <v>179</v>
      </c>
      <c r="F65" s="295">
        <v>0</v>
      </c>
      <c r="G65" s="281">
        <v>40.6</v>
      </c>
      <c r="H65" s="281">
        <v>4.2</v>
      </c>
      <c r="I65" s="278">
        <f t="shared" si="9"/>
        <v>10.344827586206897</v>
      </c>
    </row>
    <row r="66" spans="1:9" s="252" customFormat="1" ht="25.5" customHeight="1">
      <c r="A66" s="12"/>
      <c r="B66" s="282"/>
      <c r="C66" s="273"/>
      <c r="D66" s="277" t="s">
        <v>4</v>
      </c>
      <c r="E66" s="78" t="s">
        <v>5</v>
      </c>
      <c r="F66" s="295">
        <v>0</v>
      </c>
      <c r="G66" s="281">
        <v>0.8</v>
      </c>
      <c r="H66" s="281">
        <v>0</v>
      </c>
      <c r="I66" s="278">
        <f t="shared" si="9"/>
        <v>0</v>
      </c>
    </row>
    <row r="67" spans="1:9" s="252" customFormat="1" ht="12.75">
      <c r="A67" s="12"/>
      <c r="B67" s="282" t="s">
        <v>13</v>
      </c>
      <c r="C67" s="269"/>
      <c r="D67" s="289"/>
      <c r="E67" s="296" t="s">
        <v>14</v>
      </c>
      <c r="F67" s="267">
        <f aca="true" t="shared" si="11" ref="F67:H69">F68</f>
        <v>1085.7</v>
      </c>
      <c r="G67" s="267">
        <f t="shared" si="11"/>
        <v>1085.7</v>
      </c>
      <c r="H67" s="267">
        <f t="shared" si="11"/>
        <v>0</v>
      </c>
      <c r="I67" s="267">
        <f t="shared" si="9"/>
        <v>0</v>
      </c>
    </row>
    <row r="68" spans="1:9" s="252" customFormat="1" ht="27">
      <c r="A68" s="12"/>
      <c r="B68" s="268" t="s">
        <v>20</v>
      </c>
      <c r="C68" s="269"/>
      <c r="D68" s="270"/>
      <c r="E68" s="14" t="s">
        <v>21</v>
      </c>
      <c r="F68" s="272">
        <f t="shared" si="11"/>
        <v>1085.7</v>
      </c>
      <c r="G68" s="272">
        <f t="shared" si="11"/>
        <v>1085.7</v>
      </c>
      <c r="H68" s="272">
        <f t="shared" si="11"/>
        <v>0</v>
      </c>
      <c r="I68" s="272">
        <f t="shared" si="9"/>
        <v>0</v>
      </c>
    </row>
    <row r="69" spans="1:9" s="252" customFormat="1" ht="51" customHeight="1">
      <c r="A69" s="12"/>
      <c r="B69" s="268"/>
      <c r="C69" s="273" t="s">
        <v>166</v>
      </c>
      <c r="D69" s="274"/>
      <c r="E69" s="65" t="s">
        <v>167</v>
      </c>
      <c r="F69" s="267">
        <f t="shared" si="11"/>
        <v>1085.7</v>
      </c>
      <c r="G69" s="267">
        <f t="shared" si="11"/>
        <v>1085.7</v>
      </c>
      <c r="H69" s="267">
        <f t="shared" si="11"/>
        <v>0</v>
      </c>
      <c r="I69" s="267">
        <f t="shared" si="9"/>
        <v>0</v>
      </c>
    </row>
    <row r="70" spans="1:9" s="252" customFormat="1" ht="110.25">
      <c r="A70" s="12"/>
      <c r="B70" s="276"/>
      <c r="C70" s="274" t="s">
        <v>172</v>
      </c>
      <c r="D70" s="275"/>
      <c r="E70" s="68" t="s">
        <v>173</v>
      </c>
      <c r="F70" s="272">
        <f>F71+F73+F75</f>
        <v>1085.7</v>
      </c>
      <c r="G70" s="272">
        <f>G71+G73+G75</f>
        <v>1085.7</v>
      </c>
      <c r="H70" s="272">
        <f>H71+H73+H75</f>
        <v>0</v>
      </c>
      <c r="I70" s="272">
        <f aca="true" t="shared" si="12" ref="I70:I150">H70/G70*100</f>
        <v>0</v>
      </c>
    </row>
    <row r="71" spans="1:9" s="252" customFormat="1" ht="92.25">
      <c r="A71" s="12"/>
      <c r="B71" s="276"/>
      <c r="C71" s="277" t="s">
        <v>180</v>
      </c>
      <c r="D71" s="88"/>
      <c r="E71" s="70" t="s">
        <v>181</v>
      </c>
      <c r="F71" s="278">
        <f>F72</f>
        <v>200.4</v>
      </c>
      <c r="G71" s="278">
        <f>G72</f>
        <v>200.4</v>
      </c>
      <c r="H71" s="278">
        <f>H72</f>
        <v>0</v>
      </c>
      <c r="I71" s="278">
        <f t="shared" si="12"/>
        <v>0</v>
      </c>
    </row>
    <row r="72" spans="1:9" s="252" customFormat="1" ht="27" customHeight="1">
      <c r="A72" s="12"/>
      <c r="B72" s="276"/>
      <c r="C72" s="277"/>
      <c r="D72" s="277" t="s">
        <v>6</v>
      </c>
      <c r="E72" s="71" t="s">
        <v>7</v>
      </c>
      <c r="F72" s="278">
        <v>200.4</v>
      </c>
      <c r="G72" s="278">
        <v>200.4</v>
      </c>
      <c r="H72" s="278">
        <v>0</v>
      </c>
      <c r="I72" s="278">
        <f t="shared" si="12"/>
        <v>0</v>
      </c>
    </row>
    <row r="73" spans="1:9" s="252" customFormat="1" ht="66">
      <c r="A73" s="12"/>
      <c r="B73" s="276"/>
      <c r="C73" s="277" t="s">
        <v>182</v>
      </c>
      <c r="D73" s="88"/>
      <c r="E73" s="70" t="s">
        <v>183</v>
      </c>
      <c r="F73" s="278">
        <f aca="true" t="shared" si="13" ref="F73:H75">F74</f>
        <v>295.1</v>
      </c>
      <c r="G73" s="278">
        <f t="shared" si="13"/>
        <v>295.1</v>
      </c>
      <c r="H73" s="278">
        <f t="shared" si="13"/>
        <v>0</v>
      </c>
      <c r="I73" s="278">
        <f t="shared" si="12"/>
        <v>0</v>
      </c>
    </row>
    <row r="74" spans="1:9" s="252" customFormat="1" ht="27" customHeight="1">
      <c r="A74" s="12"/>
      <c r="B74" s="276"/>
      <c r="C74" s="277"/>
      <c r="D74" s="277" t="s">
        <v>6</v>
      </c>
      <c r="E74" s="71" t="s">
        <v>7</v>
      </c>
      <c r="F74" s="278">
        <v>295.1</v>
      </c>
      <c r="G74" s="278">
        <v>295.1</v>
      </c>
      <c r="H74" s="278">
        <v>0</v>
      </c>
      <c r="I74" s="278">
        <f t="shared" si="12"/>
        <v>0</v>
      </c>
    </row>
    <row r="75" spans="1:9" s="252" customFormat="1" ht="66">
      <c r="A75" s="297"/>
      <c r="B75" s="268"/>
      <c r="C75" s="277" t="s">
        <v>184</v>
      </c>
      <c r="D75" s="277"/>
      <c r="E75" s="72" t="s">
        <v>185</v>
      </c>
      <c r="F75" s="278">
        <f>F76</f>
        <v>590.2</v>
      </c>
      <c r="G75" s="278">
        <f t="shared" si="13"/>
        <v>590.2</v>
      </c>
      <c r="H75" s="278">
        <f t="shared" si="13"/>
        <v>0</v>
      </c>
      <c r="I75" s="278">
        <f t="shared" si="12"/>
        <v>0</v>
      </c>
    </row>
    <row r="76" spans="1:9" s="252" customFormat="1" ht="27" customHeight="1">
      <c r="A76" s="297"/>
      <c r="B76" s="298"/>
      <c r="C76" s="277"/>
      <c r="D76" s="277" t="s">
        <v>6</v>
      </c>
      <c r="E76" s="71" t="s">
        <v>7</v>
      </c>
      <c r="F76" s="278">
        <v>590.2</v>
      </c>
      <c r="G76" s="278">
        <v>590.2</v>
      </c>
      <c r="H76" s="278">
        <v>0</v>
      </c>
      <c r="I76" s="278">
        <f t="shared" si="12"/>
        <v>0</v>
      </c>
    </row>
    <row r="77" spans="1:9" s="252" customFormat="1" ht="92.25">
      <c r="A77" s="12"/>
      <c r="B77" s="204" t="s">
        <v>160</v>
      </c>
      <c r="C77" s="204"/>
      <c r="D77" s="204"/>
      <c r="E77" s="239" t="s">
        <v>161</v>
      </c>
      <c r="F77" s="267">
        <f aca="true" t="shared" si="14" ref="F77:H78">F78</f>
        <v>0</v>
      </c>
      <c r="G77" s="267">
        <f t="shared" si="14"/>
        <v>89818.3</v>
      </c>
      <c r="H77" s="267">
        <f t="shared" si="14"/>
        <v>89818.3</v>
      </c>
      <c r="I77" s="267">
        <f t="shared" si="12"/>
        <v>100</v>
      </c>
    </row>
    <row r="78" spans="1:9" s="252" customFormat="1" ht="41.25">
      <c r="A78" s="12"/>
      <c r="B78" s="299" t="s">
        <v>162</v>
      </c>
      <c r="C78" s="299"/>
      <c r="D78" s="122"/>
      <c r="E78" s="137" t="s">
        <v>163</v>
      </c>
      <c r="F78" s="272">
        <f t="shared" si="14"/>
        <v>0</v>
      </c>
      <c r="G78" s="272">
        <f t="shared" si="14"/>
        <v>89818.3</v>
      </c>
      <c r="H78" s="272">
        <f t="shared" si="14"/>
        <v>89818.3</v>
      </c>
      <c r="I78" s="272">
        <f t="shared" si="12"/>
        <v>100</v>
      </c>
    </row>
    <row r="79" spans="1:9" s="252" customFormat="1" ht="51.75" customHeight="1">
      <c r="A79" s="12"/>
      <c r="B79" s="299"/>
      <c r="C79" s="204" t="s">
        <v>166</v>
      </c>
      <c r="D79" s="299"/>
      <c r="E79" s="240" t="s">
        <v>167</v>
      </c>
      <c r="F79" s="267">
        <f>F80+F89</f>
        <v>0</v>
      </c>
      <c r="G79" s="267">
        <f>G80+G89</f>
        <v>89818.3</v>
      </c>
      <c r="H79" s="267">
        <f>H80+H89</f>
        <v>89818.3</v>
      </c>
      <c r="I79" s="267">
        <f t="shared" si="12"/>
        <v>100</v>
      </c>
    </row>
    <row r="80" spans="1:9" s="252" customFormat="1" ht="41.25">
      <c r="A80" s="12"/>
      <c r="B80" s="299"/>
      <c r="C80" s="299" t="s">
        <v>168</v>
      </c>
      <c r="D80" s="300"/>
      <c r="E80" s="241" t="s">
        <v>169</v>
      </c>
      <c r="F80" s="272">
        <f>F81+F83+F85+F87</f>
        <v>0</v>
      </c>
      <c r="G80" s="272">
        <f>G81+G83+G85+G87</f>
        <v>82240.7</v>
      </c>
      <c r="H80" s="272">
        <f>H81+H83+H85+H87</f>
        <v>82240.7</v>
      </c>
      <c r="I80" s="272">
        <f aca="true" t="shared" si="15" ref="I80:I91">H80/G80*100</f>
        <v>100</v>
      </c>
    </row>
    <row r="81" spans="1:9" s="252" customFormat="1" ht="52.5">
      <c r="A81" s="12"/>
      <c r="B81" s="276"/>
      <c r="C81" s="170" t="s">
        <v>186</v>
      </c>
      <c r="D81" s="301"/>
      <c r="E81" s="233" t="s">
        <v>197</v>
      </c>
      <c r="F81" s="278">
        <f>F82</f>
        <v>0</v>
      </c>
      <c r="G81" s="278">
        <f>G82</f>
        <v>2111.4</v>
      </c>
      <c r="H81" s="278">
        <f>H82</f>
        <v>2111.4</v>
      </c>
      <c r="I81" s="278">
        <f t="shared" si="15"/>
        <v>100</v>
      </c>
    </row>
    <row r="82" spans="1:9" s="252" customFormat="1" ht="27" customHeight="1">
      <c r="A82" s="12"/>
      <c r="B82" s="276"/>
      <c r="C82" s="301"/>
      <c r="D82" s="301" t="s">
        <v>609</v>
      </c>
      <c r="E82" s="145" t="s">
        <v>610</v>
      </c>
      <c r="F82" s="278">
        <v>0</v>
      </c>
      <c r="G82" s="278">
        <v>2111.4</v>
      </c>
      <c r="H82" s="278">
        <v>2111.4</v>
      </c>
      <c r="I82" s="278">
        <f t="shared" si="15"/>
        <v>100</v>
      </c>
    </row>
    <row r="83" spans="1:9" s="252" customFormat="1" ht="66">
      <c r="A83" s="12"/>
      <c r="B83" s="276"/>
      <c r="C83" s="170" t="s">
        <v>170</v>
      </c>
      <c r="D83" s="301"/>
      <c r="E83" s="67" t="s">
        <v>171</v>
      </c>
      <c r="F83" s="278">
        <f aca="true" t="shared" si="16" ref="F83:H85">F84</f>
        <v>0</v>
      </c>
      <c r="G83" s="278">
        <f t="shared" si="16"/>
        <v>59505.2</v>
      </c>
      <c r="H83" s="278">
        <f t="shared" si="16"/>
        <v>59505.2</v>
      </c>
      <c r="I83" s="278">
        <f t="shared" si="15"/>
        <v>100</v>
      </c>
    </row>
    <row r="84" spans="1:9" s="252" customFormat="1" ht="27" customHeight="1">
      <c r="A84" s="12"/>
      <c r="B84" s="276"/>
      <c r="C84" s="301"/>
      <c r="D84" s="301" t="s">
        <v>609</v>
      </c>
      <c r="E84" s="145" t="s">
        <v>610</v>
      </c>
      <c r="F84" s="278">
        <v>0</v>
      </c>
      <c r="G84" s="278">
        <v>59505.2</v>
      </c>
      <c r="H84" s="278">
        <v>59505.2</v>
      </c>
      <c r="I84" s="278">
        <f t="shared" si="15"/>
        <v>100</v>
      </c>
    </row>
    <row r="85" spans="1:9" s="252" customFormat="1" ht="66">
      <c r="A85" s="297"/>
      <c r="B85" s="268"/>
      <c r="C85" s="170" t="s">
        <v>176</v>
      </c>
      <c r="D85" s="170"/>
      <c r="E85" s="67" t="s">
        <v>177</v>
      </c>
      <c r="F85" s="278">
        <f>F86</f>
        <v>0</v>
      </c>
      <c r="G85" s="278">
        <f t="shared" si="16"/>
        <v>10640.9</v>
      </c>
      <c r="H85" s="278">
        <f t="shared" si="16"/>
        <v>10640.9</v>
      </c>
      <c r="I85" s="278">
        <f t="shared" si="15"/>
        <v>100</v>
      </c>
    </row>
    <row r="86" spans="1:9" s="252" customFormat="1" ht="27" customHeight="1">
      <c r="A86" s="297"/>
      <c r="B86" s="298"/>
      <c r="C86" s="170"/>
      <c r="D86" s="301" t="s">
        <v>609</v>
      </c>
      <c r="E86" s="145" t="s">
        <v>610</v>
      </c>
      <c r="F86" s="278">
        <v>0</v>
      </c>
      <c r="G86" s="278">
        <v>10640.9</v>
      </c>
      <c r="H86" s="278">
        <v>10640.9</v>
      </c>
      <c r="I86" s="278">
        <f t="shared" si="15"/>
        <v>100</v>
      </c>
    </row>
    <row r="87" spans="1:9" s="252" customFormat="1" ht="102" customHeight="1">
      <c r="A87" s="12"/>
      <c r="B87" s="268"/>
      <c r="C87" s="277" t="s">
        <v>566</v>
      </c>
      <c r="D87" s="284"/>
      <c r="E87" s="69" t="s">
        <v>569</v>
      </c>
      <c r="F87" s="278">
        <f>F88</f>
        <v>0</v>
      </c>
      <c r="G87" s="278">
        <f>G88</f>
        <v>9983.2</v>
      </c>
      <c r="H87" s="278">
        <f>H88</f>
        <v>9983.2</v>
      </c>
      <c r="I87" s="278">
        <f t="shared" si="15"/>
        <v>100</v>
      </c>
    </row>
    <row r="88" spans="1:9" s="252" customFormat="1" ht="66" customHeight="1">
      <c r="A88" s="12"/>
      <c r="B88" s="268"/>
      <c r="C88" s="269"/>
      <c r="D88" s="285" t="s">
        <v>8</v>
      </c>
      <c r="E88" s="3" t="s">
        <v>9</v>
      </c>
      <c r="F88" s="278">
        <v>0</v>
      </c>
      <c r="G88" s="278">
        <v>9983.2</v>
      </c>
      <c r="H88" s="278">
        <v>9983.2</v>
      </c>
      <c r="I88" s="278">
        <f t="shared" si="15"/>
        <v>100</v>
      </c>
    </row>
    <row r="89" spans="1:9" s="252" customFormat="1" ht="106.5" customHeight="1">
      <c r="A89" s="12"/>
      <c r="B89" s="286"/>
      <c r="C89" s="274" t="s">
        <v>172</v>
      </c>
      <c r="D89" s="275"/>
      <c r="E89" s="68" t="s">
        <v>173</v>
      </c>
      <c r="F89" s="267">
        <f aca="true" t="shared" si="17" ref="F89:H90">F90</f>
        <v>0</v>
      </c>
      <c r="G89" s="267">
        <f t="shared" si="17"/>
        <v>7577.6</v>
      </c>
      <c r="H89" s="267">
        <f t="shared" si="17"/>
        <v>7577.6</v>
      </c>
      <c r="I89" s="267">
        <f t="shared" si="15"/>
        <v>100</v>
      </c>
    </row>
    <row r="90" spans="1:9" s="252" customFormat="1" ht="26.25">
      <c r="A90" s="12"/>
      <c r="B90" s="286"/>
      <c r="C90" s="277" t="s">
        <v>174</v>
      </c>
      <c r="D90" s="284"/>
      <c r="E90" s="67" t="s">
        <v>175</v>
      </c>
      <c r="F90" s="281">
        <f t="shared" si="17"/>
        <v>0</v>
      </c>
      <c r="G90" s="281">
        <f t="shared" si="17"/>
        <v>7577.6</v>
      </c>
      <c r="H90" s="281">
        <f t="shared" si="17"/>
        <v>7577.6</v>
      </c>
      <c r="I90" s="278">
        <f t="shared" si="15"/>
        <v>100</v>
      </c>
    </row>
    <row r="91" spans="1:9" s="252" customFormat="1" ht="66" customHeight="1">
      <c r="A91" s="12"/>
      <c r="B91" s="286"/>
      <c r="C91" s="287"/>
      <c r="D91" s="284" t="s">
        <v>8</v>
      </c>
      <c r="E91" s="64" t="s">
        <v>9</v>
      </c>
      <c r="F91" s="281">
        <v>0</v>
      </c>
      <c r="G91" s="281">
        <v>7577.6</v>
      </c>
      <c r="H91" s="281">
        <v>7577.6</v>
      </c>
      <c r="I91" s="278">
        <f t="shared" si="15"/>
        <v>100</v>
      </c>
    </row>
    <row r="92" spans="1:9" s="252" customFormat="1" ht="54.75">
      <c r="A92" s="8" t="s">
        <v>64</v>
      </c>
      <c r="B92" s="302"/>
      <c r="C92" s="303"/>
      <c r="D92" s="304"/>
      <c r="E92" s="87" t="s">
        <v>243</v>
      </c>
      <c r="F92" s="305">
        <f>F97+F135+F166+F93</f>
        <v>126934.5</v>
      </c>
      <c r="G92" s="305">
        <f>G97+G135+G166+G93+G95</f>
        <v>169795.8</v>
      </c>
      <c r="H92" s="305">
        <f>H97+H135+H166+H93+H95</f>
        <v>150511.9</v>
      </c>
      <c r="I92" s="306">
        <f t="shared" si="12"/>
        <v>88.64288751547448</v>
      </c>
    </row>
    <row r="93" spans="1:9" s="252" customFormat="1" ht="26.25" hidden="1">
      <c r="A93" s="8"/>
      <c r="B93" s="307" t="s">
        <v>93</v>
      </c>
      <c r="C93" s="33"/>
      <c r="D93" s="225"/>
      <c r="E93" s="34" t="s">
        <v>94</v>
      </c>
      <c r="F93" s="267">
        <f>F94</f>
        <v>0</v>
      </c>
      <c r="G93" s="267">
        <f>G94</f>
        <v>0</v>
      </c>
      <c r="H93" s="267">
        <f>H94</f>
        <v>0</v>
      </c>
      <c r="I93" s="267" t="e">
        <f t="shared" si="12"/>
        <v>#DIV/0!</v>
      </c>
    </row>
    <row r="94" spans="1:9" s="252" customFormat="1" ht="41.25" hidden="1">
      <c r="A94" s="8"/>
      <c r="B94" s="268" t="s">
        <v>49</v>
      </c>
      <c r="C94" s="269"/>
      <c r="D94" s="226"/>
      <c r="E94" s="35" t="s">
        <v>100</v>
      </c>
      <c r="F94" s="272"/>
      <c r="G94" s="272"/>
      <c r="H94" s="272"/>
      <c r="I94" s="272" t="e">
        <f t="shared" si="12"/>
        <v>#DIV/0!</v>
      </c>
    </row>
    <row r="95" spans="1:9" s="252" customFormat="1" ht="26.25" hidden="1">
      <c r="A95" s="8"/>
      <c r="B95" s="26" t="s">
        <v>113</v>
      </c>
      <c r="C95" s="269"/>
      <c r="D95" s="179"/>
      <c r="E95" s="27" t="s">
        <v>114</v>
      </c>
      <c r="F95" s="267">
        <f>F96</f>
        <v>0</v>
      </c>
      <c r="G95" s="267">
        <f>G96</f>
        <v>0</v>
      </c>
      <c r="H95" s="267">
        <f>H96</f>
        <v>0</v>
      </c>
      <c r="I95" s="267" t="e">
        <f t="shared" si="12"/>
        <v>#DIV/0!</v>
      </c>
    </row>
    <row r="96" spans="1:9" s="252" customFormat="1" ht="41.25" hidden="1">
      <c r="A96" s="8"/>
      <c r="B96" s="28" t="s">
        <v>37</v>
      </c>
      <c r="C96" s="269"/>
      <c r="D96" s="179"/>
      <c r="E96" s="29" t="s">
        <v>115</v>
      </c>
      <c r="F96" s="272"/>
      <c r="G96" s="272"/>
      <c r="H96" s="272"/>
      <c r="I96" s="272" t="e">
        <f t="shared" si="12"/>
        <v>#DIV/0!</v>
      </c>
    </row>
    <row r="97" spans="1:9" s="252" customFormat="1" ht="13.5">
      <c r="A97" s="12"/>
      <c r="B97" s="264" t="s">
        <v>116</v>
      </c>
      <c r="C97" s="265"/>
      <c r="D97" s="266"/>
      <c r="E97" s="13" t="s">
        <v>117</v>
      </c>
      <c r="F97" s="267">
        <f>F98+F111+F133</f>
        <v>39868.299999999996</v>
      </c>
      <c r="G97" s="267">
        <f>G98+G111+G133</f>
        <v>35556</v>
      </c>
      <c r="H97" s="267">
        <f>H98+H111+H133</f>
        <v>34431.700000000004</v>
      </c>
      <c r="I97" s="267">
        <f t="shared" si="12"/>
        <v>96.83794577567781</v>
      </c>
    </row>
    <row r="98" spans="1:9" s="252" customFormat="1" ht="13.5">
      <c r="A98" s="12"/>
      <c r="B98" s="308" t="s">
        <v>121</v>
      </c>
      <c r="C98" s="265"/>
      <c r="D98" s="266"/>
      <c r="E98" s="31" t="s">
        <v>122</v>
      </c>
      <c r="F98" s="272">
        <f>F99</f>
        <v>34197.2</v>
      </c>
      <c r="G98" s="272">
        <f>G99</f>
        <v>29612.2</v>
      </c>
      <c r="H98" s="272">
        <f>H99</f>
        <v>29329.100000000002</v>
      </c>
      <c r="I98" s="272">
        <f t="shared" si="12"/>
        <v>99.04397511836338</v>
      </c>
    </row>
    <row r="99" spans="1:9" s="252" customFormat="1" ht="51" customHeight="1">
      <c r="A99" s="12"/>
      <c r="B99" s="309"/>
      <c r="C99" s="273" t="s">
        <v>188</v>
      </c>
      <c r="D99" s="273"/>
      <c r="E99" s="74" t="s">
        <v>189</v>
      </c>
      <c r="F99" s="267">
        <f>F100+F108</f>
        <v>34197.2</v>
      </c>
      <c r="G99" s="267">
        <f>G100+G108</f>
        <v>29612.2</v>
      </c>
      <c r="H99" s="267">
        <f>H100+H108</f>
        <v>29329.100000000002</v>
      </c>
      <c r="I99" s="267">
        <f t="shared" si="12"/>
        <v>99.04397511836338</v>
      </c>
    </row>
    <row r="100" spans="1:9" s="252" customFormat="1" ht="69">
      <c r="A100" s="12"/>
      <c r="B100" s="309"/>
      <c r="C100" s="274" t="s">
        <v>190</v>
      </c>
      <c r="D100" s="274"/>
      <c r="E100" s="75" t="s">
        <v>191</v>
      </c>
      <c r="F100" s="272">
        <f>F101+F104+F106</f>
        <v>33527.2</v>
      </c>
      <c r="G100" s="272">
        <f>G101+G104+G106</f>
        <v>29252.2</v>
      </c>
      <c r="H100" s="272">
        <f>H101+H104+H106</f>
        <v>28969.100000000002</v>
      </c>
      <c r="I100" s="272">
        <f t="shared" si="12"/>
        <v>99.03220954321384</v>
      </c>
    </row>
    <row r="101" spans="1:9" s="252" customFormat="1" ht="78.75">
      <c r="A101" s="8"/>
      <c r="B101" s="298"/>
      <c r="C101" s="277" t="s">
        <v>192</v>
      </c>
      <c r="D101" s="277"/>
      <c r="E101" s="76" t="s">
        <v>193</v>
      </c>
      <c r="F101" s="278">
        <f aca="true" t="shared" si="18" ref="F101:H102">F102</f>
        <v>26585.7</v>
      </c>
      <c r="G101" s="278">
        <f t="shared" si="18"/>
        <v>26585.7</v>
      </c>
      <c r="H101" s="278">
        <f t="shared" si="18"/>
        <v>26585.7</v>
      </c>
      <c r="I101" s="278">
        <f t="shared" si="12"/>
        <v>100</v>
      </c>
    </row>
    <row r="102" spans="1:9" s="252" customFormat="1" ht="52.5">
      <c r="A102" s="8"/>
      <c r="B102" s="298"/>
      <c r="C102" s="277" t="s">
        <v>194</v>
      </c>
      <c r="D102" s="277"/>
      <c r="E102" s="76" t="s">
        <v>195</v>
      </c>
      <c r="F102" s="281">
        <f t="shared" si="18"/>
        <v>26585.7</v>
      </c>
      <c r="G102" s="281">
        <f t="shared" si="18"/>
        <v>26585.7</v>
      </c>
      <c r="H102" s="281">
        <f t="shared" si="18"/>
        <v>26585.7</v>
      </c>
      <c r="I102" s="278">
        <f t="shared" si="12"/>
        <v>100</v>
      </c>
    </row>
    <row r="103" spans="1:9" s="252" customFormat="1" ht="66" customHeight="1">
      <c r="A103" s="8"/>
      <c r="B103" s="298"/>
      <c r="C103" s="273"/>
      <c r="D103" s="284" t="s">
        <v>8</v>
      </c>
      <c r="E103" s="76" t="s">
        <v>9</v>
      </c>
      <c r="F103" s="278">
        <v>26585.7</v>
      </c>
      <c r="G103" s="278">
        <v>26585.7</v>
      </c>
      <c r="H103" s="278">
        <v>26585.7</v>
      </c>
      <c r="I103" s="278">
        <f aca="true" t="shared" si="19" ref="I103:I110">H103/G103*100</f>
        <v>100</v>
      </c>
    </row>
    <row r="104" spans="1:9" s="252" customFormat="1" ht="55.5" customHeight="1">
      <c r="A104" s="8"/>
      <c r="B104" s="298"/>
      <c r="C104" s="277" t="s">
        <v>196</v>
      </c>
      <c r="D104" s="277"/>
      <c r="E104" s="76" t="s">
        <v>197</v>
      </c>
      <c r="F104" s="281">
        <f>F105</f>
        <v>6841.5</v>
      </c>
      <c r="G104" s="281">
        <f>G105</f>
        <v>2581.5</v>
      </c>
      <c r="H104" s="281">
        <f>H105</f>
        <v>2298.4</v>
      </c>
      <c r="I104" s="278">
        <f t="shared" si="19"/>
        <v>89.03350765059075</v>
      </c>
    </row>
    <row r="105" spans="1:9" s="252" customFormat="1" ht="66" customHeight="1">
      <c r="A105" s="8"/>
      <c r="B105" s="298"/>
      <c r="C105" s="273"/>
      <c r="D105" s="284" t="s">
        <v>8</v>
      </c>
      <c r="E105" s="76" t="s">
        <v>9</v>
      </c>
      <c r="F105" s="278">
        <v>6841.5</v>
      </c>
      <c r="G105" s="278">
        <v>2581.5</v>
      </c>
      <c r="H105" s="278">
        <v>2298.4</v>
      </c>
      <c r="I105" s="278">
        <f t="shared" si="19"/>
        <v>89.03350765059075</v>
      </c>
    </row>
    <row r="106" spans="1:9" s="252" customFormat="1" ht="105">
      <c r="A106" s="8"/>
      <c r="B106" s="298"/>
      <c r="C106" s="284" t="s">
        <v>198</v>
      </c>
      <c r="D106" s="310"/>
      <c r="E106" s="77" t="s">
        <v>641</v>
      </c>
      <c r="F106" s="281">
        <f>F107</f>
        <v>100</v>
      </c>
      <c r="G106" s="281">
        <f>G107</f>
        <v>85</v>
      </c>
      <c r="H106" s="281">
        <f>H107</f>
        <v>85</v>
      </c>
      <c r="I106" s="278">
        <f t="shared" si="19"/>
        <v>100</v>
      </c>
    </row>
    <row r="107" spans="1:9" s="252" customFormat="1" ht="66" customHeight="1">
      <c r="A107" s="8"/>
      <c r="B107" s="298"/>
      <c r="C107" s="277"/>
      <c r="D107" s="284" t="s">
        <v>8</v>
      </c>
      <c r="E107" s="76" t="s">
        <v>9</v>
      </c>
      <c r="F107" s="281">
        <v>100</v>
      </c>
      <c r="G107" s="281">
        <v>85</v>
      </c>
      <c r="H107" s="281">
        <v>85</v>
      </c>
      <c r="I107" s="278">
        <f t="shared" si="19"/>
        <v>100</v>
      </c>
    </row>
    <row r="108" spans="1:9" s="252" customFormat="1" ht="54.75">
      <c r="A108" s="8"/>
      <c r="B108" s="298"/>
      <c r="C108" s="274" t="s">
        <v>199</v>
      </c>
      <c r="D108" s="292"/>
      <c r="E108" s="79" t="s">
        <v>200</v>
      </c>
      <c r="F108" s="272">
        <f aca="true" t="shared" si="20" ref="F108:H109">F109</f>
        <v>670</v>
      </c>
      <c r="G108" s="272">
        <f t="shared" si="20"/>
        <v>360</v>
      </c>
      <c r="H108" s="272">
        <f t="shared" si="20"/>
        <v>360</v>
      </c>
      <c r="I108" s="272">
        <f t="shared" si="19"/>
        <v>100</v>
      </c>
    </row>
    <row r="109" spans="1:9" s="252" customFormat="1" ht="39">
      <c r="A109" s="8"/>
      <c r="B109" s="298"/>
      <c r="C109" s="277" t="s">
        <v>201</v>
      </c>
      <c r="D109" s="284"/>
      <c r="E109" s="76" t="s">
        <v>202</v>
      </c>
      <c r="F109" s="281">
        <f t="shared" si="20"/>
        <v>670</v>
      </c>
      <c r="G109" s="281">
        <f t="shared" si="20"/>
        <v>360</v>
      </c>
      <c r="H109" s="281">
        <f t="shared" si="20"/>
        <v>360</v>
      </c>
      <c r="I109" s="278">
        <f t="shared" si="19"/>
        <v>100</v>
      </c>
    </row>
    <row r="110" spans="1:9" s="252" customFormat="1" ht="66" customHeight="1">
      <c r="A110" s="8"/>
      <c r="B110" s="298"/>
      <c r="C110" s="273"/>
      <c r="D110" s="284" t="s">
        <v>8</v>
      </c>
      <c r="E110" s="76" t="s">
        <v>9</v>
      </c>
      <c r="F110" s="281">
        <v>670</v>
      </c>
      <c r="G110" s="281">
        <v>360</v>
      </c>
      <c r="H110" s="281">
        <v>360</v>
      </c>
      <c r="I110" s="278">
        <f t="shared" si="19"/>
        <v>100</v>
      </c>
    </row>
    <row r="111" spans="1:9" s="252" customFormat="1" ht="27">
      <c r="A111" s="8"/>
      <c r="B111" s="268" t="s">
        <v>123</v>
      </c>
      <c r="C111" s="269"/>
      <c r="D111" s="270"/>
      <c r="E111" s="32" t="s">
        <v>124</v>
      </c>
      <c r="F111" s="272">
        <f>F116+F112</f>
        <v>5671.099999999999</v>
      </c>
      <c r="G111" s="272">
        <f>G116+G112</f>
        <v>5943.799999999999</v>
      </c>
      <c r="H111" s="272">
        <f>H116+H112</f>
        <v>5102.599999999999</v>
      </c>
      <c r="I111" s="272">
        <f t="shared" si="12"/>
        <v>85.8474376661395</v>
      </c>
    </row>
    <row r="112" spans="1:9" s="252" customFormat="1" ht="52.5">
      <c r="A112" s="12"/>
      <c r="B112" s="276"/>
      <c r="C112" s="311" t="s">
        <v>254</v>
      </c>
      <c r="D112" s="311"/>
      <c r="E112" s="96" t="s">
        <v>255</v>
      </c>
      <c r="F112" s="312">
        <f aca="true" t="shared" si="21" ref="F112:H113">F113</f>
        <v>0</v>
      </c>
      <c r="G112" s="312">
        <f t="shared" si="21"/>
        <v>107.2</v>
      </c>
      <c r="H112" s="312">
        <f t="shared" si="21"/>
        <v>107.2</v>
      </c>
      <c r="I112" s="267">
        <f t="shared" si="12"/>
        <v>100</v>
      </c>
    </row>
    <row r="113" spans="1:9" s="252" customFormat="1" ht="42" customHeight="1">
      <c r="A113" s="12"/>
      <c r="B113" s="276"/>
      <c r="C113" s="164" t="s">
        <v>293</v>
      </c>
      <c r="D113" s="313"/>
      <c r="E113" s="104" t="s">
        <v>294</v>
      </c>
      <c r="F113" s="314">
        <f>F114</f>
        <v>0</v>
      </c>
      <c r="G113" s="314">
        <f t="shared" si="21"/>
        <v>107.2</v>
      </c>
      <c r="H113" s="314">
        <f t="shared" si="21"/>
        <v>107.2</v>
      </c>
      <c r="I113" s="272">
        <f t="shared" si="12"/>
        <v>100</v>
      </c>
    </row>
    <row r="114" spans="1:9" s="252" customFormat="1" ht="39">
      <c r="A114" s="12"/>
      <c r="B114" s="276"/>
      <c r="C114" s="108" t="s">
        <v>299</v>
      </c>
      <c r="D114" s="315"/>
      <c r="E114" s="95" t="s">
        <v>214</v>
      </c>
      <c r="F114" s="316">
        <f>F115</f>
        <v>0</v>
      </c>
      <c r="G114" s="316">
        <f>G115</f>
        <v>107.2</v>
      </c>
      <c r="H114" s="316">
        <f>H115</f>
        <v>107.2</v>
      </c>
      <c r="I114" s="278">
        <f t="shared" si="12"/>
        <v>100</v>
      </c>
    </row>
    <row r="115" spans="1:9" s="252" customFormat="1" ht="66" customHeight="1">
      <c r="A115" s="12"/>
      <c r="B115" s="276"/>
      <c r="C115" s="108"/>
      <c r="D115" s="102" t="s">
        <v>8</v>
      </c>
      <c r="E115" s="95" t="s">
        <v>9</v>
      </c>
      <c r="F115" s="317">
        <v>0</v>
      </c>
      <c r="G115" s="281">
        <v>107.2</v>
      </c>
      <c r="H115" s="281">
        <v>107.2</v>
      </c>
      <c r="I115" s="278">
        <f t="shared" si="12"/>
        <v>100</v>
      </c>
    </row>
    <row r="116" spans="1:9" s="252" customFormat="1" ht="69" customHeight="1">
      <c r="A116" s="8"/>
      <c r="B116" s="298"/>
      <c r="C116" s="318" t="s">
        <v>203</v>
      </c>
      <c r="D116" s="319"/>
      <c r="E116" s="80" t="s">
        <v>204</v>
      </c>
      <c r="F116" s="312">
        <f>F117+F121</f>
        <v>5671.099999999999</v>
      </c>
      <c r="G116" s="312">
        <f>G117+G121</f>
        <v>5836.599999999999</v>
      </c>
      <c r="H116" s="312">
        <f>H117+H121</f>
        <v>4995.4</v>
      </c>
      <c r="I116" s="267">
        <f t="shared" si="12"/>
        <v>85.58749957166843</v>
      </c>
    </row>
    <row r="117" spans="1:9" s="252" customFormat="1" ht="69">
      <c r="A117" s="8"/>
      <c r="B117" s="298"/>
      <c r="C117" s="320" t="s">
        <v>205</v>
      </c>
      <c r="D117" s="320"/>
      <c r="E117" s="81" t="s">
        <v>206</v>
      </c>
      <c r="F117" s="321">
        <f>F118</f>
        <v>1998.1</v>
      </c>
      <c r="G117" s="321">
        <f aca="true" t="shared" si="22" ref="G117:H119">G118</f>
        <v>1998.1</v>
      </c>
      <c r="H117" s="321">
        <f t="shared" si="22"/>
        <v>1998.1</v>
      </c>
      <c r="I117" s="272">
        <f t="shared" si="12"/>
        <v>100</v>
      </c>
    </row>
    <row r="118" spans="1:9" s="252" customFormat="1" ht="105">
      <c r="A118" s="8"/>
      <c r="B118" s="298"/>
      <c r="C118" s="319" t="s">
        <v>207</v>
      </c>
      <c r="D118" s="319"/>
      <c r="E118" s="82" t="s">
        <v>208</v>
      </c>
      <c r="F118" s="322">
        <f>F119</f>
        <v>1998.1</v>
      </c>
      <c r="G118" s="322">
        <f t="shared" si="22"/>
        <v>1998.1</v>
      </c>
      <c r="H118" s="322">
        <f t="shared" si="22"/>
        <v>1998.1</v>
      </c>
      <c r="I118" s="278">
        <f t="shared" si="12"/>
        <v>100</v>
      </c>
    </row>
    <row r="119" spans="1:9" s="252" customFormat="1" ht="99" customHeight="1">
      <c r="A119" s="8"/>
      <c r="B119" s="298"/>
      <c r="C119" s="319" t="s">
        <v>209</v>
      </c>
      <c r="D119" s="319"/>
      <c r="E119" s="82" t="s">
        <v>210</v>
      </c>
      <c r="F119" s="322">
        <f>F120</f>
        <v>1998.1</v>
      </c>
      <c r="G119" s="322">
        <f t="shared" si="22"/>
        <v>1998.1</v>
      </c>
      <c r="H119" s="322">
        <f t="shared" si="22"/>
        <v>1998.1</v>
      </c>
      <c r="I119" s="278">
        <f t="shared" si="12"/>
        <v>100</v>
      </c>
    </row>
    <row r="120" spans="1:9" s="252" customFormat="1" ht="66" customHeight="1">
      <c r="A120" s="8"/>
      <c r="B120" s="298"/>
      <c r="C120" s="319"/>
      <c r="D120" s="319" t="s">
        <v>8</v>
      </c>
      <c r="E120" s="82" t="s">
        <v>9</v>
      </c>
      <c r="F120" s="322">
        <v>1998.1</v>
      </c>
      <c r="G120" s="281">
        <v>1998.1</v>
      </c>
      <c r="H120" s="281">
        <v>1998.1</v>
      </c>
      <c r="I120" s="278">
        <f t="shared" si="12"/>
        <v>100</v>
      </c>
    </row>
    <row r="121" spans="1:9" s="252" customFormat="1" ht="41.25">
      <c r="A121" s="8"/>
      <c r="B121" s="298"/>
      <c r="C121" s="320" t="s">
        <v>211</v>
      </c>
      <c r="D121" s="320"/>
      <c r="E121" s="81" t="s">
        <v>212</v>
      </c>
      <c r="F121" s="321">
        <f>F122+F124+F126+F128+F131</f>
        <v>3672.9999999999995</v>
      </c>
      <c r="G121" s="321">
        <f>G122+G124+G126+G128+G131</f>
        <v>3838.4999999999995</v>
      </c>
      <c r="H121" s="321">
        <f>H122+H124+H126+H128+H131</f>
        <v>2997.3</v>
      </c>
      <c r="I121" s="272">
        <f t="shared" si="12"/>
        <v>78.08518952715906</v>
      </c>
    </row>
    <row r="122" spans="1:9" s="252" customFormat="1" ht="39">
      <c r="A122" s="8"/>
      <c r="B122" s="298"/>
      <c r="C122" s="319" t="s">
        <v>213</v>
      </c>
      <c r="D122" s="319"/>
      <c r="E122" s="82" t="s">
        <v>214</v>
      </c>
      <c r="F122" s="322">
        <f>F123</f>
        <v>428.6</v>
      </c>
      <c r="G122" s="322">
        <f>G123</f>
        <v>428.6</v>
      </c>
      <c r="H122" s="322">
        <f>H123</f>
        <v>76.5</v>
      </c>
      <c r="I122" s="278">
        <f t="shared" si="12"/>
        <v>17.848810079328047</v>
      </c>
    </row>
    <row r="123" spans="1:9" s="252" customFormat="1" ht="66" customHeight="1">
      <c r="A123" s="8"/>
      <c r="B123" s="298"/>
      <c r="C123" s="319"/>
      <c r="D123" s="319" t="s">
        <v>8</v>
      </c>
      <c r="E123" s="82" t="s">
        <v>9</v>
      </c>
      <c r="F123" s="322">
        <v>428.6</v>
      </c>
      <c r="G123" s="281">
        <v>428.6</v>
      </c>
      <c r="H123" s="281">
        <v>76.5</v>
      </c>
      <c r="I123" s="278">
        <f t="shared" si="12"/>
        <v>17.848810079328047</v>
      </c>
    </row>
    <row r="124" spans="1:9" s="252" customFormat="1" ht="51" customHeight="1">
      <c r="A124" s="8"/>
      <c r="B124" s="298"/>
      <c r="C124" s="319" t="s">
        <v>215</v>
      </c>
      <c r="D124" s="319"/>
      <c r="E124" s="82" t="s">
        <v>216</v>
      </c>
      <c r="F124" s="322">
        <f>F125</f>
        <v>1160.1</v>
      </c>
      <c r="G124" s="322">
        <f>G125</f>
        <v>1160.1</v>
      </c>
      <c r="H124" s="322">
        <f>H125</f>
        <v>1042.6</v>
      </c>
      <c r="I124" s="278">
        <f t="shared" si="12"/>
        <v>89.87156279631067</v>
      </c>
    </row>
    <row r="125" spans="1:9" s="252" customFormat="1" ht="66" customHeight="1">
      <c r="A125" s="8"/>
      <c r="B125" s="298"/>
      <c r="C125" s="319"/>
      <c r="D125" s="319" t="s">
        <v>8</v>
      </c>
      <c r="E125" s="82" t="s">
        <v>9</v>
      </c>
      <c r="F125" s="322">
        <v>1160.1</v>
      </c>
      <c r="G125" s="281">
        <v>1160.1</v>
      </c>
      <c r="H125" s="281">
        <v>1042.6</v>
      </c>
      <c r="I125" s="278">
        <f t="shared" si="12"/>
        <v>89.87156279631067</v>
      </c>
    </row>
    <row r="126" spans="1:9" s="252" customFormat="1" ht="66">
      <c r="A126" s="8"/>
      <c r="B126" s="298"/>
      <c r="C126" s="319" t="s">
        <v>217</v>
      </c>
      <c r="D126" s="319"/>
      <c r="E126" s="82" t="s">
        <v>218</v>
      </c>
      <c r="F126" s="322">
        <f>F127</f>
        <v>70</v>
      </c>
      <c r="G126" s="322">
        <f>G127</f>
        <v>70</v>
      </c>
      <c r="H126" s="322">
        <f>H127</f>
        <v>70</v>
      </c>
      <c r="I126" s="278">
        <f t="shared" si="12"/>
        <v>100</v>
      </c>
    </row>
    <row r="127" spans="1:9" s="252" customFormat="1" ht="66" customHeight="1">
      <c r="A127" s="8"/>
      <c r="B127" s="298"/>
      <c r="C127" s="319"/>
      <c r="D127" s="319" t="s">
        <v>8</v>
      </c>
      <c r="E127" s="82" t="s">
        <v>9</v>
      </c>
      <c r="F127" s="322">
        <v>70</v>
      </c>
      <c r="G127" s="281">
        <v>70</v>
      </c>
      <c r="H127" s="281">
        <v>70</v>
      </c>
      <c r="I127" s="278">
        <f t="shared" si="12"/>
        <v>100</v>
      </c>
    </row>
    <row r="128" spans="1:9" s="252" customFormat="1" ht="52.5">
      <c r="A128" s="8"/>
      <c r="B128" s="298"/>
      <c r="C128" s="319" t="s">
        <v>219</v>
      </c>
      <c r="D128" s="319"/>
      <c r="E128" s="82" t="s">
        <v>220</v>
      </c>
      <c r="F128" s="322">
        <f>F130+F129</f>
        <v>494.7</v>
      </c>
      <c r="G128" s="322">
        <f>G130+G129</f>
        <v>660.2</v>
      </c>
      <c r="H128" s="322">
        <f>H130+H129</f>
        <v>407.4</v>
      </c>
      <c r="I128" s="278">
        <f t="shared" si="12"/>
        <v>61.70857315964858</v>
      </c>
    </row>
    <row r="129" spans="1:9" s="252" customFormat="1" ht="27" customHeight="1">
      <c r="A129" s="8"/>
      <c r="B129" s="298"/>
      <c r="C129" s="319"/>
      <c r="D129" s="319" t="s">
        <v>6</v>
      </c>
      <c r="E129" s="82" t="s">
        <v>7</v>
      </c>
      <c r="F129" s="322">
        <v>0</v>
      </c>
      <c r="G129" s="322">
        <v>55.7</v>
      </c>
      <c r="H129" s="322">
        <v>0</v>
      </c>
      <c r="I129" s="278">
        <f t="shared" si="12"/>
        <v>0</v>
      </c>
    </row>
    <row r="130" spans="1:9" s="252" customFormat="1" ht="66" customHeight="1">
      <c r="A130" s="8"/>
      <c r="B130" s="298"/>
      <c r="C130" s="319"/>
      <c r="D130" s="319" t="s">
        <v>8</v>
      </c>
      <c r="E130" s="82" t="s">
        <v>9</v>
      </c>
      <c r="F130" s="322">
        <v>494.7</v>
      </c>
      <c r="G130" s="281">
        <v>604.5</v>
      </c>
      <c r="H130" s="281">
        <v>407.4</v>
      </c>
      <c r="I130" s="278">
        <f t="shared" si="12"/>
        <v>67.39454094292803</v>
      </c>
    </row>
    <row r="131" spans="1:9" s="252" customFormat="1" ht="66">
      <c r="A131" s="8"/>
      <c r="B131" s="298"/>
      <c r="C131" s="319" t="s">
        <v>221</v>
      </c>
      <c r="D131" s="319"/>
      <c r="E131" s="82" t="s">
        <v>222</v>
      </c>
      <c r="F131" s="322">
        <f>F132</f>
        <v>1519.6</v>
      </c>
      <c r="G131" s="322">
        <f>G132</f>
        <v>1519.6</v>
      </c>
      <c r="H131" s="322">
        <f>H132</f>
        <v>1400.8</v>
      </c>
      <c r="I131" s="278">
        <f t="shared" si="12"/>
        <v>92.18215319821006</v>
      </c>
    </row>
    <row r="132" spans="1:9" s="252" customFormat="1" ht="66" customHeight="1">
      <c r="A132" s="8"/>
      <c r="B132" s="298"/>
      <c r="C132" s="319"/>
      <c r="D132" s="319" t="s">
        <v>8</v>
      </c>
      <c r="E132" s="82" t="s">
        <v>9</v>
      </c>
      <c r="F132" s="322">
        <v>1519.6</v>
      </c>
      <c r="G132" s="281">
        <v>1519.6</v>
      </c>
      <c r="H132" s="281">
        <v>1400.8</v>
      </c>
      <c r="I132" s="278">
        <f t="shared" si="12"/>
        <v>92.18215319821006</v>
      </c>
    </row>
    <row r="133" spans="1:9" s="252" customFormat="1" ht="27" hidden="1">
      <c r="A133" s="8"/>
      <c r="B133" s="268" t="s">
        <v>125</v>
      </c>
      <c r="C133" s="269"/>
      <c r="D133" s="270"/>
      <c r="E133" s="32" t="s">
        <v>126</v>
      </c>
      <c r="F133" s="272">
        <f>F134</f>
        <v>0</v>
      </c>
      <c r="G133" s="272">
        <f>G134</f>
        <v>0</v>
      </c>
      <c r="H133" s="272">
        <f>H134</f>
        <v>0</v>
      </c>
      <c r="I133" s="272" t="e">
        <f t="shared" si="12"/>
        <v>#DIV/0!</v>
      </c>
    </row>
    <row r="134" spans="1:9" s="252" customFormat="1" ht="13.5" hidden="1">
      <c r="A134" s="8"/>
      <c r="B134" s="298"/>
      <c r="C134" s="269"/>
      <c r="D134" s="323"/>
      <c r="E134" s="5"/>
      <c r="F134" s="267"/>
      <c r="G134" s="267"/>
      <c r="H134" s="267"/>
      <c r="I134" s="267" t="e">
        <f t="shared" si="12"/>
        <v>#DIV/0!</v>
      </c>
    </row>
    <row r="135" spans="1:9" s="252" customFormat="1" ht="26.25">
      <c r="A135" s="12"/>
      <c r="B135" s="282" t="s">
        <v>127</v>
      </c>
      <c r="C135" s="269"/>
      <c r="D135" s="323"/>
      <c r="E135" s="25" t="s">
        <v>148</v>
      </c>
      <c r="F135" s="283">
        <f>F136+F159</f>
        <v>78443.3</v>
      </c>
      <c r="G135" s="283">
        <f>G136+G159</f>
        <v>85927.79999999999</v>
      </c>
      <c r="H135" s="283">
        <f>H136+H159</f>
        <v>83787.09999999998</v>
      </c>
      <c r="I135" s="267">
        <f t="shared" si="12"/>
        <v>97.50872243907092</v>
      </c>
    </row>
    <row r="136" spans="1:9" s="252" customFormat="1" ht="13.5">
      <c r="A136" s="12"/>
      <c r="B136" s="268" t="s">
        <v>128</v>
      </c>
      <c r="C136" s="269"/>
      <c r="D136" s="324"/>
      <c r="E136" s="238" t="s">
        <v>129</v>
      </c>
      <c r="F136" s="271">
        <f>F137</f>
        <v>73913.7</v>
      </c>
      <c r="G136" s="271">
        <f>G137</f>
        <v>81354.79999999999</v>
      </c>
      <c r="H136" s="271">
        <f>H137</f>
        <v>79572.69999999998</v>
      </c>
      <c r="I136" s="272">
        <f t="shared" si="12"/>
        <v>97.80947159847973</v>
      </c>
    </row>
    <row r="137" spans="1:9" s="252" customFormat="1" ht="51" customHeight="1">
      <c r="A137" s="12"/>
      <c r="B137" s="268"/>
      <c r="C137" s="273" t="s">
        <v>188</v>
      </c>
      <c r="D137" s="273"/>
      <c r="E137" s="74" t="s">
        <v>189</v>
      </c>
      <c r="F137" s="291">
        <f>F138+F156</f>
        <v>73913.7</v>
      </c>
      <c r="G137" s="291">
        <f>G138+G156</f>
        <v>81354.79999999999</v>
      </c>
      <c r="H137" s="291">
        <f>H138+H156</f>
        <v>79572.69999999998</v>
      </c>
      <c r="I137" s="267">
        <f t="shared" si="12"/>
        <v>97.80947159847973</v>
      </c>
    </row>
    <row r="138" spans="1:9" s="252" customFormat="1" ht="54.75">
      <c r="A138" s="12"/>
      <c r="B138" s="268"/>
      <c r="C138" s="274" t="s">
        <v>223</v>
      </c>
      <c r="D138" s="274"/>
      <c r="E138" s="75" t="s">
        <v>224</v>
      </c>
      <c r="F138" s="293">
        <f>F139+F146+F148+F150+F152+F154</f>
        <v>64910.2</v>
      </c>
      <c r="G138" s="293">
        <f>G139+G146+G148+G150+G152+G154</f>
        <v>71071.4</v>
      </c>
      <c r="H138" s="293">
        <f>H139+H146+H148+H150+H152+H154</f>
        <v>69464.29999999999</v>
      </c>
      <c r="I138" s="272">
        <f t="shared" si="12"/>
        <v>97.73875285980014</v>
      </c>
    </row>
    <row r="139" spans="1:9" s="252" customFormat="1" ht="52.5">
      <c r="A139" s="12"/>
      <c r="B139" s="268"/>
      <c r="C139" s="277" t="s">
        <v>225</v>
      </c>
      <c r="D139" s="277"/>
      <c r="E139" s="76" t="s">
        <v>226</v>
      </c>
      <c r="F139" s="322">
        <f>F140+F142+F144</f>
        <v>60013.2</v>
      </c>
      <c r="G139" s="322">
        <f>G140+G142+G144</f>
        <v>61035.7</v>
      </c>
      <c r="H139" s="322">
        <f>H140+H142+H144</f>
        <v>61035.7</v>
      </c>
      <c r="I139" s="278">
        <f t="shared" si="12"/>
        <v>100</v>
      </c>
    </row>
    <row r="140" spans="1:9" s="252" customFormat="1" ht="29.25" customHeight="1">
      <c r="A140" s="12"/>
      <c r="B140" s="268"/>
      <c r="C140" s="319" t="s">
        <v>227</v>
      </c>
      <c r="D140" s="277"/>
      <c r="E140" s="76" t="s">
        <v>228</v>
      </c>
      <c r="F140" s="322">
        <f>F141</f>
        <v>16221.4</v>
      </c>
      <c r="G140" s="322">
        <f>G141</f>
        <v>16221.4</v>
      </c>
      <c r="H140" s="322">
        <f>H141</f>
        <v>16221.4</v>
      </c>
      <c r="I140" s="278">
        <f t="shared" si="12"/>
        <v>100</v>
      </c>
    </row>
    <row r="141" spans="1:9" s="252" customFormat="1" ht="66" customHeight="1">
      <c r="A141" s="12"/>
      <c r="B141" s="268"/>
      <c r="C141" s="275"/>
      <c r="D141" s="277" t="s">
        <v>8</v>
      </c>
      <c r="E141" s="76" t="s">
        <v>9</v>
      </c>
      <c r="F141" s="322">
        <v>16221.4</v>
      </c>
      <c r="G141" s="281">
        <v>16221.4</v>
      </c>
      <c r="H141" s="281">
        <v>16221.4</v>
      </c>
      <c r="I141" s="278">
        <f t="shared" si="12"/>
        <v>100</v>
      </c>
    </row>
    <row r="142" spans="1:9" s="252" customFormat="1" ht="39">
      <c r="A142" s="12"/>
      <c r="B142" s="268"/>
      <c r="C142" s="284" t="s">
        <v>229</v>
      </c>
      <c r="D142" s="284"/>
      <c r="E142" s="83" t="s">
        <v>230</v>
      </c>
      <c r="F142" s="322">
        <f>F143</f>
        <v>10260.4</v>
      </c>
      <c r="G142" s="322">
        <f>G143</f>
        <v>10260.4</v>
      </c>
      <c r="H142" s="322">
        <f>H143</f>
        <v>10260.4</v>
      </c>
      <c r="I142" s="278">
        <f t="shared" si="12"/>
        <v>100</v>
      </c>
    </row>
    <row r="143" spans="1:9" s="252" customFormat="1" ht="66" customHeight="1">
      <c r="A143" s="12"/>
      <c r="B143" s="268"/>
      <c r="C143" s="284"/>
      <c r="D143" s="277" t="s">
        <v>8</v>
      </c>
      <c r="E143" s="76" t="s">
        <v>9</v>
      </c>
      <c r="F143" s="322">
        <v>10260.4</v>
      </c>
      <c r="G143" s="281">
        <v>10260.4</v>
      </c>
      <c r="H143" s="281">
        <v>10260.4</v>
      </c>
      <c r="I143" s="278">
        <f t="shared" si="12"/>
        <v>100</v>
      </c>
    </row>
    <row r="144" spans="1:9" s="252" customFormat="1" ht="26.25">
      <c r="A144" s="12"/>
      <c r="B144" s="268"/>
      <c r="C144" s="277" t="s">
        <v>231</v>
      </c>
      <c r="D144" s="277"/>
      <c r="E144" s="76" t="s">
        <v>232</v>
      </c>
      <c r="F144" s="322">
        <f>F145</f>
        <v>33531.4</v>
      </c>
      <c r="G144" s="322">
        <f>G145</f>
        <v>34553.9</v>
      </c>
      <c r="H144" s="322">
        <f>H145</f>
        <v>34553.9</v>
      </c>
      <c r="I144" s="278">
        <f t="shared" si="12"/>
        <v>100</v>
      </c>
    </row>
    <row r="145" spans="1:9" s="252" customFormat="1" ht="66" customHeight="1">
      <c r="A145" s="12"/>
      <c r="B145" s="268"/>
      <c r="C145" s="277"/>
      <c r="D145" s="277" t="s">
        <v>8</v>
      </c>
      <c r="E145" s="76" t="s">
        <v>9</v>
      </c>
      <c r="F145" s="322">
        <v>33531.4</v>
      </c>
      <c r="G145" s="281">
        <v>34553.9</v>
      </c>
      <c r="H145" s="281">
        <v>34553.9</v>
      </c>
      <c r="I145" s="278">
        <f t="shared" si="12"/>
        <v>100</v>
      </c>
    </row>
    <row r="146" spans="1:9" s="252" customFormat="1" ht="39">
      <c r="A146" s="12"/>
      <c r="B146" s="268"/>
      <c r="C146" s="277" t="s">
        <v>233</v>
      </c>
      <c r="D146" s="277"/>
      <c r="E146" s="76" t="s">
        <v>234</v>
      </c>
      <c r="F146" s="322">
        <f>F147</f>
        <v>975</v>
      </c>
      <c r="G146" s="322">
        <f>G147</f>
        <v>975</v>
      </c>
      <c r="H146" s="322">
        <f>H147</f>
        <v>975</v>
      </c>
      <c r="I146" s="278">
        <f t="shared" si="12"/>
        <v>100</v>
      </c>
    </row>
    <row r="147" spans="1:9" s="252" customFormat="1" ht="66" customHeight="1">
      <c r="A147" s="12"/>
      <c r="B147" s="268"/>
      <c r="C147" s="277"/>
      <c r="D147" s="277" t="s">
        <v>8</v>
      </c>
      <c r="E147" s="76" t="s">
        <v>9</v>
      </c>
      <c r="F147" s="322">
        <v>975</v>
      </c>
      <c r="G147" s="278">
        <v>975</v>
      </c>
      <c r="H147" s="278">
        <v>975</v>
      </c>
      <c r="I147" s="278">
        <f t="shared" si="12"/>
        <v>100</v>
      </c>
    </row>
    <row r="148" spans="1:9" s="252" customFormat="1" ht="39">
      <c r="A148" s="12"/>
      <c r="B148" s="268"/>
      <c r="C148" s="277" t="s">
        <v>235</v>
      </c>
      <c r="D148" s="277"/>
      <c r="E148" s="76" t="s">
        <v>236</v>
      </c>
      <c r="F148" s="317">
        <f>F149</f>
        <v>789</v>
      </c>
      <c r="G148" s="317">
        <f>G149</f>
        <v>1559</v>
      </c>
      <c r="H148" s="317">
        <f>H149</f>
        <v>1074.7</v>
      </c>
      <c r="I148" s="278">
        <f t="shared" si="12"/>
        <v>68.93521488133419</v>
      </c>
    </row>
    <row r="149" spans="1:9" s="252" customFormat="1" ht="66" customHeight="1">
      <c r="A149" s="12"/>
      <c r="B149" s="268"/>
      <c r="C149" s="273"/>
      <c r="D149" s="277" t="s">
        <v>8</v>
      </c>
      <c r="E149" s="76" t="s">
        <v>9</v>
      </c>
      <c r="F149" s="316">
        <v>789</v>
      </c>
      <c r="G149" s="278">
        <v>1559</v>
      </c>
      <c r="H149" s="278">
        <v>1074.7</v>
      </c>
      <c r="I149" s="278">
        <f t="shared" si="12"/>
        <v>68.93521488133419</v>
      </c>
    </row>
    <row r="150" spans="1:9" s="252" customFormat="1" ht="52.5">
      <c r="A150" s="12"/>
      <c r="B150" s="268"/>
      <c r="C150" s="277" t="s">
        <v>237</v>
      </c>
      <c r="D150" s="310"/>
      <c r="E150" s="84" t="s">
        <v>197</v>
      </c>
      <c r="F150" s="316">
        <f>F151</f>
        <v>3133</v>
      </c>
      <c r="G150" s="316">
        <f>G151</f>
        <v>3268.7</v>
      </c>
      <c r="H150" s="316">
        <f>H151</f>
        <v>2145.9</v>
      </c>
      <c r="I150" s="278">
        <f t="shared" si="12"/>
        <v>65.6499525805366</v>
      </c>
    </row>
    <row r="151" spans="1:9" s="252" customFormat="1" ht="66" customHeight="1">
      <c r="A151" s="12"/>
      <c r="B151" s="282"/>
      <c r="C151" s="273"/>
      <c r="D151" s="277" t="s">
        <v>8</v>
      </c>
      <c r="E151" s="76" t="s">
        <v>9</v>
      </c>
      <c r="F151" s="316">
        <v>3133</v>
      </c>
      <c r="G151" s="278">
        <v>3268.7</v>
      </c>
      <c r="H151" s="278">
        <v>2145.9</v>
      </c>
      <c r="I151" s="278">
        <f>H151/G151*100</f>
        <v>65.6499525805366</v>
      </c>
    </row>
    <row r="152" spans="1:9" s="252" customFormat="1" ht="26.25">
      <c r="A152" s="12"/>
      <c r="B152" s="268"/>
      <c r="C152" s="277" t="s">
        <v>533</v>
      </c>
      <c r="D152" s="310"/>
      <c r="E152" s="84" t="s">
        <v>642</v>
      </c>
      <c r="F152" s="316">
        <f>F153</f>
        <v>0</v>
      </c>
      <c r="G152" s="316">
        <f>G153</f>
        <v>2233</v>
      </c>
      <c r="H152" s="316">
        <f>H153</f>
        <v>2233</v>
      </c>
      <c r="I152" s="278">
        <f aca="true" t="shared" si="23" ref="I152:I174">H152/G152*100</f>
        <v>100</v>
      </c>
    </row>
    <row r="153" spans="1:9" s="252" customFormat="1" ht="66" customHeight="1">
      <c r="A153" s="12"/>
      <c r="B153" s="282"/>
      <c r="C153" s="273"/>
      <c r="D153" s="277" t="s">
        <v>8</v>
      </c>
      <c r="E153" s="76" t="s">
        <v>9</v>
      </c>
      <c r="F153" s="316">
        <v>0</v>
      </c>
      <c r="G153" s="278">
        <v>2233</v>
      </c>
      <c r="H153" s="278">
        <v>2233</v>
      </c>
      <c r="I153" s="278">
        <f>H153/G153*100</f>
        <v>100</v>
      </c>
    </row>
    <row r="154" spans="1:9" s="252" customFormat="1" ht="39">
      <c r="A154" s="12"/>
      <c r="B154" s="268"/>
      <c r="C154" s="323" t="s">
        <v>534</v>
      </c>
      <c r="D154" s="324"/>
      <c r="E154" s="233" t="s">
        <v>535</v>
      </c>
      <c r="F154" s="281">
        <f>F155</f>
        <v>0</v>
      </c>
      <c r="G154" s="281">
        <f>G155</f>
        <v>2000</v>
      </c>
      <c r="H154" s="281">
        <f>H155</f>
        <v>2000</v>
      </c>
      <c r="I154" s="278">
        <f>H154/G154*100</f>
        <v>100</v>
      </c>
    </row>
    <row r="155" spans="1:9" s="252" customFormat="1" ht="66" customHeight="1">
      <c r="A155" s="12"/>
      <c r="B155" s="282"/>
      <c r="C155" s="289"/>
      <c r="D155" s="323" t="s">
        <v>8</v>
      </c>
      <c r="E155" s="234" t="s">
        <v>9</v>
      </c>
      <c r="F155" s="281">
        <v>0</v>
      </c>
      <c r="G155" s="278">
        <v>2000</v>
      </c>
      <c r="H155" s="278">
        <v>2000</v>
      </c>
      <c r="I155" s="278">
        <f>H155/G155*100</f>
        <v>100</v>
      </c>
    </row>
    <row r="156" spans="1:9" s="252" customFormat="1" ht="54.75">
      <c r="A156" s="12"/>
      <c r="B156" s="282"/>
      <c r="C156" s="274" t="s">
        <v>199</v>
      </c>
      <c r="D156" s="292"/>
      <c r="E156" s="79" t="s">
        <v>200</v>
      </c>
      <c r="F156" s="293">
        <f aca="true" t="shared" si="24" ref="F156:H157">F157</f>
        <v>9003.5</v>
      </c>
      <c r="G156" s="293">
        <f t="shared" si="24"/>
        <v>10283.4</v>
      </c>
      <c r="H156" s="293">
        <f t="shared" si="24"/>
        <v>10108.4</v>
      </c>
      <c r="I156" s="272">
        <f t="shared" si="23"/>
        <v>98.29822821245891</v>
      </c>
    </row>
    <row r="157" spans="1:9" s="252" customFormat="1" ht="39">
      <c r="A157" s="12"/>
      <c r="B157" s="282"/>
      <c r="C157" s="277" t="s">
        <v>201</v>
      </c>
      <c r="D157" s="284"/>
      <c r="E157" s="76" t="s">
        <v>202</v>
      </c>
      <c r="F157" s="295">
        <f t="shared" si="24"/>
        <v>9003.5</v>
      </c>
      <c r="G157" s="295">
        <f t="shared" si="24"/>
        <v>10283.4</v>
      </c>
      <c r="H157" s="295">
        <f t="shared" si="24"/>
        <v>10108.4</v>
      </c>
      <c r="I157" s="278">
        <f t="shared" si="23"/>
        <v>98.29822821245891</v>
      </c>
    </row>
    <row r="158" spans="1:9" s="252" customFormat="1" ht="66" customHeight="1">
      <c r="A158" s="12"/>
      <c r="B158" s="282"/>
      <c r="C158" s="325"/>
      <c r="D158" s="284" t="s">
        <v>8</v>
      </c>
      <c r="E158" s="76" t="s">
        <v>9</v>
      </c>
      <c r="F158" s="295">
        <v>9003.5</v>
      </c>
      <c r="G158" s="281">
        <v>10283.4</v>
      </c>
      <c r="H158" s="281">
        <v>10108.4</v>
      </c>
      <c r="I158" s="278">
        <f t="shared" si="23"/>
        <v>98.29822821245891</v>
      </c>
    </row>
    <row r="159" spans="1:9" s="252" customFormat="1" ht="41.25">
      <c r="A159" s="12"/>
      <c r="B159" s="288" t="s">
        <v>80</v>
      </c>
      <c r="C159" s="269"/>
      <c r="D159" s="323"/>
      <c r="E159" s="15" t="s">
        <v>50</v>
      </c>
      <c r="F159" s="272">
        <f aca="true" t="shared" si="25" ref="F159:H161">F160</f>
        <v>4529.6</v>
      </c>
      <c r="G159" s="272">
        <f t="shared" si="25"/>
        <v>4573</v>
      </c>
      <c r="H159" s="272">
        <f t="shared" si="25"/>
        <v>4214.4</v>
      </c>
      <c r="I159" s="272">
        <f t="shared" si="23"/>
        <v>92.15832057730154</v>
      </c>
    </row>
    <row r="160" spans="1:9" s="252" customFormat="1" ht="26.25">
      <c r="A160" s="12"/>
      <c r="B160" s="282"/>
      <c r="C160" s="290" t="s">
        <v>238</v>
      </c>
      <c r="D160" s="290"/>
      <c r="E160" s="85" t="s">
        <v>239</v>
      </c>
      <c r="F160" s="291">
        <f t="shared" si="25"/>
        <v>4529.6</v>
      </c>
      <c r="G160" s="291">
        <f t="shared" si="25"/>
        <v>4573</v>
      </c>
      <c r="H160" s="291">
        <f t="shared" si="25"/>
        <v>4214.4</v>
      </c>
      <c r="I160" s="267">
        <f t="shared" si="23"/>
        <v>92.15832057730154</v>
      </c>
    </row>
    <row r="161" spans="1:9" s="294" customFormat="1" ht="41.25" customHeight="1">
      <c r="A161" s="9"/>
      <c r="B161" s="268"/>
      <c r="C161" s="292" t="s">
        <v>240</v>
      </c>
      <c r="D161" s="292"/>
      <c r="E161" s="209" t="s">
        <v>241</v>
      </c>
      <c r="F161" s="293">
        <f t="shared" si="25"/>
        <v>4529.6</v>
      </c>
      <c r="G161" s="293">
        <f t="shared" si="25"/>
        <v>4573</v>
      </c>
      <c r="H161" s="293">
        <f t="shared" si="25"/>
        <v>4214.4</v>
      </c>
      <c r="I161" s="272">
        <f t="shared" si="23"/>
        <v>92.15832057730154</v>
      </c>
    </row>
    <row r="162" spans="1:9" s="252" customFormat="1" ht="12.75">
      <c r="A162" s="12"/>
      <c r="B162" s="282"/>
      <c r="C162" s="277" t="s">
        <v>242</v>
      </c>
      <c r="D162" s="277"/>
      <c r="E162" s="78" t="s">
        <v>17</v>
      </c>
      <c r="F162" s="295">
        <f>F163+F164+F165</f>
        <v>4529.6</v>
      </c>
      <c r="G162" s="295">
        <f>G163+G164+G165</f>
        <v>4573</v>
      </c>
      <c r="H162" s="295">
        <f>H163+H164+H165</f>
        <v>4214.4</v>
      </c>
      <c r="I162" s="278">
        <f t="shared" si="23"/>
        <v>92.15832057730154</v>
      </c>
    </row>
    <row r="163" spans="1:9" s="252" customFormat="1" ht="130.5" customHeight="1">
      <c r="A163" s="12"/>
      <c r="B163" s="282"/>
      <c r="C163" s="273"/>
      <c r="D163" s="277" t="s">
        <v>2</v>
      </c>
      <c r="E163" s="86" t="s">
        <v>561</v>
      </c>
      <c r="F163" s="295">
        <v>4041</v>
      </c>
      <c r="G163" s="281">
        <v>4112.5</v>
      </c>
      <c r="H163" s="281">
        <v>3859</v>
      </c>
      <c r="I163" s="278">
        <f t="shared" si="23"/>
        <v>93.83586626139817</v>
      </c>
    </row>
    <row r="164" spans="1:9" s="252" customFormat="1" ht="39" customHeight="1">
      <c r="A164" s="12"/>
      <c r="B164" s="282"/>
      <c r="C164" s="273"/>
      <c r="D164" s="277" t="s">
        <v>3</v>
      </c>
      <c r="E164" s="78" t="s">
        <v>179</v>
      </c>
      <c r="F164" s="295">
        <v>486.5</v>
      </c>
      <c r="G164" s="281">
        <v>458.4</v>
      </c>
      <c r="H164" s="281">
        <v>353.9</v>
      </c>
      <c r="I164" s="278">
        <f t="shared" si="23"/>
        <v>77.20331588132635</v>
      </c>
    </row>
    <row r="165" spans="1:9" s="252" customFormat="1" ht="25.5" customHeight="1">
      <c r="A165" s="12"/>
      <c r="B165" s="282"/>
      <c r="C165" s="273"/>
      <c r="D165" s="277" t="s">
        <v>4</v>
      </c>
      <c r="E165" s="78" t="s">
        <v>5</v>
      </c>
      <c r="F165" s="295">
        <v>2.1</v>
      </c>
      <c r="G165" s="281">
        <v>2.1</v>
      </c>
      <c r="H165" s="281">
        <v>1.5</v>
      </c>
      <c r="I165" s="278">
        <f t="shared" si="23"/>
        <v>71.42857142857143</v>
      </c>
    </row>
    <row r="166" spans="1:9" s="252" customFormat="1" ht="12.75">
      <c r="A166" s="12"/>
      <c r="B166" s="282" t="s">
        <v>13</v>
      </c>
      <c r="C166" s="269"/>
      <c r="D166" s="289"/>
      <c r="E166" s="296" t="s">
        <v>14</v>
      </c>
      <c r="F166" s="267">
        <f>F167</f>
        <v>8622.9</v>
      </c>
      <c r="G166" s="267">
        <f>G167</f>
        <v>48312</v>
      </c>
      <c r="H166" s="267">
        <f>H167</f>
        <v>32293.100000000002</v>
      </c>
      <c r="I166" s="267">
        <f t="shared" si="23"/>
        <v>66.84281337969863</v>
      </c>
    </row>
    <row r="167" spans="1:9" s="252" customFormat="1" ht="27">
      <c r="A167" s="12"/>
      <c r="B167" s="268" t="s">
        <v>20</v>
      </c>
      <c r="C167" s="269"/>
      <c r="D167" s="270"/>
      <c r="E167" s="14" t="s">
        <v>21</v>
      </c>
      <c r="F167" s="272">
        <f>F168+F179</f>
        <v>8622.9</v>
      </c>
      <c r="G167" s="272">
        <f>G168+G179</f>
        <v>48312</v>
      </c>
      <c r="H167" s="272">
        <f>H168+H179</f>
        <v>32293.100000000002</v>
      </c>
      <c r="I167" s="272">
        <f t="shared" si="23"/>
        <v>66.84281337969863</v>
      </c>
    </row>
    <row r="168" spans="1:9" s="252" customFormat="1" ht="51" customHeight="1">
      <c r="A168" s="12"/>
      <c r="B168" s="268"/>
      <c r="C168" s="273" t="s">
        <v>188</v>
      </c>
      <c r="D168" s="273"/>
      <c r="E168" s="74" t="s">
        <v>189</v>
      </c>
      <c r="F168" s="291">
        <f>F169+F174</f>
        <v>102.89999999999999</v>
      </c>
      <c r="G168" s="291">
        <f>G169+G174</f>
        <v>102.89999999999999</v>
      </c>
      <c r="H168" s="291">
        <f>H169+H174</f>
        <v>98.8</v>
      </c>
      <c r="I168" s="267">
        <f t="shared" si="23"/>
        <v>96.01554907677358</v>
      </c>
    </row>
    <row r="169" spans="1:9" s="252" customFormat="1" ht="54.75">
      <c r="A169" s="12"/>
      <c r="B169" s="276"/>
      <c r="C169" s="274" t="s">
        <v>223</v>
      </c>
      <c r="D169" s="274"/>
      <c r="E169" s="75" t="s">
        <v>224</v>
      </c>
      <c r="F169" s="293">
        <f>F170+F172</f>
        <v>68.69999999999999</v>
      </c>
      <c r="G169" s="293">
        <f>G170+G172</f>
        <v>68.69999999999999</v>
      </c>
      <c r="H169" s="293">
        <f>H170+H172</f>
        <v>65.5</v>
      </c>
      <c r="I169" s="272">
        <f t="shared" si="23"/>
        <v>95.3420669577875</v>
      </c>
    </row>
    <row r="170" spans="1:9" s="252" customFormat="1" ht="66">
      <c r="A170" s="12"/>
      <c r="B170" s="276"/>
      <c r="C170" s="284" t="s">
        <v>244</v>
      </c>
      <c r="D170" s="88"/>
      <c r="E170" s="86" t="s">
        <v>183</v>
      </c>
      <c r="F170" s="322">
        <f>F171</f>
        <v>22.9</v>
      </c>
      <c r="G170" s="322">
        <f>G171</f>
        <v>22.9</v>
      </c>
      <c r="H170" s="322">
        <f>H171</f>
        <v>21.8</v>
      </c>
      <c r="I170" s="278">
        <f t="shared" si="23"/>
        <v>95.19650655021834</v>
      </c>
    </row>
    <row r="171" spans="1:9" s="252" customFormat="1" ht="27" customHeight="1">
      <c r="A171" s="12"/>
      <c r="B171" s="276"/>
      <c r="C171" s="273"/>
      <c r="D171" s="277" t="s">
        <v>6</v>
      </c>
      <c r="E171" s="76" t="s">
        <v>245</v>
      </c>
      <c r="F171" s="322">
        <v>22.9</v>
      </c>
      <c r="G171" s="278">
        <v>22.9</v>
      </c>
      <c r="H171" s="278">
        <v>21.8</v>
      </c>
      <c r="I171" s="278">
        <f t="shared" si="23"/>
        <v>95.19650655021834</v>
      </c>
    </row>
    <row r="172" spans="1:9" s="252" customFormat="1" ht="78.75">
      <c r="A172" s="12"/>
      <c r="B172" s="276"/>
      <c r="C172" s="277" t="s">
        <v>246</v>
      </c>
      <c r="D172" s="277"/>
      <c r="E172" s="71" t="s">
        <v>247</v>
      </c>
      <c r="F172" s="295">
        <f>F173</f>
        <v>45.8</v>
      </c>
      <c r="G172" s="295">
        <f>G173</f>
        <v>45.8</v>
      </c>
      <c r="H172" s="295">
        <f>H173</f>
        <v>43.7</v>
      </c>
      <c r="I172" s="278">
        <f t="shared" si="23"/>
        <v>95.41484716157207</v>
      </c>
    </row>
    <row r="173" spans="1:9" s="252" customFormat="1" ht="27" customHeight="1">
      <c r="A173" s="12"/>
      <c r="B173" s="276"/>
      <c r="C173" s="277"/>
      <c r="D173" s="277" t="s">
        <v>6</v>
      </c>
      <c r="E173" s="76" t="s">
        <v>245</v>
      </c>
      <c r="F173" s="322">
        <v>45.8</v>
      </c>
      <c r="G173" s="278">
        <v>45.8</v>
      </c>
      <c r="H173" s="278">
        <v>43.7</v>
      </c>
      <c r="I173" s="278">
        <f t="shared" si="23"/>
        <v>95.41484716157207</v>
      </c>
    </row>
    <row r="174" spans="1:9" s="252" customFormat="1" ht="69">
      <c r="A174" s="12"/>
      <c r="B174" s="268"/>
      <c r="C174" s="274" t="s">
        <v>190</v>
      </c>
      <c r="D174" s="274"/>
      <c r="E174" s="75" t="s">
        <v>191</v>
      </c>
      <c r="F174" s="321">
        <f>F175+F177</f>
        <v>34.2</v>
      </c>
      <c r="G174" s="321">
        <f>G175+G177</f>
        <v>34.2</v>
      </c>
      <c r="H174" s="321">
        <f>H175+H177</f>
        <v>33.3</v>
      </c>
      <c r="I174" s="272">
        <f t="shared" si="23"/>
        <v>97.36842105263156</v>
      </c>
    </row>
    <row r="175" spans="1:9" s="252" customFormat="1" ht="66">
      <c r="A175" s="12"/>
      <c r="B175" s="268"/>
      <c r="C175" s="284" t="s">
        <v>248</v>
      </c>
      <c r="D175" s="88"/>
      <c r="E175" s="86" t="s">
        <v>183</v>
      </c>
      <c r="F175" s="322">
        <f>F176</f>
        <v>11.4</v>
      </c>
      <c r="G175" s="322">
        <f>G176</f>
        <v>11.4</v>
      </c>
      <c r="H175" s="322">
        <f>H176</f>
        <v>11.1</v>
      </c>
      <c r="I175" s="278">
        <f aca="true" t="shared" si="26" ref="I175:I252">H175/G175*100</f>
        <v>97.36842105263158</v>
      </c>
    </row>
    <row r="176" spans="1:9" s="252" customFormat="1" ht="27" customHeight="1">
      <c r="A176" s="12"/>
      <c r="B176" s="268"/>
      <c r="C176" s="273"/>
      <c r="D176" s="277" t="s">
        <v>6</v>
      </c>
      <c r="E176" s="76" t="s">
        <v>245</v>
      </c>
      <c r="F176" s="295">
        <v>11.4</v>
      </c>
      <c r="G176" s="278">
        <v>11.4</v>
      </c>
      <c r="H176" s="278">
        <v>11.1</v>
      </c>
      <c r="I176" s="278">
        <f t="shared" si="26"/>
        <v>97.36842105263158</v>
      </c>
    </row>
    <row r="177" spans="1:9" s="252" customFormat="1" ht="78.75">
      <c r="A177" s="12"/>
      <c r="B177" s="268"/>
      <c r="C177" s="277" t="s">
        <v>249</v>
      </c>
      <c r="D177" s="277"/>
      <c r="E177" s="71" t="s">
        <v>247</v>
      </c>
      <c r="F177" s="322">
        <f>F178</f>
        <v>22.8</v>
      </c>
      <c r="G177" s="322">
        <f>G178</f>
        <v>22.8</v>
      </c>
      <c r="H177" s="322">
        <f>H178</f>
        <v>22.2</v>
      </c>
      <c r="I177" s="278">
        <f t="shared" si="26"/>
        <v>97.36842105263158</v>
      </c>
    </row>
    <row r="178" spans="1:9" s="252" customFormat="1" ht="27" customHeight="1">
      <c r="A178" s="12"/>
      <c r="B178" s="268"/>
      <c r="C178" s="277"/>
      <c r="D178" s="277" t="s">
        <v>6</v>
      </c>
      <c r="E178" s="76" t="s">
        <v>245</v>
      </c>
      <c r="F178" s="322">
        <v>22.8</v>
      </c>
      <c r="G178" s="278">
        <v>22.8</v>
      </c>
      <c r="H178" s="278">
        <v>22.2</v>
      </c>
      <c r="I178" s="278">
        <f t="shared" si="26"/>
        <v>97.36842105263158</v>
      </c>
    </row>
    <row r="179" spans="1:9" s="252" customFormat="1" ht="63" customHeight="1">
      <c r="A179" s="12"/>
      <c r="B179" s="268"/>
      <c r="C179" s="273" t="s">
        <v>203</v>
      </c>
      <c r="D179" s="277"/>
      <c r="E179" s="89" t="s">
        <v>204</v>
      </c>
      <c r="F179" s="291">
        <f>F180</f>
        <v>8520</v>
      </c>
      <c r="G179" s="291">
        <f aca="true" t="shared" si="27" ref="G179:H185">G180</f>
        <v>48209.1</v>
      </c>
      <c r="H179" s="291">
        <f t="shared" si="27"/>
        <v>32194.300000000003</v>
      </c>
      <c r="I179" s="267">
        <f t="shared" si="26"/>
        <v>66.78054558164331</v>
      </c>
    </row>
    <row r="180" spans="1:9" s="252" customFormat="1" ht="54.75">
      <c r="A180" s="12"/>
      <c r="B180" s="268"/>
      <c r="C180" s="274" t="s">
        <v>250</v>
      </c>
      <c r="D180" s="274"/>
      <c r="E180" s="90" t="s">
        <v>251</v>
      </c>
      <c r="F180" s="314">
        <f>F181+F183+F185</f>
        <v>8520</v>
      </c>
      <c r="G180" s="314">
        <f>G181+G183+G185</f>
        <v>48209.1</v>
      </c>
      <c r="H180" s="314">
        <f>H181+H183+H185</f>
        <v>32194.300000000003</v>
      </c>
      <c r="I180" s="272">
        <f t="shared" si="26"/>
        <v>66.78054558164331</v>
      </c>
    </row>
    <row r="181" spans="1:9" s="252" customFormat="1" ht="39">
      <c r="A181" s="12"/>
      <c r="B181" s="268"/>
      <c r="C181" s="277" t="s">
        <v>252</v>
      </c>
      <c r="D181" s="277"/>
      <c r="E181" s="91" t="s">
        <v>253</v>
      </c>
      <c r="F181" s="316">
        <f>F182</f>
        <v>8520</v>
      </c>
      <c r="G181" s="316">
        <f t="shared" si="27"/>
        <v>20810.8</v>
      </c>
      <c r="H181" s="316">
        <f t="shared" si="27"/>
        <v>7041.3</v>
      </c>
      <c r="I181" s="278">
        <f t="shared" si="26"/>
        <v>33.83483575835624</v>
      </c>
    </row>
    <row r="182" spans="1:9" s="252" customFormat="1" ht="27" customHeight="1">
      <c r="A182" s="12"/>
      <c r="B182" s="268"/>
      <c r="C182" s="273"/>
      <c r="D182" s="277" t="s">
        <v>6</v>
      </c>
      <c r="E182" s="91" t="s">
        <v>245</v>
      </c>
      <c r="F182" s="316">
        <v>8520</v>
      </c>
      <c r="G182" s="278">
        <v>20810.8</v>
      </c>
      <c r="H182" s="278">
        <v>7041.3</v>
      </c>
      <c r="I182" s="278">
        <f t="shared" si="26"/>
        <v>33.83483575835624</v>
      </c>
    </row>
    <row r="183" spans="1:9" s="252" customFormat="1" ht="135" customHeight="1">
      <c r="A183" s="12"/>
      <c r="B183" s="268"/>
      <c r="C183" s="277" t="s">
        <v>570</v>
      </c>
      <c r="D183" s="277"/>
      <c r="E183" s="91" t="s">
        <v>571</v>
      </c>
      <c r="F183" s="316">
        <f>F184</f>
        <v>0</v>
      </c>
      <c r="G183" s="316">
        <f t="shared" si="27"/>
        <v>4808.8</v>
      </c>
      <c r="H183" s="316">
        <f t="shared" si="27"/>
        <v>4366.3</v>
      </c>
      <c r="I183" s="278">
        <f>H183/G183*100</f>
        <v>90.79812011312593</v>
      </c>
    </row>
    <row r="184" spans="1:9" s="252" customFormat="1" ht="27" customHeight="1">
      <c r="A184" s="12"/>
      <c r="B184" s="268"/>
      <c r="C184" s="273"/>
      <c r="D184" s="277" t="s">
        <v>6</v>
      </c>
      <c r="E184" s="91" t="s">
        <v>245</v>
      </c>
      <c r="F184" s="316">
        <v>0</v>
      </c>
      <c r="G184" s="278">
        <v>4808.8</v>
      </c>
      <c r="H184" s="278">
        <v>4366.3</v>
      </c>
      <c r="I184" s="278">
        <f>H184/G184*100</f>
        <v>90.79812011312593</v>
      </c>
    </row>
    <row r="185" spans="1:9" s="252" customFormat="1" ht="171" customHeight="1">
      <c r="A185" s="12"/>
      <c r="B185" s="268"/>
      <c r="C185" s="277" t="s">
        <v>572</v>
      </c>
      <c r="D185" s="277"/>
      <c r="E185" s="91" t="s">
        <v>573</v>
      </c>
      <c r="F185" s="316">
        <f>F186</f>
        <v>0</v>
      </c>
      <c r="G185" s="316">
        <f t="shared" si="27"/>
        <v>22589.5</v>
      </c>
      <c r="H185" s="316">
        <f t="shared" si="27"/>
        <v>20786.7</v>
      </c>
      <c r="I185" s="278">
        <f>H185/G185*100</f>
        <v>92.01930100267823</v>
      </c>
    </row>
    <row r="186" spans="1:9" s="252" customFormat="1" ht="27" customHeight="1">
      <c r="A186" s="12"/>
      <c r="B186" s="268"/>
      <c r="C186" s="273"/>
      <c r="D186" s="277" t="s">
        <v>6</v>
      </c>
      <c r="E186" s="91" t="s">
        <v>245</v>
      </c>
      <c r="F186" s="316">
        <v>0</v>
      </c>
      <c r="G186" s="278">
        <v>22589.5</v>
      </c>
      <c r="H186" s="278">
        <v>20786.7</v>
      </c>
      <c r="I186" s="278">
        <f>H186/G186*100</f>
        <v>92.01930100267823</v>
      </c>
    </row>
    <row r="187" spans="1:9" s="252" customFormat="1" ht="54.75">
      <c r="A187" s="8" t="s">
        <v>65</v>
      </c>
      <c r="B187" s="268"/>
      <c r="C187" s="326"/>
      <c r="D187" s="270"/>
      <c r="E187" s="39" t="s">
        <v>66</v>
      </c>
      <c r="F187" s="305">
        <f>F200+F315+F188+F312+F197+F194</f>
        <v>1587005.6</v>
      </c>
      <c r="G187" s="305">
        <f>G200+G315+G188+G312+G197+G194</f>
        <v>1695364.7000000002</v>
      </c>
      <c r="H187" s="305">
        <f>H200+H315+H188+H312+H197+H194</f>
        <v>1621719.4999999998</v>
      </c>
      <c r="I187" s="306">
        <f t="shared" si="26"/>
        <v>95.65608508894869</v>
      </c>
    </row>
    <row r="188" spans="1:9" s="252" customFormat="1" ht="26.25">
      <c r="A188" s="8"/>
      <c r="B188" s="307" t="s">
        <v>93</v>
      </c>
      <c r="C188" s="33"/>
      <c r="D188" s="225"/>
      <c r="E188" s="34" t="s">
        <v>94</v>
      </c>
      <c r="F188" s="267">
        <f aca="true" t="shared" si="28" ref="F188:H189">F189</f>
        <v>0</v>
      </c>
      <c r="G188" s="267">
        <f t="shared" si="28"/>
        <v>36.4</v>
      </c>
      <c r="H188" s="267">
        <f t="shared" si="28"/>
        <v>36.4</v>
      </c>
      <c r="I188" s="267">
        <f t="shared" si="26"/>
        <v>100</v>
      </c>
    </row>
    <row r="189" spans="1:9" s="252" customFormat="1" ht="41.25">
      <c r="A189" s="8"/>
      <c r="B189" s="268" t="s">
        <v>49</v>
      </c>
      <c r="C189" s="269"/>
      <c r="D189" s="226"/>
      <c r="E189" s="35" t="s">
        <v>100</v>
      </c>
      <c r="F189" s="272">
        <f>F190</f>
        <v>0</v>
      </c>
      <c r="G189" s="272">
        <f t="shared" si="28"/>
        <v>36.4</v>
      </c>
      <c r="H189" s="272">
        <f t="shared" si="28"/>
        <v>36.4</v>
      </c>
      <c r="I189" s="272">
        <f t="shared" si="26"/>
        <v>100</v>
      </c>
    </row>
    <row r="190" spans="1:9" s="252" customFormat="1" ht="27">
      <c r="A190" s="8"/>
      <c r="B190" s="298"/>
      <c r="C190" s="311" t="s">
        <v>238</v>
      </c>
      <c r="D190" s="164"/>
      <c r="E190" s="128" t="s">
        <v>239</v>
      </c>
      <c r="F190" s="272">
        <f>F191</f>
        <v>0</v>
      </c>
      <c r="G190" s="272">
        <f aca="true" t="shared" si="29" ref="G190:H192">G191</f>
        <v>36.4</v>
      </c>
      <c r="H190" s="272">
        <f t="shared" si="29"/>
        <v>36.4</v>
      </c>
      <c r="I190" s="267">
        <f t="shared" si="26"/>
        <v>100</v>
      </c>
    </row>
    <row r="191" spans="1:9" s="252" customFormat="1" ht="110.25">
      <c r="A191" s="8"/>
      <c r="B191" s="298"/>
      <c r="C191" s="164" t="s">
        <v>336</v>
      </c>
      <c r="D191" s="210"/>
      <c r="E191" s="104" t="s">
        <v>337</v>
      </c>
      <c r="F191" s="272">
        <f>F192</f>
        <v>0</v>
      </c>
      <c r="G191" s="272">
        <f t="shared" si="29"/>
        <v>36.4</v>
      </c>
      <c r="H191" s="272">
        <f t="shared" si="29"/>
        <v>36.4</v>
      </c>
      <c r="I191" s="272">
        <f t="shared" si="26"/>
        <v>100</v>
      </c>
    </row>
    <row r="192" spans="1:9" s="252" customFormat="1" ht="105">
      <c r="A192" s="8"/>
      <c r="B192" s="298"/>
      <c r="C192" s="301" t="s">
        <v>354</v>
      </c>
      <c r="D192" s="204"/>
      <c r="E192" s="144" t="s">
        <v>544</v>
      </c>
      <c r="F192" s="278">
        <f>F193</f>
        <v>0</v>
      </c>
      <c r="G192" s="278">
        <f t="shared" si="29"/>
        <v>36.4</v>
      </c>
      <c r="H192" s="278">
        <f t="shared" si="29"/>
        <v>36.4</v>
      </c>
      <c r="I192" s="278">
        <f t="shared" si="26"/>
        <v>100</v>
      </c>
    </row>
    <row r="193" spans="1:9" s="252" customFormat="1" ht="25.5" customHeight="1">
      <c r="A193" s="8"/>
      <c r="B193" s="298"/>
      <c r="C193" s="204"/>
      <c r="D193" s="301" t="s">
        <v>4</v>
      </c>
      <c r="E193" s="144" t="s">
        <v>5</v>
      </c>
      <c r="F193" s="278">
        <v>0</v>
      </c>
      <c r="G193" s="278">
        <v>36.4</v>
      </c>
      <c r="H193" s="278">
        <v>36.4</v>
      </c>
      <c r="I193" s="278">
        <f t="shared" si="26"/>
        <v>100</v>
      </c>
    </row>
    <row r="194" spans="1:9" s="252" customFormat="1" ht="26.25" hidden="1">
      <c r="A194" s="8"/>
      <c r="B194" s="307" t="s">
        <v>106</v>
      </c>
      <c r="C194" s="327"/>
      <c r="D194" s="328"/>
      <c r="E194" s="5" t="s">
        <v>107</v>
      </c>
      <c r="F194" s="267">
        <f>F195</f>
        <v>0</v>
      </c>
      <c r="G194" s="267">
        <f>G195</f>
        <v>0</v>
      </c>
      <c r="H194" s="267">
        <f>H195</f>
        <v>0</v>
      </c>
      <c r="I194" s="267" t="e">
        <f t="shared" si="26"/>
        <v>#DIV/0!</v>
      </c>
    </row>
    <row r="195" spans="1:9" s="252" customFormat="1" ht="13.5" hidden="1">
      <c r="A195" s="8"/>
      <c r="B195" s="36" t="s">
        <v>53</v>
      </c>
      <c r="C195" s="40"/>
      <c r="D195" s="228"/>
      <c r="E195" s="41" t="s">
        <v>54</v>
      </c>
      <c r="F195" s="17"/>
      <c r="G195" s="17"/>
      <c r="H195" s="17"/>
      <c r="I195" s="267" t="e">
        <f t="shared" si="26"/>
        <v>#DIV/0!</v>
      </c>
    </row>
    <row r="196" spans="1:9" s="252" customFormat="1" ht="13.5" hidden="1">
      <c r="A196" s="8"/>
      <c r="B196" s="36"/>
      <c r="C196" s="327"/>
      <c r="D196" s="323"/>
      <c r="E196" s="5"/>
      <c r="F196" s="267"/>
      <c r="G196" s="267"/>
      <c r="H196" s="267"/>
      <c r="I196" s="267" t="e">
        <f t="shared" si="26"/>
        <v>#DIV/0!</v>
      </c>
    </row>
    <row r="197" spans="1:9" s="252" customFormat="1" ht="26.25" hidden="1">
      <c r="A197" s="8"/>
      <c r="B197" s="26" t="s">
        <v>113</v>
      </c>
      <c r="C197" s="269"/>
      <c r="D197" s="179"/>
      <c r="E197" s="27" t="s">
        <v>114</v>
      </c>
      <c r="F197" s="267">
        <f aca="true" t="shared" si="30" ref="F197:H198">F198</f>
        <v>0</v>
      </c>
      <c r="G197" s="267">
        <f t="shared" si="30"/>
        <v>0</v>
      </c>
      <c r="H197" s="267">
        <f t="shared" si="30"/>
        <v>0</v>
      </c>
      <c r="I197" s="267" t="e">
        <f t="shared" si="26"/>
        <v>#DIV/0!</v>
      </c>
    </row>
    <row r="198" spans="1:9" s="252" customFormat="1" ht="41.25" hidden="1">
      <c r="A198" s="8"/>
      <c r="B198" s="28" t="s">
        <v>37</v>
      </c>
      <c r="C198" s="269"/>
      <c r="D198" s="179"/>
      <c r="E198" s="29" t="s">
        <v>115</v>
      </c>
      <c r="F198" s="272">
        <f t="shared" si="30"/>
        <v>0</v>
      </c>
      <c r="G198" s="272">
        <f t="shared" si="30"/>
        <v>0</v>
      </c>
      <c r="H198" s="272">
        <f t="shared" si="30"/>
        <v>0</v>
      </c>
      <c r="I198" s="267" t="e">
        <f t="shared" si="26"/>
        <v>#DIV/0!</v>
      </c>
    </row>
    <row r="199" spans="1:9" s="252" customFormat="1" ht="13.5" hidden="1">
      <c r="A199" s="8"/>
      <c r="B199" s="28"/>
      <c r="C199" s="269"/>
      <c r="D199" s="229"/>
      <c r="E199" s="30"/>
      <c r="F199" s="267"/>
      <c r="G199" s="267"/>
      <c r="H199" s="267"/>
      <c r="I199" s="267" t="e">
        <f t="shared" si="26"/>
        <v>#DIV/0!</v>
      </c>
    </row>
    <row r="200" spans="1:9" s="252" customFormat="1" ht="12.75">
      <c r="A200" s="12"/>
      <c r="B200" s="282" t="s">
        <v>116</v>
      </c>
      <c r="C200" s="269"/>
      <c r="D200" s="230"/>
      <c r="E200" s="37" t="s">
        <v>117</v>
      </c>
      <c r="F200" s="283">
        <f>F201+F221+F255+F277</f>
        <v>1539226.9000000001</v>
      </c>
      <c r="G200" s="283">
        <f>G201+G221+G255+G277</f>
        <v>1644443.3000000003</v>
      </c>
      <c r="H200" s="283">
        <f>H201+H221+H255+H277</f>
        <v>1578955.7</v>
      </c>
      <c r="I200" s="267">
        <f t="shared" si="26"/>
        <v>96.01764317444083</v>
      </c>
    </row>
    <row r="201" spans="1:9" s="252" customFormat="1" ht="13.5">
      <c r="A201" s="12"/>
      <c r="B201" s="268" t="s">
        <v>118</v>
      </c>
      <c r="C201" s="269"/>
      <c r="D201" s="226"/>
      <c r="E201" s="35" t="s">
        <v>119</v>
      </c>
      <c r="F201" s="272">
        <f aca="true" t="shared" si="31" ref="F201:H202">F202</f>
        <v>803341.2999999999</v>
      </c>
      <c r="G201" s="272">
        <f t="shared" si="31"/>
        <v>860844.3999999999</v>
      </c>
      <c r="H201" s="272">
        <f t="shared" si="31"/>
        <v>829773.1</v>
      </c>
      <c r="I201" s="272">
        <f t="shared" si="26"/>
        <v>96.39060206467046</v>
      </c>
    </row>
    <row r="202" spans="1:9" s="252" customFormat="1" ht="57" customHeight="1">
      <c r="A202" s="12"/>
      <c r="B202" s="268"/>
      <c r="C202" s="273" t="s">
        <v>254</v>
      </c>
      <c r="D202" s="273"/>
      <c r="E202" s="74" t="s">
        <v>255</v>
      </c>
      <c r="F202" s="329">
        <f t="shared" si="31"/>
        <v>803341.2999999999</v>
      </c>
      <c r="G202" s="329">
        <f t="shared" si="31"/>
        <v>860844.3999999999</v>
      </c>
      <c r="H202" s="329">
        <f t="shared" si="31"/>
        <v>829773.1</v>
      </c>
      <c r="I202" s="267">
        <f>H202/G202*100</f>
        <v>96.39060206467046</v>
      </c>
    </row>
    <row r="203" spans="1:9" s="252" customFormat="1" ht="41.25">
      <c r="A203" s="12"/>
      <c r="B203" s="268"/>
      <c r="C203" s="292" t="s">
        <v>256</v>
      </c>
      <c r="D203" s="92"/>
      <c r="E203" s="75" t="s">
        <v>257</v>
      </c>
      <c r="F203" s="314">
        <f>F204+F209+F211+F215+F219+F217+F207+F213</f>
        <v>803341.2999999999</v>
      </c>
      <c r="G203" s="314">
        <f>G204+G209+G211+G215+G219+G217+G207+G213</f>
        <v>860844.3999999999</v>
      </c>
      <c r="H203" s="314">
        <f>H204+H209+H211+H215+H219+H217+H207+H213</f>
        <v>829773.1</v>
      </c>
      <c r="I203" s="272">
        <f>H203/G203*100</f>
        <v>96.39060206467046</v>
      </c>
    </row>
    <row r="204" spans="1:9" s="252" customFormat="1" ht="52.5">
      <c r="A204" s="12"/>
      <c r="B204" s="268"/>
      <c r="C204" s="277" t="s">
        <v>258</v>
      </c>
      <c r="D204" s="93"/>
      <c r="E204" s="72" t="s">
        <v>259</v>
      </c>
      <c r="F204" s="316">
        <f aca="true" t="shared" si="32" ref="F204:H205">F205</f>
        <v>145346.9</v>
      </c>
      <c r="G204" s="316">
        <f t="shared" si="32"/>
        <v>162847.7</v>
      </c>
      <c r="H204" s="316">
        <f t="shared" si="32"/>
        <v>161220.9</v>
      </c>
      <c r="I204" s="278">
        <f>H204/G204*100</f>
        <v>99.00102979655223</v>
      </c>
    </row>
    <row r="205" spans="1:9" s="252" customFormat="1" ht="120" customHeight="1">
      <c r="A205" s="12"/>
      <c r="B205" s="268"/>
      <c r="C205" s="277" t="s">
        <v>260</v>
      </c>
      <c r="D205" s="277"/>
      <c r="E205" s="71" t="s">
        <v>261</v>
      </c>
      <c r="F205" s="316">
        <f t="shared" si="32"/>
        <v>145346.9</v>
      </c>
      <c r="G205" s="316">
        <f t="shared" si="32"/>
        <v>162847.7</v>
      </c>
      <c r="H205" s="316">
        <f t="shared" si="32"/>
        <v>161220.9</v>
      </c>
      <c r="I205" s="278">
        <f>H205/G205*100</f>
        <v>99.00102979655223</v>
      </c>
    </row>
    <row r="206" spans="1:9" s="252" customFormat="1" ht="66" customHeight="1">
      <c r="A206" s="12"/>
      <c r="B206" s="268"/>
      <c r="C206" s="277"/>
      <c r="D206" s="284" t="s">
        <v>8</v>
      </c>
      <c r="E206" s="64" t="s">
        <v>9</v>
      </c>
      <c r="F206" s="317">
        <v>145346.9</v>
      </c>
      <c r="G206" s="278">
        <v>162847.7</v>
      </c>
      <c r="H206" s="278">
        <v>161220.9</v>
      </c>
      <c r="I206" s="278">
        <f t="shared" si="26"/>
        <v>99.00102979655223</v>
      </c>
    </row>
    <row r="207" spans="1:9" s="252" customFormat="1" ht="92.25">
      <c r="A207" s="12"/>
      <c r="B207" s="268"/>
      <c r="C207" s="277" t="s">
        <v>536</v>
      </c>
      <c r="D207" s="170"/>
      <c r="E207" s="235" t="s">
        <v>608</v>
      </c>
      <c r="F207" s="281">
        <f>F208</f>
        <v>0</v>
      </c>
      <c r="G207" s="281">
        <f>G208</f>
        <v>23261.2</v>
      </c>
      <c r="H207" s="281">
        <f>H208</f>
        <v>21919.8</v>
      </c>
      <c r="I207" s="278">
        <f>H207/G207*100</f>
        <v>94.23331556411534</v>
      </c>
    </row>
    <row r="208" spans="1:9" s="252" customFormat="1" ht="66" customHeight="1">
      <c r="A208" s="12"/>
      <c r="B208" s="268"/>
      <c r="C208" s="277"/>
      <c r="D208" s="301" t="s">
        <v>8</v>
      </c>
      <c r="E208" s="145" t="s">
        <v>9</v>
      </c>
      <c r="F208" s="281">
        <v>0</v>
      </c>
      <c r="G208" s="278">
        <v>23261.2</v>
      </c>
      <c r="H208" s="278">
        <v>21919.8</v>
      </c>
      <c r="I208" s="278">
        <f>H208/G208*100</f>
        <v>94.23331556411534</v>
      </c>
    </row>
    <row r="209" spans="1:9" s="252" customFormat="1" ht="13.5">
      <c r="A209" s="12"/>
      <c r="B209" s="268"/>
      <c r="C209" s="277" t="s">
        <v>262</v>
      </c>
      <c r="D209" s="277"/>
      <c r="E209" s="76" t="s">
        <v>263</v>
      </c>
      <c r="F209" s="281">
        <f>F210</f>
        <v>68885.3</v>
      </c>
      <c r="G209" s="281">
        <f>G210</f>
        <v>63010.5</v>
      </c>
      <c r="H209" s="281">
        <f>H210</f>
        <v>62573</v>
      </c>
      <c r="I209" s="278">
        <f t="shared" si="26"/>
        <v>99.3056712770094</v>
      </c>
    </row>
    <row r="210" spans="1:9" s="252" customFormat="1" ht="66" customHeight="1">
      <c r="A210" s="12"/>
      <c r="B210" s="268"/>
      <c r="C210" s="277"/>
      <c r="D210" s="88" t="s">
        <v>8</v>
      </c>
      <c r="E210" s="64" t="s">
        <v>9</v>
      </c>
      <c r="F210" s="281">
        <v>68885.3</v>
      </c>
      <c r="G210" s="278">
        <v>63010.5</v>
      </c>
      <c r="H210" s="278">
        <v>62573</v>
      </c>
      <c r="I210" s="278">
        <f t="shared" si="26"/>
        <v>99.3056712770094</v>
      </c>
    </row>
    <row r="211" spans="1:9" s="252" customFormat="1" ht="52.5">
      <c r="A211" s="12"/>
      <c r="B211" s="268"/>
      <c r="C211" s="284" t="s">
        <v>264</v>
      </c>
      <c r="D211" s="284"/>
      <c r="E211" s="64" t="s">
        <v>187</v>
      </c>
      <c r="F211" s="281">
        <f>F212</f>
        <v>36013.8</v>
      </c>
      <c r="G211" s="281">
        <f>G212</f>
        <v>49547.6</v>
      </c>
      <c r="H211" s="281">
        <f>H212</f>
        <v>24330.9</v>
      </c>
      <c r="I211" s="278">
        <f t="shared" si="26"/>
        <v>49.10611210230163</v>
      </c>
    </row>
    <row r="212" spans="1:9" s="252" customFormat="1" ht="66" customHeight="1">
      <c r="A212" s="12"/>
      <c r="B212" s="282"/>
      <c r="C212" s="277"/>
      <c r="D212" s="284" t="s">
        <v>8</v>
      </c>
      <c r="E212" s="64" t="s">
        <v>9</v>
      </c>
      <c r="F212" s="281">
        <v>36013.8</v>
      </c>
      <c r="G212" s="278">
        <v>49547.6</v>
      </c>
      <c r="H212" s="278">
        <v>24330.9</v>
      </c>
      <c r="I212" s="278">
        <f t="shared" si="26"/>
        <v>49.10611210230163</v>
      </c>
    </row>
    <row r="213" spans="1:9" s="252" customFormat="1" ht="66">
      <c r="A213" s="12"/>
      <c r="B213" s="309"/>
      <c r="C213" s="277" t="s">
        <v>611</v>
      </c>
      <c r="D213" s="284"/>
      <c r="E213" s="83" t="s">
        <v>612</v>
      </c>
      <c r="F213" s="317">
        <f>F214</f>
        <v>0</v>
      </c>
      <c r="G213" s="317">
        <f>G214</f>
        <v>1000</v>
      </c>
      <c r="H213" s="317">
        <f>H214</f>
        <v>0</v>
      </c>
      <c r="I213" s="278">
        <f>H213/G213*100</f>
        <v>0</v>
      </c>
    </row>
    <row r="214" spans="1:9" s="252" customFormat="1" ht="66" customHeight="1">
      <c r="A214" s="12"/>
      <c r="B214" s="309"/>
      <c r="C214" s="277"/>
      <c r="D214" s="284" t="s">
        <v>8</v>
      </c>
      <c r="E214" s="64" t="s">
        <v>9</v>
      </c>
      <c r="F214" s="317">
        <v>0</v>
      </c>
      <c r="G214" s="278">
        <v>1000</v>
      </c>
      <c r="H214" s="278">
        <v>0</v>
      </c>
      <c r="I214" s="278">
        <f>H214/G214*100</f>
        <v>0</v>
      </c>
    </row>
    <row r="215" spans="1:9" s="252" customFormat="1" ht="66">
      <c r="A215" s="12"/>
      <c r="B215" s="309"/>
      <c r="C215" s="277" t="s">
        <v>265</v>
      </c>
      <c r="D215" s="284"/>
      <c r="E215" s="83" t="s">
        <v>266</v>
      </c>
      <c r="F215" s="317">
        <f>F216</f>
        <v>6196.3</v>
      </c>
      <c r="G215" s="317">
        <f>G216</f>
        <v>5949.7</v>
      </c>
      <c r="H215" s="317">
        <f>H216</f>
        <v>5930.2</v>
      </c>
      <c r="I215" s="278">
        <f>H215/G215*100</f>
        <v>99.67225238247308</v>
      </c>
    </row>
    <row r="216" spans="1:9" s="252" customFormat="1" ht="66" customHeight="1">
      <c r="A216" s="12"/>
      <c r="B216" s="309"/>
      <c r="C216" s="277"/>
      <c r="D216" s="284" t="s">
        <v>8</v>
      </c>
      <c r="E216" s="64" t="s">
        <v>9</v>
      </c>
      <c r="F216" s="317">
        <v>6196.3</v>
      </c>
      <c r="G216" s="278">
        <v>5949.7</v>
      </c>
      <c r="H216" s="278">
        <v>5930.2</v>
      </c>
      <c r="I216" s="278">
        <f>H216/G216*100</f>
        <v>99.67225238247308</v>
      </c>
    </row>
    <row r="217" spans="1:9" s="252" customFormat="1" ht="78.75">
      <c r="A217" s="12"/>
      <c r="B217" s="309"/>
      <c r="C217" s="284" t="s">
        <v>267</v>
      </c>
      <c r="D217" s="284"/>
      <c r="E217" s="64" t="s">
        <v>268</v>
      </c>
      <c r="F217" s="317">
        <f>F218</f>
        <v>14769.6</v>
      </c>
      <c r="G217" s="317">
        <f>G218</f>
        <v>8604.6</v>
      </c>
      <c r="H217" s="317">
        <f>H218</f>
        <v>7175.2</v>
      </c>
      <c r="I217" s="278">
        <f>H217/G217*100</f>
        <v>83.3879552797341</v>
      </c>
    </row>
    <row r="218" spans="1:9" s="252" customFormat="1" ht="66" customHeight="1">
      <c r="A218" s="12"/>
      <c r="B218" s="309"/>
      <c r="C218" s="277"/>
      <c r="D218" s="284" t="s">
        <v>8</v>
      </c>
      <c r="E218" s="64" t="s">
        <v>9</v>
      </c>
      <c r="F218" s="317">
        <v>14769.6</v>
      </c>
      <c r="G218" s="281">
        <v>8604.6</v>
      </c>
      <c r="H218" s="281">
        <v>7175.2</v>
      </c>
      <c r="I218" s="278">
        <f t="shared" si="26"/>
        <v>83.3879552797341</v>
      </c>
    </row>
    <row r="219" spans="1:9" s="252" customFormat="1" ht="132">
      <c r="A219" s="12"/>
      <c r="B219" s="309"/>
      <c r="C219" s="277" t="s">
        <v>269</v>
      </c>
      <c r="D219" s="88"/>
      <c r="E219" s="94" t="s">
        <v>270</v>
      </c>
      <c r="F219" s="316">
        <f>F220</f>
        <v>532129.4</v>
      </c>
      <c r="G219" s="316">
        <f>G220</f>
        <v>546623.1</v>
      </c>
      <c r="H219" s="316">
        <f>H220</f>
        <v>546623.1</v>
      </c>
      <c r="I219" s="278">
        <f t="shared" si="26"/>
        <v>100</v>
      </c>
    </row>
    <row r="220" spans="1:9" s="252" customFormat="1" ht="66" customHeight="1">
      <c r="A220" s="12"/>
      <c r="B220" s="309"/>
      <c r="C220" s="273"/>
      <c r="D220" s="284" t="s">
        <v>8</v>
      </c>
      <c r="E220" s="64" t="s">
        <v>9</v>
      </c>
      <c r="F220" s="317">
        <v>532129.4</v>
      </c>
      <c r="G220" s="281">
        <v>546623.1</v>
      </c>
      <c r="H220" s="281">
        <v>546623.1</v>
      </c>
      <c r="I220" s="278">
        <f t="shared" si="26"/>
        <v>100</v>
      </c>
    </row>
    <row r="221" spans="1:9" s="252" customFormat="1" ht="13.5">
      <c r="A221" s="12"/>
      <c r="B221" s="298" t="s">
        <v>121</v>
      </c>
      <c r="C221" s="269"/>
      <c r="D221" s="330"/>
      <c r="E221" s="38" t="s">
        <v>122</v>
      </c>
      <c r="F221" s="271">
        <f>F222</f>
        <v>679781.7000000001</v>
      </c>
      <c r="G221" s="271">
        <f>G222</f>
        <v>722271.2000000001</v>
      </c>
      <c r="H221" s="271">
        <f>H222</f>
        <v>699436.3</v>
      </c>
      <c r="I221" s="272">
        <f t="shared" si="26"/>
        <v>96.83845901650238</v>
      </c>
    </row>
    <row r="222" spans="1:9" s="252" customFormat="1" ht="57" customHeight="1">
      <c r="A222" s="12"/>
      <c r="B222" s="268"/>
      <c r="C222" s="311" t="s">
        <v>254</v>
      </c>
      <c r="D222" s="311"/>
      <c r="E222" s="96" t="s">
        <v>255</v>
      </c>
      <c r="F222" s="312">
        <f>F223+F245</f>
        <v>679781.7000000001</v>
      </c>
      <c r="G222" s="312">
        <f>G223+G245</f>
        <v>722271.2000000001</v>
      </c>
      <c r="H222" s="312">
        <f>H223+H245</f>
        <v>699436.3</v>
      </c>
      <c r="I222" s="267">
        <f t="shared" si="26"/>
        <v>96.83845901650238</v>
      </c>
    </row>
    <row r="223" spans="1:9" s="252" customFormat="1" ht="54.75">
      <c r="A223" s="12"/>
      <c r="B223" s="268"/>
      <c r="C223" s="164" t="s">
        <v>271</v>
      </c>
      <c r="D223" s="210"/>
      <c r="E223" s="97" t="s">
        <v>272</v>
      </c>
      <c r="F223" s="314">
        <f>F224+F229+F231+F233+F235+F237+F239+F227+F241+F243</f>
        <v>572350.4</v>
      </c>
      <c r="G223" s="314">
        <f>G224+G229+G231+G233+G235+G237+G239+G227+G241+G243</f>
        <v>612445.5000000001</v>
      </c>
      <c r="H223" s="314">
        <f>H224+H229+H231+H233+H235+H237+H239+H227+H241+H243</f>
        <v>593313.3</v>
      </c>
      <c r="I223" s="272">
        <f t="shared" si="26"/>
        <v>96.87609754663883</v>
      </c>
    </row>
    <row r="224" spans="1:9" s="252" customFormat="1" ht="66">
      <c r="A224" s="12"/>
      <c r="B224" s="268"/>
      <c r="C224" s="315" t="s">
        <v>273</v>
      </c>
      <c r="D224" s="98"/>
      <c r="E224" s="99" t="s">
        <v>274</v>
      </c>
      <c r="F224" s="316">
        <f aca="true" t="shared" si="33" ref="F224:H225">F225</f>
        <v>56414.3</v>
      </c>
      <c r="G224" s="316">
        <f t="shared" si="33"/>
        <v>56414.3</v>
      </c>
      <c r="H224" s="316">
        <f t="shared" si="33"/>
        <v>55876.4</v>
      </c>
      <c r="I224" s="278">
        <f t="shared" si="26"/>
        <v>99.04651834729846</v>
      </c>
    </row>
    <row r="225" spans="1:9" s="252" customFormat="1" ht="144" customHeight="1">
      <c r="A225" s="12"/>
      <c r="B225" s="268"/>
      <c r="C225" s="315" t="s">
        <v>275</v>
      </c>
      <c r="D225" s="315"/>
      <c r="E225" s="100" t="s">
        <v>276</v>
      </c>
      <c r="F225" s="316">
        <f t="shared" si="33"/>
        <v>56414.3</v>
      </c>
      <c r="G225" s="316">
        <f t="shared" si="33"/>
        <v>56414.3</v>
      </c>
      <c r="H225" s="316">
        <f t="shared" si="33"/>
        <v>55876.4</v>
      </c>
      <c r="I225" s="278">
        <f t="shared" si="26"/>
        <v>99.04651834729846</v>
      </c>
    </row>
    <row r="226" spans="1:9" s="252" customFormat="1" ht="66" customHeight="1">
      <c r="A226" s="12"/>
      <c r="B226" s="298"/>
      <c r="C226" s="315"/>
      <c r="D226" s="108" t="s">
        <v>8</v>
      </c>
      <c r="E226" s="95" t="s">
        <v>9</v>
      </c>
      <c r="F226" s="317">
        <v>56414.3</v>
      </c>
      <c r="G226" s="278">
        <v>56414.3</v>
      </c>
      <c r="H226" s="278">
        <v>55876.4</v>
      </c>
      <c r="I226" s="278">
        <f t="shared" si="26"/>
        <v>99.04651834729846</v>
      </c>
    </row>
    <row r="227" spans="1:9" s="252" customFormat="1" ht="92.25">
      <c r="A227" s="12"/>
      <c r="B227" s="298"/>
      <c r="C227" s="170" t="s">
        <v>538</v>
      </c>
      <c r="D227" s="170"/>
      <c r="E227" s="236" t="s">
        <v>537</v>
      </c>
      <c r="F227" s="281">
        <f>F228</f>
        <v>0</v>
      </c>
      <c r="G227" s="281">
        <f>G228</f>
        <v>17607.1</v>
      </c>
      <c r="H227" s="281">
        <f>H228</f>
        <v>17607.1</v>
      </c>
      <c r="I227" s="278">
        <f>H227/G227*100</f>
        <v>100</v>
      </c>
    </row>
    <row r="228" spans="1:9" s="252" customFormat="1" ht="66" customHeight="1">
      <c r="A228" s="12"/>
      <c r="B228" s="298"/>
      <c r="C228" s="170"/>
      <c r="D228" s="142" t="s">
        <v>8</v>
      </c>
      <c r="E228" s="145" t="s">
        <v>9</v>
      </c>
      <c r="F228" s="281">
        <v>0</v>
      </c>
      <c r="G228" s="281">
        <v>17607.1</v>
      </c>
      <c r="H228" s="281">
        <v>17607.1</v>
      </c>
      <c r="I228" s="278">
        <f>H228/G228*100</f>
        <v>100</v>
      </c>
    </row>
    <row r="229" spans="1:9" s="252" customFormat="1" ht="13.5">
      <c r="A229" s="12"/>
      <c r="B229" s="298"/>
      <c r="C229" s="315" t="s">
        <v>277</v>
      </c>
      <c r="D229" s="315"/>
      <c r="E229" s="101" t="s">
        <v>263</v>
      </c>
      <c r="F229" s="317">
        <f>F230</f>
        <v>51.2</v>
      </c>
      <c r="G229" s="317">
        <f>G230</f>
        <v>51.2</v>
      </c>
      <c r="H229" s="317">
        <f>H230</f>
        <v>24.2</v>
      </c>
      <c r="I229" s="278">
        <f t="shared" si="26"/>
        <v>47.26562499999999</v>
      </c>
    </row>
    <row r="230" spans="1:9" s="252" customFormat="1" ht="66" customHeight="1">
      <c r="A230" s="12"/>
      <c r="B230" s="298"/>
      <c r="C230" s="315"/>
      <c r="D230" s="102" t="s">
        <v>8</v>
      </c>
      <c r="E230" s="95" t="s">
        <v>9</v>
      </c>
      <c r="F230" s="317">
        <v>51.2</v>
      </c>
      <c r="G230" s="281">
        <v>51.2</v>
      </c>
      <c r="H230" s="281">
        <v>24.2</v>
      </c>
      <c r="I230" s="278">
        <f t="shared" si="26"/>
        <v>47.26562499999999</v>
      </c>
    </row>
    <row r="231" spans="1:9" s="252" customFormat="1" ht="52.5">
      <c r="A231" s="12"/>
      <c r="B231" s="331"/>
      <c r="C231" s="108" t="s">
        <v>278</v>
      </c>
      <c r="D231" s="108"/>
      <c r="E231" s="95" t="s">
        <v>187</v>
      </c>
      <c r="F231" s="316">
        <f>F232</f>
        <v>22255.2</v>
      </c>
      <c r="G231" s="316">
        <f>G232</f>
        <v>35795.4</v>
      </c>
      <c r="H231" s="316">
        <f>H232</f>
        <v>17375.7</v>
      </c>
      <c r="I231" s="278">
        <f t="shared" si="26"/>
        <v>48.541712063561235</v>
      </c>
    </row>
    <row r="232" spans="1:9" s="252" customFormat="1" ht="66" customHeight="1">
      <c r="A232" s="12"/>
      <c r="B232" s="331"/>
      <c r="C232" s="315"/>
      <c r="D232" s="108" t="s">
        <v>8</v>
      </c>
      <c r="E232" s="95" t="s">
        <v>9</v>
      </c>
      <c r="F232" s="281">
        <v>22255.2</v>
      </c>
      <c r="G232" s="281">
        <v>35795.4</v>
      </c>
      <c r="H232" s="281">
        <v>17375.7</v>
      </c>
      <c r="I232" s="278">
        <f t="shared" si="26"/>
        <v>48.541712063561235</v>
      </c>
    </row>
    <row r="233" spans="1:9" s="252" customFormat="1" ht="159.75" customHeight="1">
      <c r="A233" s="12"/>
      <c r="B233" s="331"/>
      <c r="C233" s="315" t="s">
        <v>279</v>
      </c>
      <c r="D233" s="315"/>
      <c r="E233" s="100" t="s">
        <v>280</v>
      </c>
      <c r="F233" s="316">
        <f>F234</f>
        <v>364447.2</v>
      </c>
      <c r="G233" s="316">
        <f>G234</f>
        <v>365922.9</v>
      </c>
      <c r="H233" s="316">
        <f>H234</f>
        <v>365922.9</v>
      </c>
      <c r="I233" s="278">
        <f t="shared" si="26"/>
        <v>100</v>
      </c>
    </row>
    <row r="234" spans="1:9" s="252" customFormat="1" ht="66" customHeight="1">
      <c r="A234" s="12"/>
      <c r="B234" s="331"/>
      <c r="C234" s="315"/>
      <c r="D234" s="108" t="s">
        <v>8</v>
      </c>
      <c r="E234" s="95" t="s">
        <v>9</v>
      </c>
      <c r="F234" s="317">
        <v>364447.2</v>
      </c>
      <c r="G234" s="281">
        <v>365922.9</v>
      </c>
      <c r="H234" s="281">
        <v>365922.9</v>
      </c>
      <c r="I234" s="278">
        <f t="shared" si="26"/>
        <v>100</v>
      </c>
    </row>
    <row r="235" spans="1:9" s="252" customFormat="1" ht="276" customHeight="1">
      <c r="A235" s="12"/>
      <c r="B235" s="331"/>
      <c r="C235" s="108" t="s">
        <v>281</v>
      </c>
      <c r="D235" s="203"/>
      <c r="E235" s="95" t="s">
        <v>282</v>
      </c>
      <c r="F235" s="317">
        <f>F236</f>
        <v>108739.4</v>
      </c>
      <c r="G235" s="317">
        <f>G236</f>
        <v>108739.4</v>
      </c>
      <c r="H235" s="317">
        <f>H236</f>
        <v>108739.4</v>
      </c>
      <c r="I235" s="278">
        <f t="shared" si="26"/>
        <v>100</v>
      </c>
    </row>
    <row r="236" spans="1:9" s="252" customFormat="1" ht="66" customHeight="1">
      <c r="A236" s="12"/>
      <c r="B236" s="276"/>
      <c r="C236" s="108"/>
      <c r="D236" s="108" t="s">
        <v>8</v>
      </c>
      <c r="E236" s="95" t="s">
        <v>9</v>
      </c>
      <c r="F236" s="317">
        <v>108739.4</v>
      </c>
      <c r="G236" s="278">
        <v>108739.4</v>
      </c>
      <c r="H236" s="278">
        <v>108739.4</v>
      </c>
      <c r="I236" s="278">
        <f t="shared" si="26"/>
        <v>100</v>
      </c>
    </row>
    <row r="237" spans="1:9" s="252" customFormat="1" ht="78.75">
      <c r="A237" s="12"/>
      <c r="B237" s="309"/>
      <c r="C237" s="315" t="s">
        <v>283</v>
      </c>
      <c r="D237" s="102"/>
      <c r="E237" s="95" t="s">
        <v>284</v>
      </c>
      <c r="F237" s="316">
        <f>F238</f>
        <v>14987.9</v>
      </c>
      <c r="G237" s="316">
        <f>G238</f>
        <v>14987.9</v>
      </c>
      <c r="H237" s="316">
        <f>H238</f>
        <v>14864.9</v>
      </c>
      <c r="I237" s="278">
        <f t="shared" si="26"/>
        <v>99.17933799931944</v>
      </c>
    </row>
    <row r="238" spans="1:9" s="252" customFormat="1" ht="66" customHeight="1">
      <c r="A238" s="12"/>
      <c r="B238" s="309"/>
      <c r="C238" s="315"/>
      <c r="D238" s="108" t="s">
        <v>8</v>
      </c>
      <c r="E238" s="95" t="s">
        <v>9</v>
      </c>
      <c r="F238" s="317">
        <v>14987.9</v>
      </c>
      <c r="G238" s="278">
        <v>14987.9</v>
      </c>
      <c r="H238" s="278">
        <v>14864.9</v>
      </c>
      <c r="I238" s="278">
        <f t="shared" si="26"/>
        <v>99.17933799931944</v>
      </c>
    </row>
    <row r="239" spans="1:9" s="252" customFormat="1" ht="78.75">
      <c r="A239" s="12"/>
      <c r="B239" s="309"/>
      <c r="C239" s="315" t="s">
        <v>285</v>
      </c>
      <c r="D239" s="102"/>
      <c r="E239" s="95" t="s">
        <v>268</v>
      </c>
      <c r="F239" s="316">
        <f>F240</f>
        <v>5455.2</v>
      </c>
      <c r="G239" s="316">
        <f>G240</f>
        <v>11321.4</v>
      </c>
      <c r="H239" s="316">
        <f>H240</f>
        <v>11296.8</v>
      </c>
      <c r="I239" s="278">
        <f t="shared" si="26"/>
        <v>99.78271238539403</v>
      </c>
    </row>
    <row r="240" spans="1:9" s="252" customFormat="1" ht="66" customHeight="1">
      <c r="A240" s="12"/>
      <c r="B240" s="276"/>
      <c r="C240" s="315"/>
      <c r="D240" s="108" t="s">
        <v>8</v>
      </c>
      <c r="E240" s="95" t="s">
        <v>9</v>
      </c>
      <c r="F240" s="317">
        <v>5455.2</v>
      </c>
      <c r="G240" s="281">
        <v>11321.4</v>
      </c>
      <c r="H240" s="281">
        <v>11296.8</v>
      </c>
      <c r="I240" s="278">
        <f t="shared" si="26"/>
        <v>99.78271238539403</v>
      </c>
    </row>
    <row r="241" spans="1:9" s="252" customFormat="1" ht="78.75">
      <c r="A241" s="12"/>
      <c r="B241" s="309"/>
      <c r="C241" s="315" t="s">
        <v>539</v>
      </c>
      <c r="D241" s="142"/>
      <c r="E241" s="145" t="s">
        <v>540</v>
      </c>
      <c r="F241" s="316">
        <f>F242</f>
        <v>0</v>
      </c>
      <c r="G241" s="316">
        <f>G242</f>
        <v>918.9</v>
      </c>
      <c r="H241" s="316">
        <f>H242</f>
        <v>918.9</v>
      </c>
      <c r="I241" s="278">
        <f>H241/G241*100</f>
        <v>100</v>
      </c>
    </row>
    <row r="242" spans="1:9" s="252" customFormat="1" ht="66" customHeight="1">
      <c r="A242" s="12"/>
      <c r="B242" s="276"/>
      <c r="C242" s="315"/>
      <c r="D242" s="301" t="s">
        <v>8</v>
      </c>
      <c r="E242" s="145" t="s">
        <v>9</v>
      </c>
      <c r="F242" s="317">
        <v>0</v>
      </c>
      <c r="G242" s="281">
        <v>918.9</v>
      </c>
      <c r="H242" s="281">
        <v>918.9</v>
      </c>
      <c r="I242" s="278">
        <f>H242/G242*100</f>
        <v>100</v>
      </c>
    </row>
    <row r="243" spans="1:9" s="252" customFormat="1" ht="92.25">
      <c r="A243" s="12"/>
      <c r="B243" s="309"/>
      <c r="C243" s="315" t="s">
        <v>574</v>
      </c>
      <c r="D243" s="142"/>
      <c r="E243" s="145" t="s">
        <v>568</v>
      </c>
      <c r="F243" s="316">
        <f>F244</f>
        <v>0</v>
      </c>
      <c r="G243" s="316">
        <f>G244</f>
        <v>687</v>
      </c>
      <c r="H243" s="316">
        <f>H244</f>
        <v>687</v>
      </c>
      <c r="I243" s="278">
        <f>H243/G243*100</f>
        <v>100</v>
      </c>
    </row>
    <row r="244" spans="1:9" s="252" customFormat="1" ht="66" customHeight="1">
      <c r="A244" s="12"/>
      <c r="B244" s="276"/>
      <c r="C244" s="315"/>
      <c r="D244" s="301" t="s">
        <v>8</v>
      </c>
      <c r="E244" s="145" t="s">
        <v>9</v>
      </c>
      <c r="F244" s="317">
        <v>0</v>
      </c>
      <c r="G244" s="281">
        <v>687</v>
      </c>
      <c r="H244" s="281">
        <v>687</v>
      </c>
      <c r="I244" s="278">
        <f>H244/G244*100</f>
        <v>100</v>
      </c>
    </row>
    <row r="245" spans="1:9" s="252" customFormat="1" ht="41.25">
      <c r="A245" s="12"/>
      <c r="B245" s="276"/>
      <c r="C245" s="164" t="s">
        <v>286</v>
      </c>
      <c r="D245" s="210"/>
      <c r="E245" s="97" t="s">
        <v>287</v>
      </c>
      <c r="F245" s="314">
        <f>F246+F251+F249+F253</f>
        <v>107431.3</v>
      </c>
      <c r="G245" s="314">
        <f>G246+G251+G249+G253</f>
        <v>109825.7</v>
      </c>
      <c r="H245" s="314">
        <f>H246+H251+H249+H253</f>
        <v>106123</v>
      </c>
      <c r="I245" s="272">
        <f t="shared" si="26"/>
        <v>96.62856690191822</v>
      </c>
    </row>
    <row r="246" spans="1:9" s="252" customFormat="1" ht="92.25">
      <c r="A246" s="12"/>
      <c r="B246" s="276"/>
      <c r="C246" s="315" t="s">
        <v>288</v>
      </c>
      <c r="D246" s="98"/>
      <c r="E246" s="99" t="s">
        <v>289</v>
      </c>
      <c r="F246" s="316">
        <f aca="true" t="shared" si="34" ref="F246:H247">F247</f>
        <v>99302.3</v>
      </c>
      <c r="G246" s="316">
        <f t="shared" si="34"/>
        <v>97922.3</v>
      </c>
      <c r="H246" s="316">
        <f t="shared" si="34"/>
        <v>97922.3</v>
      </c>
      <c r="I246" s="278">
        <f t="shared" si="26"/>
        <v>100</v>
      </c>
    </row>
    <row r="247" spans="1:9" s="252" customFormat="1" ht="26.25">
      <c r="A247" s="12"/>
      <c r="B247" s="276"/>
      <c r="C247" s="315" t="s">
        <v>290</v>
      </c>
      <c r="D247" s="108"/>
      <c r="E247" s="103" t="s">
        <v>291</v>
      </c>
      <c r="F247" s="317">
        <f t="shared" si="34"/>
        <v>99302.3</v>
      </c>
      <c r="G247" s="317">
        <f t="shared" si="34"/>
        <v>97922.3</v>
      </c>
      <c r="H247" s="317">
        <f t="shared" si="34"/>
        <v>97922.3</v>
      </c>
      <c r="I247" s="278">
        <f t="shared" si="26"/>
        <v>100</v>
      </c>
    </row>
    <row r="248" spans="1:9" s="252" customFormat="1" ht="66" customHeight="1">
      <c r="A248" s="12"/>
      <c r="B248" s="276"/>
      <c r="C248" s="315"/>
      <c r="D248" s="108" t="s">
        <v>8</v>
      </c>
      <c r="E248" s="95" t="s">
        <v>9</v>
      </c>
      <c r="F248" s="317">
        <v>99302.3</v>
      </c>
      <c r="G248" s="278">
        <v>97922.3</v>
      </c>
      <c r="H248" s="278">
        <v>97922.3</v>
      </c>
      <c r="I248" s="278">
        <f t="shared" si="26"/>
        <v>100</v>
      </c>
    </row>
    <row r="249" spans="1:9" s="252" customFormat="1" ht="92.25">
      <c r="A249" s="12"/>
      <c r="B249" s="276"/>
      <c r="C249" s="108" t="s">
        <v>541</v>
      </c>
      <c r="D249" s="108"/>
      <c r="E249" s="95" t="s">
        <v>537</v>
      </c>
      <c r="F249" s="317">
        <f>F250</f>
        <v>0</v>
      </c>
      <c r="G249" s="317">
        <f>G250</f>
        <v>3506.4</v>
      </c>
      <c r="H249" s="317">
        <f>H250</f>
        <v>3506.4</v>
      </c>
      <c r="I249" s="278">
        <f>H249/G249*100</f>
        <v>100</v>
      </c>
    </row>
    <row r="250" spans="1:9" s="252" customFormat="1" ht="66" customHeight="1">
      <c r="A250" s="12"/>
      <c r="B250" s="276"/>
      <c r="C250" s="315"/>
      <c r="D250" s="108" t="s">
        <v>8</v>
      </c>
      <c r="E250" s="95" t="s">
        <v>9</v>
      </c>
      <c r="F250" s="317">
        <v>0</v>
      </c>
      <c r="G250" s="281">
        <v>3506.4</v>
      </c>
      <c r="H250" s="281">
        <v>3506.4</v>
      </c>
      <c r="I250" s="278">
        <f>H250/G250*100</f>
        <v>100</v>
      </c>
    </row>
    <row r="251" spans="1:9" s="252" customFormat="1" ht="52.5">
      <c r="A251" s="12"/>
      <c r="B251" s="276"/>
      <c r="C251" s="108" t="s">
        <v>292</v>
      </c>
      <c r="D251" s="108"/>
      <c r="E251" s="95" t="s">
        <v>187</v>
      </c>
      <c r="F251" s="317">
        <f>F252</f>
        <v>8129</v>
      </c>
      <c r="G251" s="317">
        <f>G252</f>
        <v>8129</v>
      </c>
      <c r="H251" s="317">
        <f>H252</f>
        <v>4426.3</v>
      </c>
      <c r="I251" s="278">
        <f t="shared" si="26"/>
        <v>54.450731947349</v>
      </c>
    </row>
    <row r="252" spans="1:9" s="252" customFormat="1" ht="66" customHeight="1">
      <c r="A252" s="12"/>
      <c r="B252" s="276"/>
      <c r="C252" s="315"/>
      <c r="D252" s="108" t="s">
        <v>8</v>
      </c>
      <c r="E252" s="95" t="s">
        <v>9</v>
      </c>
      <c r="F252" s="317">
        <v>8129</v>
      </c>
      <c r="G252" s="281">
        <v>8129</v>
      </c>
      <c r="H252" s="281">
        <v>4426.3</v>
      </c>
      <c r="I252" s="278">
        <f t="shared" si="26"/>
        <v>54.450731947349</v>
      </c>
    </row>
    <row r="253" spans="1:9" s="252" customFormat="1" ht="92.25">
      <c r="A253" s="12"/>
      <c r="B253" s="309"/>
      <c r="C253" s="315" t="s">
        <v>575</v>
      </c>
      <c r="D253" s="142"/>
      <c r="E253" s="145" t="s">
        <v>568</v>
      </c>
      <c r="F253" s="316">
        <f>F254</f>
        <v>0</v>
      </c>
      <c r="G253" s="316">
        <f>G254</f>
        <v>268</v>
      </c>
      <c r="H253" s="316">
        <f>H254</f>
        <v>268</v>
      </c>
      <c r="I253" s="278">
        <f>H253/G253*100</f>
        <v>100</v>
      </c>
    </row>
    <row r="254" spans="1:9" s="252" customFormat="1" ht="66" customHeight="1">
      <c r="A254" s="12"/>
      <c r="B254" s="276"/>
      <c r="C254" s="315"/>
      <c r="D254" s="301" t="s">
        <v>8</v>
      </c>
      <c r="E254" s="145" t="s">
        <v>9</v>
      </c>
      <c r="F254" s="317">
        <v>0</v>
      </c>
      <c r="G254" s="281">
        <v>268</v>
      </c>
      <c r="H254" s="281">
        <v>268</v>
      </c>
      <c r="I254" s="278">
        <f>H254/G254*100</f>
        <v>100</v>
      </c>
    </row>
    <row r="255" spans="1:9" s="252" customFormat="1" ht="27">
      <c r="A255" s="12"/>
      <c r="B255" s="268" t="s">
        <v>123</v>
      </c>
      <c r="C255" s="269"/>
      <c r="D255" s="270"/>
      <c r="E255" s="32" t="s">
        <v>124</v>
      </c>
      <c r="F255" s="271">
        <f aca="true" t="shared" si="35" ref="F255:H256">F256</f>
        <v>36461.8</v>
      </c>
      <c r="G255" s="271">
        <f t="shared" si="35"/>
        <v>41408.1</v>
      </c>
      <c r="H255" s="271">
        <f t="shared" si="35"/>
        <v>30975.8</v>
      </c>
      <c r="I255" s="272">
        <f aca="true" t="shared" si="36" ref="I255:I311">H255/G255*100</f>
        <v>74.80613696354095</v>
      </c>
    </row>
    <row r="256" spans="1:9" s="252" customFormat="1" ht="57" customHeight="1">
      <c r="A256" s="12"/>
      <c r="B256" s="276"/>
      <c r="C256" s="311" t="s">
        <v>254</v>
      </c>
      <c r="D256" s="311"/>
      <c r="E256" s="96" t="s">
        <v>255</v>
      </c>
      <c r="F256" s="312">
        <f t="shared" si="35"/>
        <v>36461.8</v>
      </c>
      <c r="G256" s="312">
        <f t="shared" si="35"/>
        <v>41408.1</v>
      </c>
      <c r="H256" s="312">
        <f t="shared" si="35"/>
        <v>30975.8</v>
      </c>
      <c r="I256" s="267">
        <f t="shared" si="36"/>
        <v>74.80613696354095</v>
      </c>
    </row>
    <row r="257" spans="1:9" s="252" customFormat="1" ht="42" customHeight="1">
      <c r="A257" s="12"/>
      <c r="B257" s="276"/>
      <c r="C257" s="164" t="s">
        <v>293</v>
      </c>
      <c r="D257" s="313"/>
      <c r="E257" s="104" t="s">
        <v>294</v>
      </c>
      <c r="F257" s="314">
        <f>F258+F264+F267+F269+F261+F275</f>
        <v>36461.8</v>
      </c>
      <c r="G257" s="314">
        <f>G258+G264+G267+G269+G261+G275</f>
        <v>41408.1</v>
      </c>
      <c r="H257" s="314">
        <f>H258+H264+H267+H269+H261+H275</f>
        <v>30975.8</v>
      </c>
      <c r="I257" s="272">
        <f t="shared" si="36"/>
        <v>74.80613696354095</v>
      </c>
    </row>
    <row r="258" spans="1:9" s="252" customFormat="1" ht="66">
      <c r="A258" s="12"/>
      <c r="B258" s="276"/>
      <c r="C258" s="108" t="s">
        <v>295</v>
      </c>
      <c r="D258" s="108"/>
      <c r="E258" s="105" t="s">
        <v>296</v>
      </c>
      <c r="F258" s="316">
        <f aca="true" t="shared" si="37" ref="F258:H259">F259</f>
        <v>2617.3</v>
      </c>
      <c r="G258" s="316">
        <f t="shared" si="37"/>
        <v>6346.5</v>
      </c>
      <c r="H258" s="316">
        <f t="shared" si="37"/>
        <v>6346.5</v>
      </c>
      <c r="I258" s="278">
        <f t="shared" si="36"/>
        <v>100</v>
      </c>
    </row>
    <row r="259" spans="1:9" s="252" customFormat="1" ht="12.75">
      <c r="A259" s="12"/>
      <c r="B259" s="276"/>
      <c r="C259" s="108" t="s">
        <v>297</v>
      </c>
      <c r="D259" s="315"/>
      <c r="E259" s="95" t="s">
        <v>298</v>
      </c>
      <c r="F259" s="316">
        <f t="shared" si="37"/>
        <v>2617.3</v>
      </c>
      <c r="G259" s="316">
        <f t="shared" si="37"/>
        <v>6346.5</v>
      </c>
      <c r="H259" s="316">
        <f t="shared" si="37"/>
        <v>6346.5</v>
      </c>
      <c r="I259" s="278">
        <f t="shared" si="36"/>
        <v>100</v>
      </c>
    </row>
    <row r="260" spans="1:9" s="252" customFormat="1" ht="66" customHeight="1">
      <c r="A260" s="12"/>
      <c r="B260" s="276"/>
      <c r="C260" s="108"/>
      <c r="D260" s="102" t="s">
        <v>8</v>
      </c>
      <c r="E260" s="95" t="s">
        <v>9</v>
      </c>
      <c r="F260" s="317">
        <v>2617.3</v>
      </c>
      <c r="G260" s="281">
        <v>6346.5</v>
      </c>
      <c r="H260" s="281">
        <v>6346.5</v>
      </c>
      <c r="I260" s="278">
        <f t="shared" si="36"/>
        <v>100</v>
      </c>
    </row>
    <row r="261" spans="1:9" s="252" customFormat="1" ht="25.5" customHeight="1" hidden="1">
      <c r="A261" s="12"/>
      <c r="B261" s="276"/>
      <c r="C261" s="108" t="s">
        <v>542</v>
      </c>
      <c r="D261" s="102"/>
      <c r="E261" s="106" t="s">
        <v>543</v>
      </c>
      <c r="F261" s="317">
        <f>F263+F262</f>
        <v>0</v>
      </c>
      <c r="G261" s="317">
        <f>G263+G262</f>
        <v>0</v>
      </c>
      <c r="H261" s="317">
        <f>H263+H262</f>
        <v>0</v>
      </c>
      <c r="I261" s="278" t="e">
        <f>H261/G261*100</f>
        <v>#DIV/0!</v>
      </c>
    </row>
    <row r="262" spans="1:9" s="252" customFormat="1" ht="25.5" customHeight="1" hidden="1">
      <c r="A262" s="12"/>
      <c r="B262" s="276"/>
      <c r="C262" s="108"/>
      <c r="D262" s="102" t="s">
        <v>6</v>
      </c>
      <c r="E262" s="106" t="s">
        <v>245</v>
      </c>
      <c r="F262" s="317">
        <v>0</v>
      </c>
      <c r="G262" s="317"/>
      <c r="H262" s="317"/>
      <c r="I262" s="278" t="e">
        <f>H262/G262*100</f>
        <v>#DIV/0!</v>
      </c>
    </row>
    <row r="263" spans="1:9" s="252" customFormat="1" ht="25.5" customHeight="1" hidden="1">
      <c r="A263" s="12"/>
      <c r="B263" s="276"/>
      <c r="C263" s="108"/>
      <c r="D263" s="108" t="s">
        <v>4</v>
      </c>
      <c r="E263" s="106" t="s">
        <v>5</v>
      </c>
      <c r="F263" s="316">
        <v>0</v>
      </c>
      <c r="G263" s="281"/>
      <c r="H263" s="281"/>
      <c r="I263" s="278" t="e">
        <f>H263/G263*100</f>
        <v>#DIV/0!</v>
      </c>
    </row>
    <row r="264" spans="1:9" s="252" customFormat="1" ht="39">
      <c r="A264" s="12"/>
      <c r="B264" s="276"/>
      <c r="C264" s="108" t="s">
        <v>299</v>
      </c>
      <c r="D264" s="102"/>
      <c r="E264" s="106" t="s">
        <v>214</v>
      </c>
      <c r="F264" s="317">
        <f>F265+F266</f>
        <v>9374.6</v>
      </c>
      <c r="G264" s="317">
        <f>G265+G266</f>
        <v>5471.9</v>
      </c>
      <c r="H264" s="317">
        <f>H265+H266</f>
        <v>5246</v>
      </c>
      <c r="I264" s="278">
        <f t="shared" si="36"/>
        <v>95.87163508105047</v>
      </c>
    </row>
    <row r="265" spans="1:9" s="252" customFormat="1" ht="39" customHeight="1">
      <c r="A265" s="12"/>
      <c r="B265" s="276"/>
      <c r="C265" s="108"/>
      <c r="D265" s="108" t="s">
        <v>3</v>
      </c>
      <c r="E265" s="106" t="s">
        <v>179</v>
      </c>
      <c r="F265" s="316">
        <v>3430.9</v>
      </c>
      <c r="G265" s="281">
        <v>10</v>
      </c>
      <c r="H265" s="281">
        <v>0</v>
      </c>
      <c r="I265" s="278">
        <f t="shared" si="36"/>
        <v>0</v>
      </c>
    </row>
    <row r="266" spans="1:9" s="252" customFormat="1" ht="66" customHeight="1">
      <c r="A266" s="12"/>
      <c r="B266" s="276"/>
      <c r="C266" s="108"/>
      <c r="D266" s="108" t="s">
        <v>8</v>
      </c>
      <c r="E266" s="95" t="s">
        <v>9</v>
      </c>
      <c r="F266" s="316">
        <v>5943.7</v>
      </c>
      <c r="G266" s="278">
        <v>5461.9</v>
      </c>
      <c r="H266" s="278">
        <v>5246</v>
      </c>
      <c r="I266" s="278">
        <f t="shared" si="36"/>
        <v>96.0471630751204</v>
      </c>
    </row>
    <row r="267" spans="1:9" s="252" customFormat="1" ht="52.5">
      <c r="A267" s="12"/>
      <c r="B267" s="276"/>
      <c r="C267" s="108" t="s">
        <v>300</v>
      </c>
      <c r="D267" s="102"/>
      <c r="E267" s="95" t="s">
        <v>187</v>
      </c>
      <c r="F267" s="317">
        <f>F268</f>
        <v>1855</v>
      </c>
      <c r="G267" s="317">
        <f>G268</f>
        <v>1855</v>
      </c>
      <c r="H267" s="317">
        <f>H268</f>
        <v>1702.7</v>
      </c>
      <c r="I267" s="278">
        <f t="shared" si="36"/>
        <v>91.78975741239893</v>
      </c>
    </row>
    <row r="268" spans="1:9" s="252" customFormat="1" ht="66" customHeight="1">
      <c r="A268" s="12"/>
      <c r="B268" s="276"/>
      <c r="C268" s="108"/>
      <c r="D268" s="102" t="s">
        <v>8</v>
      </c>
      <c r="E268" s="95" t="s">
        <v>9</v>
      </c>
      <c r="F268" s="317">
        <v>1855</v>
      </c>
      <c r="G268" s="278">
        <v>1855</v>
      </c>
      <c r="H268" s="278">
        <v>1702.7</v>
      </c>
      <c r="I268" s="278">
        <f t="shared" si="36"/>
        <v>91.78975741239893</v>
      </c>
    </row>
    <row r="269" spans="1:9" s="252" customFormat="1" ht="26.25">
      <c r="A269" s="12"/>
      <c r="B269" s="276"/>
      <c r="C269" s="315" t="s">
        <v>301</v>
      </c>
      <c r="D269" s="108"/>
      <c r="E269" s="95" t="s">
        <v>302</v>
      </c>
      <c r="F269" s="317">
        <f>F270+F271+F272+F273+F274</f>
        <v>22614.9</v>
      </c>
      <c r="G269" s="317">
        <f>G270+G271+G272+G273+G274</f>
        <v>27684.7</v>
      </c>
      <c r="H269" s="317">
        <f>H270+H271+H272+H273+H274</f>
        <v>17630.6</v>
      </c>
      <c r="I269" s="278">
        <f t="shared" si="36"/>
        <v>63.68355084216191</v>
      </c>
    </row>
    <row r="270" spans="1:9" s="252" customFormat="1" ht="130.5" customHeight="1">
      <c r="A270" s="12"/>
      <c r="B270" s="276"/>
      <c r="C270" s="108"/>
      <c r="D270" s="315" t="s">
        <v>2</v>
      </c>
      <c r="E270" s="106" t="s">
        <v>561</v>
      </c>
      <c r="F270" s="317">
        <v>158.3</v>
      </c>
      <c r="G270" s="281">
        <v>314.8</v>
      </c>
      <c r="H270" s="281">
        <v>143.7</v>
      </c>
      <c r="I270" s="278">
        <f t="shared" si="36"/>
        <v>45.648030495552725</v>
      </c>
    </row>
    <row r="271" spans="1:9" s="252" customFormat="1" ht="39" customHeight="1">
      <c r="A271" s="12"/>
      <c r="B271" s="276"/>
      <c r="C271" s="108"/>
      <c r="D271" s="315" t="s">
        <v>3</v>
      </c>
      <c r="E271" s="106" t="s">
        <v>179</v>
      </c>
      <c r="F271" s="317">
        <v>6664.5</v>
      </c>
      <c r="G271" s="281">
        <v>2713.5</v>
      </c>
      <c r="H271" s="281">
        <v>2209.3</v>
      </c>
      <c r="I271" s="278">
        <f t="shared" si="36"/>
        <v>81.41883176709048</v>
      </c>
    </row>
    <row r="272" spans="1:9" s="252" customFormat="1" ht="27" customHeight="1">
      <c r="A272" s="12"/>
      <c r="B272" s="276"/>
      <c r="C272" s="108"/>
      <c r="D272" s="315" t="s">
        <v>6</v>
      </c>
      <c r="E272" s="107" t="s">
        <v>7</v>
      </c>
      <c r="F272" s="317">
        <v>1370.9</v>
      </c>
      <c r="G272" s="278">
        <v>2030.5</v>
      </c>
      <c r="H272" s="278">
        <v>964.5</v>
      </c>
      <c r="I272" s="278">
        <f t="shared" si="36"/>
        <v>47.50061561191824</v>
      </c>
    </row>
    <row r="273" spans="1:9" s="252" customFormat="1" ht="66" customHeight="1">
      <c r="A273" s="12"/>
      <c r="B273" s="276"/>
      <c r="C273" s="108"/>
      <c r="D273" s="315" t="s">
        <v>8</v>
      </c>
      <c r="E273" s="95" t="s">
        <v>9</v>
      </c>
      <c r="F273" s="317">
        <v>3650.8</v>
      </c>
      <c r="G273" s="278">
        <v>6552.1</v>
      </c>
      <c r="H273" s="278">
        <v>6299.3</v>
      </c>
      <c r="I273" s="278">
        <f t="shared" si="36"/>
        <v>96.14169502907465</v>
      </c>
    </row>
    <row r="274" spans="1:9" s="252" customFormat="1" ht="25.5" customHeight="1">
      <c r="A274" s="12"/>
      <c r="B274" s="276"/>
      <c r="C274" s="108"/>
      <c r="D274" s="108" t="s">
        <v>4</v>
      </c>
      <c r="E274" s="106" t="s">
        <v>5</v>
      </c>
      <c r="F274" s="317">
        <v>10770.4</v>
      </c>
      <c r="G274" s="278">
        <v>16073.8</v>
      </c>
      <c r="H274" s="278">
        <v>8013.8</v>
      </c>
      <c r="I274" s="278">
        <f t="shared" si="36"/>
        <v>49.85628787218953</v>
      </c>
    </row>
    <row r="275" spans="1:9" s="252" customFormat="1" ht="92.25">
      <c r="A275" s="12"/>
      <c r="B275" s="309"/>
      <c r="C275" s="315" t="s">
        <v>576</v>
      </c>
      <c r="D275" s="142"/>
      <c r="E275" s="145" t="s">
        <v>568</v>
      </c>
      <c r="F275" s="316">
        <f>F276</f>
        <v>0</v>
      </c>
      <c r="G275" s="316">
        <f>G276</f>
        <v>50</v>
      </c>
      <c r="H275" s="316">
        <f>H276</f>
        <v>50</v>
      </c>
      <c r="I275" s="278">
        <f>H275/G275*100</f>
        <v>100</v>
      </c>
    </row>
    <row r="276" spans="1:9" s="252" customFormat="1" ht="66" customHeight="1">
      <c r="A276" s="12"/>
      <c r="B276" s="276"/>
      <c r="C276" s="315"/>
      <c r="D276" s="301" t="s">
        <v>8</v>
      </c>
      <c r="E276" s="145" t="s">
        <v>9</v>
      </c>
      <c r="F276" s="317">
        <v>0</v>
      </c>
      <c r="G276" s="281">
        <v>50</v>
      </c>
      <c r="H276" s="281">
        <v>50</v>
      </c>
      <c r="I276" s="278">
        <f>H276/G276*100</f>
        <v>100</v>
      </c>
    </row>
    <row r="277" spans="1:9" s="252" customFormat="1" ht="27">
      <c r="A277" s="12"/>
      <c r="B277" s="268" t="s">
        <v>125</v>
      </c>
      <c r="C277" s="311"/>
      <c r="D277" s="164"/>
      <c r="E277" s="109" t="s">
        <v>126</v>
      </c>
      <c r="F277" s="314">
        <f>F278+F306</f>
        <v>19642.100000000002</v>
      </c>
      <c r="G277" s="314">
        <f>G278+G306</f>
        <v>19919.6</v>
      </c>
      <c r="H277" s="314">
        <f>H278+H306</f>
        <v>18770.5</v>
      </c>
      <c r="I277" s="272">
        <f t="shared" si="36"/>
        <v>94.23130986565997</v>
      </c>
    </row>
    <row r="278" spans="1:9" s="252" customFormat="1" ht="57" customHeight="1">
      <c r="A278" s="12"/>
      <c r="B278" s="268"/>
      <c r="C278" s="311" t="s">
        <v>254</v>
      </c>
      <c r="D278" s="311"/>
      <c r="E278" s="96" t="s">
        <v>255</v>
      </c>
      <c r="F278" s="312">
        <f>F279+F288+F298+F285</f>
        <v>8969.7</v>
      </c>
      <c r="G278" s="312">
        <f>G279+G288+G298+G285</f>
        <v>9320.8</v>
      </c>
      <c r="H278" s="312">
        <f>H279+H288+H298+H285</f>
        <v>8542.5</v>
      </c>
      <c r="I278" s="267">
        <f t="shared" si="36"/>
        <v>91.64985838125483</v>
      </c>
    </row>
    <row r="279" spans="1:9" s="252" customFormat="1" ht="41.25">
      <c r="A279" s="12"/>
      <c r="B279" s="268"/>
      <c r="C279" s="332" t="s">
        <v>256</v>
      </c>
      <c r="D279" s="110"/>
      <c r="E279" s="111" t="s">
        <v>257</v>
      </c>
      <c r="F279" s="314">
        <f>F282+F280</f>
        <v>0</v>
      </c>
      <c r="G279" s="314">
        <f>G282+G280</f>
        <v>129</v>
      </c>
      <c r="H279" s="314">
        <f>H282+H280</f>
        <v>0</v>
      </c>
      <c r="I279" s="272">
        <f t="shared" si="36"/>
        <v>0</v>
      </c>
    </row>
    <row r="280" spans="1:9" s="252" customFormat="1" ht="78.75">
      <c r="A280" s="12"/>
      <c r="B280" s="268"/>
      <c r="C280" s="315" t="s">
        <v>267</v>
      </c>
      <c r="D280" s="315"/>
      <c r="E280" s="112" t="s">
        <v>268</v>
      </c>
      <c r="F280" s="322">
        <f>F281</f>
        <v>0</v>
      </c>
      <c r="G280" s="322">
        <f>G281</f>
        <v>129</v>
      </c>
      <c r="H280" s="322">
        <f>H281</f>
        <v>0</v>
      </c>
      <c r="I280" s="278">
        <f>H280/G280*100</f>
        <v>0</v>
      </c>
    </row>
    <row r="281" spans="1:9" s="252" customFormat="1" ht="39" customHeight="1">
      <c r="A281" s="12"/>
      <c r="B281" s="268"/>
      <c r="C281" s="315"/>
      <c r="D281" s="102" t="s">
        <v>3</v>
      </c>
      <c r="E281" s="106" t="s">
        <v>179</v>
      </c>
      <c r="F281" s="322">
        <v>0</v>
      </c>
      <c r="G281" s="281">
        <v>129</v>
      </c>
      <c r="H281" s="281">
        <v>0</v>
      </c>
      <c r="I281" s="278">
        <f>H281/G281*100</f>
        <v>0</v>
      </c>
    </row>
    <row r="282" spans="1:9" s="252" customFormat="1" ht="184.5" hidden="1">
      <c r="A282" s="12"/>
      <c r="B282" s="268"/>
      <c r="C282" s="315" t="s">
        <v>303</v>
      </c>
      <c r="D282" s="315"/>
      <c r="E282" s="112" t="s">
        <v>304</v>
      </c>
      <c r="F282" s="322">
        <f>F283+F284</f>
        <v>0</v>
      </c>
      <c r="G282" s="322">
        <f>G283+G284</f>
        <v>0</v>
      </c>
      <c r="H282" s="322">
        <f>H283+H284</f>
        <v>0</v>
      </c>
      <c r="I282" s="278" t="e">
        <f t="shared" si="36"/>
        <v>#DIV/0!</v>
      </c>
    </row>
    <row r="283" spans="1:9" s="252" customFormat="1" ht="130.5" customHeight="1" hidden="1">
      <c r="A283" s="12"/>
      <c r="B283" s="268"/>
      <c r="C283" s="315"/>
      <c r="D283" s="102" t="s">
        <v>2</v>
      </c>
      <c r="E283" s="106" t="s">
        <v>178</v>
      </c>
      <c r="F283" s="322">
        <v>0</v>
      </c>
      <c r="G283" s="281"/>
      <c r="H283" s="281"/>
      <c r="I283" s="278" t="e">
        <f t="shared" si="36"/>
        <v>#DIV/0!</v>
      </c>
    </row>
    <row r="284" spans="1:9" s="252" customFormat="1" ht="39" customHeight="1" hidden="1">
      <c r="A284" s="12"/>
      <c r="B284" s="268"/>
      <c r="C284" s="315"/>
      <c r="D284" s="102" t="s">
        <v>3</v>
      </c>
      <c r="E284" s="106" t="s">
        <v>179</v>
      </c>
      <c r="F284" s="322">
        <v>0</v>
      </c>
      <c r="G284" s="281"/>
      <c r="H284" s="281"/>
      <c r="I284" s="278" t="e">
        <f t="shared" si="36"/>
        <v>#DIV/0!</v>
      </c>
    </row>
    <row r="285" spans="1:9" s="252" customFormat="1" ht="54.75">
      <c r="A285" s="12"/>
      <c r="B285" s="268"/>
      <c r="C285" s="299" t="s">
        <v>271</v>
      </c>
      <c r="D285" s="299"/>
      <c r="E285" s="211" t="s">
        <v>272</v>
      </c>
      <c r="F285" s="272">
        <f aca="true" t="shared" si="38" ref="F285:H286">F286</f>
        <v>0</v>
      </c>
      <c r="G285" s="272">
        <f t="shared" si="38"/>
        <v>169.8</v>
      </c>
      <c r="H285" s="272">
        <f t="shared" si="38"/>
        <v>0</v>
      </c>
      <c r="I285" s="272">
        <f>H285/G285*100</f>
        <v>0</v>
      </c>
    </row>
    <row r="286" spans="1:9" s="252" customFormat="1" ht="78" customHeight="1">
      <c r="A286" s="12"/>
      <c r="B286" s="268"/>
      <c r="C286" s="170" t="s">
        <v>285</v>
      </c>
      <c r="D286" s="170"/>
      <c r="E286" s="235" t="s">
        <v>268</v>
      </c>
      <c r="F286" s="278">
        <f t="shared" si="38"/>
        <v>0</v>
      </c>
      <c r="G286" s="278">
        <f t="shared" si="38"/>
        <v>169.8</v>
      </c>
      <c r="H286" s="278">
        <f t="shared" si="38"/>
        <v>0</v>
      </c>
      <c r="I286" s="278">
        <f>H286/G286*100</f>
        <v>0</v>
      </c>
    </row>
    <row r="287" spans="1:9" s="252" customFormat="1" ht="39" customHeight="1">
      <c r="A287" s="12"/>
      <c r="B287" s="268"/>
      <c r="C287" s="170"/>
      <c r="D287" s="301" t="s">
        <v>3</v>
      </c>
      <c r="E287" s="141" t="s">
        <v>179</v>
      </c>
      <c r="F287" s="278">
        <v>0</v>
      </c>
      <c r="G287" s="278">
        <v>169.8</v>
      </c>
      <c r="H287" s="278">
        <v>0</v>
      </c>
      <c r="I287" s="278">
        <f>H287/G287*100</f>
        <v>0</v>
      </c>
    </row>
    <row r="288" spans="1:9" s="252" customFormat="1" ht="41.25">
      <c r="A288" s="12"/>
      <c r="B288" s="268"/>
      <c r="C288" s="164" t="s">
        <v>305</v>
      </c>
      <c r="D288" s="164"/>
      <c r="E288" s="113" t="s">
        <v>306</v>
      </c>
      <c r="F288" s="293">
        <f>F289+F292+F294+F296</f>
        <v>4026.2999999999997</v>
      </c>
      <c r="G288" s="293">
        <f>G289+G292+G294+G296</f>
        <v>4195.7</v>
      </c>
      <c r="H288" s="293">
        <f>H289+H292+H294+H296</f>
        <v>3716.2</v>
      </c>
      <c r="I288" s="272">
        <f t="shared" si="36"/>
        <v>88.57163286221608</v>
      </c>
    </row>
    <row r="289" spans="1:9" s="252" customFormat="1" ht="78.75">
      <c r="A289" s="12"/>
      <c r="B289" s="268"/>
      <c r="C289" s="315" t="s">
        <v>307</v>
      </c>
      <c r="D289" s="313"/>
      <c r="E289" s="114" t="s">
        <v>308</v>
      </c>
      <c r="F289" s="295">
        <f aca="true" t="shared" si="39" ref="F289:H290">F290</f>
        <v>2736.7</v>
      </c>
      <c r="G289" s="295">
        <f t="shared" si="39"/>
        <v>2736.1</v>
      </c>
      <c r="H289" s="295">
        <f t="shared" si="39"/>
        <v>2736.1</v>
      </c>
      <c r="I289" s="278">
        <f t="shared" si="36"/>
        <v>100</v>
      </c>
    </row>
    <row r="290" spans="1:9" s="252" customFormat="1" ht="52.5">
      <c r="A290" s="12"/>
      <c r="B290" s="268"/>
      <c r="C290" s="315" t="s">
        <v>309</v>
      </c>
      <c r="D290" s="315"/>
      <c r="E290" s="115" t="s">
        <v>310</v>
      </c>
      <c r="F290" s="295">
        <f t="shared" si="39"/>
        <v>2736.7</v>
      </c>
      <c r="G290" s="295">
        <f t="shared" si="39"/>
        <v>2736.1</v>
      </c>
      <c r="H290" s="295">
        <f t="shared" si="39"/>
        <v>2736.1</v>
      </c>
      <c r="I290" s="278">
        <f t="shared" si="36"/>
        <v>100</v>
      </c>
    </row>
    <row r="291" spans="1:9" s="252" customFormat="1" ht="66" customHeight="1">
      <c r="A291" s="12"/>
      <c r="B291" s="268"/>
      <c r="C291" s="315"/>
      <c r="D291" s="108" t="s">
        <v>8</v>
      </c>
      <c r="E291" s="95" t="s">
        <v>9</v>
      </c>
      <c r="F291" s="295">
        <v>2736.7</v>
      </c>
      <c r="G291" s="278">
        <v>2736.1</v>
      </c>
      <c r="H291" s="278">
        <v>2736.1</v>
      </c>
      <c r="I291" s="278">
        <f t="shared" si="36"/>
        <v>100</v>
      </c>
    </row>
    <row r="292" spans="1:9" s="252" customFormat="1" ht="39">
      <c r="A292" s="12"/>
      <c r="B292" s="268"/>
      <c r="C292" s="108" t="s">
        <v>311</v>
      </c>
      <c r="D292" s="108"/>
      <c r="E292" s="114" t="s">
        <v>312</v>
      </c>
      <c r="F292" s="295">
        <f>F293</f>
        <v>1249.6</v>
      </c>
      <c r="G292" s="295">
        <f>G293</f>
        <v>1249.6</v>
      </c>
      <c r="H292" s="295">
        <f>H293</f>
        <v>770.1</v>
      </c>
      <c r="I292" s="278">
        <f t="shared" si="36"/>
        <v>61.62772087067863</v>
      </c>
    </row>
    <row r="293" spans="1:9" s="252" customFormat="1" ht="66" customHeight="1">
      <c r="A293" s="12"/>
      <c r="B293" s="268"/>
      <c r="C293" s="108"/>
      <c r="D293" s="108" t="s">
        <v>8</v>
      </c>
      <c r="E293" s="95" t="s">
        <v>9</v>
      </c>
      <c r="F293" s="295">
        <v>1249.6</v>
      </c>
      <c r="G293" s="278">
        <v>1249.6</v>
      </c>
      <c r="H293" s="278">
        <v>770.1</v>
      </c>
      <c r="I293" s="278">
        <f t="shared" si="36"/>
        <v>61.62772087067863</v>
      </c>
    </row>
    <row r="294" spans="1:9" s="252" customFormat="1" ht="52.5">
      <c r="A294" s="12"/>
      <c r="B294" s="268"/>
      <c r="C294" s="108" t="s">
        <v>313</v>
      </c>
      <c r="D294" s="108"/>
      <c r="E294" s="95" t="s">
        <v>187</v>
      </c>
      <c r="F294" s="295">
        <f>F295</f>
        <v>40</v>
      </c>
      <c r="G294" s="295">
        <f>G295</f>
        <v>40</v>
      </c>
      <c r="H294" s="295">
        <f>H295</f>
        <v>40</v>
      </c>
      <c r="I294" s="278">
        <f t="shared" si="36"/>
        <v>100</v>
      </c>
    </row>
    <row r="295" spans="1:9" s="252" customFormat="1" ht="66" customHeight="1">
      <c r="A295" s="12"/>
      <c r="B295" s="282"/>
      <c r="C295" s="108"/>
      <c r="D295" s="108" t="s">
        <v>8</v>
      </c>
      <c r="E295" s="95" t="s">
        <v>9</v>
      </c>
      <c r="F295" s="295">
        <v>40</v>
      </c>
      <c r="G295" s="278">
        <v>40</v>
      </c>
      <c r="H295" s="278">
        <v>40</v>
      </c>
      <c r="I295" s="278">
        <f t="shared" si="36"/>
        <v>100</v>
      </c>
    </row>
    <row r="296" spans="1:9" s="252" customFormat="1" ht="92.25">
      <c r="A296" s="12"/>
      <c r="B296" s="309"/>
      <c r="C296" s="315" t="s">
        <v>577</v>
      </c>
      <c r="D296" s="142"/>
      <c r="E296" s="145" t="s">
        <v>568</v>
      </c>
      <c r="F296" s="316">
        <f>F297</f>
        <v>0</v>
      </c>
      <c r="G296" s="316">
        <f>G297</f>
        <v>170</v>
      </c>
      <c r="H296" s="316">
        <f>H297</f>
        <v>170</v>
      </c>
      <c r="I296" s="278">
        <f>H296/G296*100</f>
        <v>100</v>
      </c>
    </row>
    <row r="297" spans="1:9" s="252" customFormat="1" ht="66" customHeight="1">
      <c r="A297" s="12"/>
      <c r="B297" s="276"/>
      <c r="C297" s="315"/>
      <c r="D297" s="301" t="s">
        <v>8</v>
      </c>
      <c r="E297" s="145" t="s">
        <v>9</v>
      </c>
      <c r="F297" s="317">
        <v>0</v>
      </c>
      <c r="G297" s="281">
        <v>170</v>
      </c>
      <c r="H297" s="281">
        <v>170</v>
      </c>
      <c r="I297" s="278">
        <f>H297/G297*100</f>
        <v>100</v>
      </c>
    </row>
    <row r="298" spans="1:9" s="252" customFormat="1" ht="41.25" customHeight="1">
      <c r="A298" s="12"/>
      <c r="B298" s="282"/>
      <c r="C298" s="332" t="s">
        <v>314</v>
      </c>
      <c r="D298" s="332"/>
      <c r="E298" s="116" t="s">
        <v>315</v>
      </c>
      <c r="F298" s="293">
        <f>F299+F304+F302</f>
        <v>4943.400000000001</v>
      </c>
      <c r="G298" s="293">
        <f>G299+G304+G302</f>
        <v>4826.3</v>
      </c>
      <c r="H298" s="293">
        <f>H299+H304+H302</f>
        <v>4826.3</v>
      </c>
      <c r="I298" s="272">
        <f t="shared" si="36"/>
        <v>100</v>
      </c>
    </row>
    <row r="299" spans="1:9" s="252" customFormat="1" ht="66">
      <c r="A299" s="12"/>
      <c r="B299" s="282"/>
      <c r="C299" s="108" t="s">
        <v>316</v>
      </c>
      <c r="D299" s="108"/>
      <c r="E299" s="103" t="s">
        <v>317</v>
      </c>
      <c r="F299" s="295">
        <f aca="true" t="shared" si="40" ref="F299:H300">F300</f>
        <v>4044.1</v>
      </c>
      <c r="G299" s="295">
        <f t="shared" si="40"/>
        <v>3927</v>
      </c>
      <c r="H299" s="295">
        <f t="shared" si="40"/>
        <v>3927</v>
      </c>
      <c r="I299" s="278">
        <f t="shared" si="36"/>
        <v>100</v>
      </c>
    </row>
    <row r="300" spans="1:9" s="252" customFormat="1" ht="92.25">
      <c r="A300" s="12"/>
      <c r="B300" s="282"/>
      <c r="C300" s="108" t="s">
        <v>318</v>
      </c>
      <c r="D300" s="108"/>
      <c r="E300" s="103" t="s">
        <v>319</v>
      </c>
      <c r="F300" s="295">
        <f t="shared" si="40"/>
        <v>4044.1</v>
      </c>
      <c r="G300" s="295">
        <f t="shared" si="40"/>
        <v>3927</v>
      </c>
      <c r="H300" s="295">
        <f t="shared" si="40"/>
        <v>3927</v>
      </c>
      <c r="I300" s="278">
        <f t="shared" si="36"/>
        <v>100</v>
      </c>
    </row>
    <row r="301" spans="1:9" s="252" customFormat="1" ht="66" customHeight="1">
      <c r="A301" s="12"/>
      <c r="B301" s="282"/>
      <c r="C301" s="108"/>
      <c r="D301" s="108" t="s">
        <v>8</v>
      </c>
      <c r="E301" s="95" t="s">
        <v>9</v>
      </c>
      <c r="F301" s="295">
        <v>4044.1</v>
      </c>
      <c r="G301" s="281">
        <v>3927</v>
      </c>
      <c r="H301" s="281">
        <v>3927</v>
      </c>
      <c r="I301" s="278">
        <f t="shared" si="36"/>
        <v>100</v>
      </c>
    </row>
    <row r="302" spans="1:9" s="252" customFormat="1" ht="39">
      <c r="A302" s="12"/>
      <c r="B302" s="282"/>
      <c r="C302" s="108" t="s">
        <v>320</v>
      </c>
      <c r="D302" s="108"/>
      <c r="E302" s="114" t="s">
        <v>321</v>
      </c>
      <c r="F302" s="295">
        <f>F303</f>
        <v>843.6</v>
      </c>
      <c r="G302" s="295">
        <f>G303</f>
        <v>843.6</v>
      </c>
      <c r="H302" s="295">
        <f>H303</f>
        <v>843.6</v>
      </c>
      <c r="I302" s="278">
        <f t="shared" si="36"/>
        <v>100</v>
      </c>
    </row>
    <row r="303" spans="1:9" s="252" customFormat="1" ht="66" customHeight="1">
      <c r="A303" s="12"/>
      <c r="B303" s="282"/>
      <c r="C303" s="108"/>
      <c r="D303" s="108" t="s">
        <v>8</v>
      </c>
      <c r="E303" s="95" t="s">
        <v>9</v>
      </c>
      <c r="F303" s="295">
        <v>843.6</v>
      </c>
      <c r="G303" s="281">
        <v>843.6</v>
      </c>
      <c r="H303" s="281">
        <v>843.6</v>
      </c>
      <c r="I303" s="278">
        <f t="shared" si="36"/>
        <v>100</v>
      </c>
    </row>
    <row r="304" spans="1:9" s="252" customFormat="1" ht="52.5">
      <c r="A304" s="12"/>
      <c r="B304" s="282"/>
      <c r="C304" s="108" t="s">
        <v>322</v>
      </c>
      <c r="D304" s="108"/>
      <c r="E304" s="95" t="s">
        <v>187</v>
      </c>
      <c r="F304" s="295">
        <f>F305</f>
        <v>55.7</v>
      </c>
      <c r="G304" s="295">
        <f>G305</f>
        <v>55.7</v>
      </c>
      <c r="H304" s="295">
        <f>H305</f>
        <v>55.7</v>
      </c>
      <c r="I304" s="278">
        <f t="shared" si="36"/>
        <v>100</v>
      </c>
    </row>
    <row r="305" spans="1:9" s="252" customFormat="1" ht="66" customHeight="1">
      <c r="A305" s="12"/>
      <c r="B305" s="282"/>
      <c r="C305" s="108"/>
      <c r="D305" s="108" t="s">
        <v>8</v>
      </c>
      <c r="E305" s="95" t="s">
        <v>9</v>
      </c>
      <c r="F305" s="295">
        <v>55.7</v>
      </c>
      <c r="G305" s="281">
        <v>55.7</v>
      </c>
      <c r="H305" s="281">
        <v>55.7</v>
      </c>
      <c r="I305" s="278">
        <f t="shared" si="36"/>
        <v>100</v>
      </c>
    </row>
    <row r="306" spans="1:9" s="252" customFormat="1" ht="26.25">
      <c r="A306" s="12"/>
      <c r="B306" s="282"/>
      <c r="C306" s="203" t="s">
        <v>238</v>
      </c>
      <c r="D306" s="203"/>
      <c r="E306" s="117" t="s">
        <v>239</v>
      </c>
      <c r="F306" s="291">
        <f aca="true" t="shared" si="41" ref="F306:H307">F307</f>
        <v>10672.400000000001</v>
      </c>
      <c r="G306" s="291">
        <f t="shared" si="41"/>
        <v>10598.800000000001</v>
      </c>
      <c r="H306" s="291">
        <f t="shared" si="41"/>
        <v>10228</v>
      </c>
      <c r="I306" s="267">
        <f t="shared" si="36"/>
        <v>96.50149073480016</v>
      </c>
    </row>
    <row r="307" spans="1:9" s="294" customFormat="1" ht="42" customHeight="1">
      <c r="A307" s="9"/>
      <c r="B307" s="268"/>
      <c r="C307" s="164" t="s">
        <v>240</v>
      </c>
      <c r="D307" s="164"/>
      <c r="E307" s="200" t="s">
        <v>241</v>
      </c>
      <c r="F307" s="314">
        <f t="shared" si="41"/>
        <v>10672.400000000001</v>
      </c>
      <c r="G307" s="314">
        <f t="shared" si="41"/>
        <v>10598.800000000001</v>
      </c>
      <c r="H307" s="314">
        <f t="shared" si="41"/>
        <v>10228</v>
      </c>
      <c r="I307" s="272">
        <f t="shared" si="36"/>
        <v>96.50149073480016</v>
      </c>
    </row>
    <row r="308" spans="1:9" s="333" customFormat="1" ht="12.75">
      <c r="A308" s="26"/>
      <c r="B308" s="282"/>
      <c r="C308" s="315" t="s">
        <v>242</v>
      </c>
      <c r="D308" s="102"/>
      <c r="E308" s="118" t="s">
        <v>17</v>
      </c>
      <c r="F308" s="316">
        <f>F309+F310+F311</f>
        <v>10672.400000000001</v>
      </c>
      <c r="G308" s="316">
        <f>G309+G310+G311</f>
        <v>10598.800000000001</v>
      </c>
      <c r="H308" s="316">
        <f>H309+H310+H311</f>
        <v>10228</v>
      </c>
      <c r="I308" s="278">
        <f t="shared" si="36"/>
        <v>96.50149073480016</v>
      </c>
    </row>
    <row r="309" spans="1:9" s="252" customFormat="1" ht="130.5" customHeight="1">
      <c r="A309" s="12"/>
      <c r="B309" s="276"/>
      <c r="C309" s="334"/>
      <c r="D309" s="102" t="s">
        <v>2</v>
      </c>
      <c r="E309" s="106" t="s">
        <v>561</v>
      </c>
      <c r="F309" s="317">
        <v>9329.2</v>
      </c>
      <c r="G309" s="278">
        <v>9310.5</v>
      </c>
      <c r="H309" s="278">
        <v>9073.6</v>
      </c>
      <c r="I309" s="278">
        <f t="shared" si="36"/>
        <v>97.45556092583642</v>
      </c>
    </row>
    <row r="310" spans="1:9" s="252" customFormat="1" ht="39" customHeight="1">
      <c r="A310" s="12"/>
      <c r="B310" s="276"/>
      <c r="C310" s="334"/>
      <c r="D310" s="102" t="s">
        <v>3</v>
      </c>
      <c r="E310" s="106" t="s">
        <v>179</v>
      </c>
      <c r="F310" s="317">
        <v>1341.1</v>
      </c>
      <c r="G310" s="281">
        <v>1286.2</v>
      </c>
      <c r="H310" s="281">
        <v>1154.4</v>
      </c>
      <c r="I310" s="278">
        <f t="shared" si="36"/>
        <v>89.7527600684186</v>
      </c>
    </row>
    <row r="311" spans="1:9" s="252" customFormat="1" ht="25.5" customHeight="1">
      <c r="A311" s="12"/>
      <c r="B311" s="276"/>
      <c r="C311" s="334"/>
      <c r="D311" s="102" t="s">
        <v>4</v>
      </c>
      <c r="E311" s="106" t="s">
        <v>5</v>
      </c>
      <c r="F311" s="317">
        <v>2.1</v>
      </c>
      <c r="G311" s="281">
        <v>2.1</v>
      </c>
      <c r="H311" s="281">
        <v>0</v>
      </c>
      <c r="I311" s="278">
        <f t="shared" si="36"/>
        <v>0</v>
      </c>
    </row>
    <row r="312" spans="1:9" s="252" customFormat="1" ht="26.25" hidden="1">
      <c r="A312" s="12"/>
      <c r="B312" s="282" t="s">
        <v>127</v>
      </c>
      <c r="C312" s="269"/>
      <c r="D312" s="323"/>
      <c r="E312" s="25" t="s">
        <v>148</v>
      </c>
      <c r="F312" s="267">
        <f aca="true" t="shared" si="42" ref="F312:H313">F313</f>
        <v>0</v>
      </c>
      <c r="G312" s="267">
        <f t="shared" si="42"/>
        <v>0</v>
      </c>
      <c r="H312" s="267">
        <f t="shared" si="42"/>
        <v>0</v>
      </c>
      <c r="I312" s="267" t="e">
        <f aca="true" t="shared" si="43" ref="I312:I350">H312/G312*100</f>
        <v>#DIV/0!</v>
      </c>
    </row>
    <row r="313" spans="1:9" s="252" customFormat="1" ht="13.5" hidden="1">
      <c r="A313" s="12"/>
      <c r="B313" s="268" t="s">
        <v>128</v>
      </c>
      <c r="C313" s="269"/>
      <c r="D313" s="324"/>
      <c r="E313" s="238" t="s">
        <v>129</v>
      </c>
      <c r="F313" s="272">
        <f t="shared" si="42"/>
        <v>0</v>
      </c>
      <c r="G313" s="272">
        <f t="shared" si="42"/>
        <v>0</v>
      </c>
      <c r="H313" s="272">
        <f t="shared" si="42"/>
        <v>0</v>
      </c>
      <c r="I313" s="272" t="e">
        <f t="shared" si="43"/>
        <v>#DIV/0!</v>
      </c>
    </row>
    <row r="314" spans="1:9" s="252" customFormat="1" ht="12.75" hidden="1">
      <c r="A314" s="12"/>
      <c r="B314" s="282"/>
      <c r="C314" s="269"/>
      <c r="D314" s="323"/>
      <c r="E314" s="7"/>
      <c r="F314" s="267"/>
      <c r="G314" s="267"/>
      <c r="H314" s="267"/>
      <c r="I314" s="267" t="e">
        <f t="shared" si="43"/>
        <v>#DIV/0!</v>
      </c>
    </row>
    <row r="315" spans="1:9" s="252" customFormat="1" ht="12.75">
      <c r="A315" s="12"/>
      <c r="B315" s="282" t="s">
        <v>13</v>
      </c>
      <c r="C315" s="311"/>
      <c r="D315" s="311"/>
      <c r="E315" s="133" t="s">
        <v>14</v>
      </c>
      <c r="F315" s="329">
        <f>F316+F351</f>
        <v>47778.7</v>
      </c>
      <c r="G315" s="329">
        <f>G316+G351</f>
        <v>50885</v>
      </c>
      <c r="H315" s="329">
        <f>H316+H351</f>
        <v>42727.399999999994</v>
      </c>
      <c r="I315" s="267">
        <f t="shared" si="43"/>
        <v>83.96855654908126</v>
      </c>
    </row>
    <row r="316" spans="1:9" s="252" customFormat="1" ht="13.5">
      <c r="A316" s="49"/>
      <c r="B316" s="268" t="s">
        <v>20</v>
      </c>
      <c r="C316" s="164"/>
      <c r="D316" s="164"/>
      <c r="E316" s="109" t="s">
        <v>68</v>
      </c>
      <c r="F316" s="314">
        <f>F317</f>
        <v>13367.6</v>
      </c>
      <c r="G316" s="314">
        <f>G317</f>
        <v>16473.9</v>
      </c>
      <c r="H316" s="314">
        <f>H317</f>
        <v>11034.3</v>
      </c>
      <c r="I316" s="272">
        <f t="shared" si="43"/>
        <v>66.98049642161236</v>
      </c>
    </row>
    <row r="317" spans="1:9" s="252" customFormat="1" ht="57" customHeight="1">
      <c r="A317" s="49"/>
      <c r="B317" s="268"/>
      <c r="C317" s="311" t="s">
        <v>254</v>
      </c>
      <c r="D317" s="311"/>
      <c r="E317" s="96" t="s">
        <v>255</v>
      </c>
      <c r="F317" s="312">
        <f>F318+F324+F341+F344</f>
        <v>13367.6</v>
      </c>
      <c r="G317" s="312">
        <f>G318+G324+G341+G344</f>
        <v>16473.9</v>
      </c>
      <c r="H317" s="312">
        <f>H318+H324+H341+H344</f>
        <v>11034.3</v>
      </c>
      <c r="I317" s="267">
        <f t="shared" si="43"/>
        <v>66.98049642161236</v>
      </c>
    </row>
    <row r="318" spans="1:9" s="252" customFormat="1" ht="41.25">
      <c r="A318" s="49"/>
      <c r="B318" s="268"/>
      <c r="C318" s="332" t="s">
        <v>256</v>
      </c>
      <c r="D318" s="110"/>
      <c r="E318" s="111" t="s">
        <v>257</v>
      </c>
      <c r="F318" s="314">
        <f>F319+F321</f>
        <v>407.9</v>
      </c>
      <c r="G318" s="314">
        <f>G319+G321</f>
        <v>648.2</v>
      </c>
      <c r="H318" s="314">
        <f>H319+H321</f>
        <v>373.8</v>
      </c>
      <c r="I318" s="272">
        <f t="shared" si="43"/>
        <v>57.66738660907127</v>
      </c>
    </row>
    <row r="319" spans="1:9" s="252" customFormat="1" ht="66">
      <c r="A319" s="49"/>
      <c r="B319" s="268"/>
      <c r="C319" s="315" t="s">
        <v>265</v>
      </c>
      <c r="D319" s="315"/>
      <c r="E319" s="100" t="s">
        <v>266</v>
      </c>
      <c r="F319" s="316">
        <f>F320</f>
        <v>160.5</v>
      </c>
      <c r="G319" s="316">
        <f>G320</f>
        <v>407.1</v>
      </c>
      <c r="H319" s="316">
        <f>H320</f>
        <v>373.8</v>
      </c>
      <c r="I319" s="278">
        <f t="shared" si="43"/>
        <v>91.8201915991157</v>
      </c>
    </row>
    <row r="320" spans="1:9" s="252" customFormat="1" ht="27" customHeight="1">
      <c r="A320" s="49"/>
      <c r="B320" s="268"/>
      <c r="C320" s="164"/>
      <c r="D320" s="108" t="s">
        <v>6</v>
      </c>
      <c r="E320" s="107" t="s">
        <v>7</v>
      </c>
      <c r="F320" s="316">
        <v>160.5</v>
      </c>
      <c r="G320" s="278">
        <v>407.1</v>
      </c>
      <c r="H320" s="278">
        <v>373.8</v>
      </c>
      <c r="I320" s="278">
        <f t="shared" si="43"/>
        <v>91.8201915991157</v>
      </c>
    </row>
    <row r="321" spans="1:9" s="252" customFormat="1" ht="78.75">
      <c r="A321" s="12"/>
      <c r="B321" s="331"/>
      <c r="C321" s="108" t="s">
        <v>267</v>
      </c>
      <c r="D321" s="108"/>
      <c r="E321" s="95" t="s">
        <v>268</v>
      </c>
      <c r="F321" s="317">
        <f>F323+F322</f>
        <v>247.4</v>
      </c>
      <c r="G321" s="317">
        <f>G323+G322</f>
        <v>241.1</v>
      </c>
      <c r="H321" s="317">
        <f>H323+H322</f>
        <v>0</v>
      </c>
      <c r="I321" s="278">
        <f t="shared" si="43"/>
        <v>0</v>
      </c>
    </row>
    <row r="322" spans="1:9" s="252" customFormat="1" ht="39" customHeight="1">
      <c r="A322" s="12"/>
      <c r="B322" s="331"/>
      <c r="C322" s="108"/>
      <c r="D322" s="108" t="s">
        <v>3</v>
      </c>
      <c r="E322" s="103" t="s">
        <v>179</v>
      </c>
      <c r="F322" s="317">
        <v>0</v>
      </c>
      <c r="G322" s="317">
        <v>3.6</v>
      </c>
      <c r="H322" s="317">
        <v>0</v>
      </c>
      <c r="I322" s="278">
        <f t="shared" si="43"/>
        <v>0</v>
      </c>
    </row>
    <row r="323" spans="1:9" s="252" customFormat="1" ht="27" customHeight="1">
      <c r="A323" s="12"/>
      <c r="B323" s="331"/>
      <c r="C323" s="164"/>
      <c r="D323" s="108" t="s">
        <v>6</v>
      </c>
      <c r="E323" s="107" t="s">
        <v>7</v>
      </c>
      <c r="F323" s="316">
        <v>247.4</v>
      </c>
      <c r="G323" s="281">
        <v>237.5</v>
      </c>
      <c r="H323" s="281">
        <v>0</v>
      </c>
      <c r="I323" s="278">
        <f t="shared" si="43"/>
        <v>0</v>
      </c>
    </row>
    <row r="324" spans="1:9" s="252" customFormat="1" ht="54.75">
      <c r="A324" s="12"/>
      <c r="B324" s="331"/>
      <c r="C324" s="332" t="s">
        <v>271</v>
      </c>
      <c r="D324" s="110"/>
      <c r="E324" s="111" t="s">
        <v>272</v>
      </c>
      <c r="F324" s="314">
        <f>F334+F337+F327+F332+F329+F339+F325</f>
        <v>11660.000000000002</v>
      </c>
      <c r="G324" s="314">
        <f>G334+G337+G327+G332+G329+G339+G325</f>
        <v>14436</v>
      </c>
      <c r="H324" s="314">
        <f>H334+H337+H327+H332+H329+H339+H325</f>
        <v>10416</v>
      </c>
      <c r="I324" s="272">
        <f t="shared" si="43"/>
        <v>72.15295095594347</v>
      </c>
    </row>
    <row r="325" spans="1:9" s="252" customFormat="1" ht="78.75">
      <c r="A325" s="12"/>
      <c r="B325" s="331"/>
      <c r="C325" s="335" t="s">
        <v>613</v>
      </c>
      <c r="D325" s="247"/>
      <c r="E325" s="119" t="s">
        <v>614</v>
      </c>
      <c r="F325" s="316">
        <f>F326</f>
        <v>0</v>
      </c>
      <c r="G325" s="316">
        <f>G326</f>
        <v>299</v>
      </c>
      <c r="H325" s="316">
        <f>H326</f>
        <v>299</v>
      </c>
      <c r="I325" s="278">
        <f>H325/G325*100</f>
        <v>100</v>
      </c>
    </row>
    <row r="326" spans="1:9" s="252" customFormat="1" ht="27" customHeight="1">
      <c r="A326" s="12"/>
      <c r="B326" s="276"/>
      <c r="C326" s="335"/>
      <c r="D326" s="108" t="s">
        <v>6</v>
      </c>
      <c r="E326" s="107" t="s">
        <v>7</v>
      </c>
      <c r="F326" s="317">
        <v>0</v>
      </c>
      <c r="G326" s="278">
        <v>299</v>
      </c>
      <c r="H326" s="278">
        <v>299</v>
      </c>
      <c r="I326" s="278">
        <f>H326/G326*100</f>
        <v>100</v>
      </c>
    </row>
    <row r="327" spans="1:9" s="252" customFormat="1" ht="66">
      <c r="A327" s="12"/>
      <c r="B327" s="331"/>
      <c r="C327" s="335" t="s">
        <v>323</v>
      </c>
      <c r="D327" s="247"/>
      <c r="E327" s="119" t="s">
        <v>324</v>
      </c>
      <c r="F327" s="316">
        <f>F328</f>
        <v>2204.7</v>
      </c>
      <c r="G327" s="316">
        <f>G328</f>
        <v>2204.7</v>
      </c>
      <c r="H327" s="316">
        <f>H328</f>
        <v>1635.7</v>
      </c>
      <c r="I327" s="278">
        <f t="shared" si="43"/>
        <v>74.19149997732119</v>
      </c>
    </row>
    <row r="328" spans="1:9" s="252" customFormat="1" ht="27" customHeight="1">
      <c r="A328" s="12"/>
      <c r="B328" s="276"/>
      <c r="C328" s="335"/>
      <c r="D328" s="108" t="s">
        <v>6</v>
      </c>
      <c r="E328" s="107" t="s">
        <v>7</v>
      </c>
      <c r="F328" s="317">
        <v>2204.7</v>
      </c>
      <c r="G328" s="278">
        <v>2204.7</v>
      </c>
      <c r="H328" s="278">
        <v>1635.7</v>
      </c>
      <c r="I328" s="278">
        <f t="shared" si="43"/>
        <v>74.19149997732119</v>
      </c>
    </row>
    <row r="329" spans="1:9" s="252" customFormat="1" ht="78.75">
      <c r="A329" s="12"/>
      <c r="B329" s="276"/>
      <c r="C329" s="108" t="s">
        <v>285</v>
      </c>
      <c r="D329" s="108"/>
      <c r="E329" s="95" t="s">
        <v>268</v>
      </c>
      <c r="F329" s="317">
        <f>F331+F330</f>
        <v>424</v>
      </c>
      <c r="G329" s="317">
        <f>G331+G330</f>
        <v>430.3</v>
      </c>
      <c r="H329" s="317">
        <f>H331+H330</f>
        <v>18.4</v>
      </c>
      <c r="I329" s="278">
        <f t="shared" si="43"/>
        <v>4.276086451313037</v>
      </c>
    </row>
    <row r="330" spans="1:9" s="252" customFormat="1" ht="39" customHeight="1">
      <c r="A330" s="12"/>
      <c r="B330" s="276"/>
      <c r="C330" s="108"/>
      <c r="D330" s="108" t="s">
        <v>3</v>
      </c>
      <c r="E330" s="103" t="s">
        <v>179</v>
      </c>
      <c r="F330" s="317">
        <v>0</v>
      </c>
      <c r="G330" s="317">
        <v>6.3</v>
      </c>
      <c r="H330" s="317">
        <v>0</v>
      </c>
      <c r="I330" s="278">
        <f t="shared" si="43"/>
        <v>0</v>
      </c>
    </row>
    <row r="331" spans="1:9" s="252" customFormat="1" ht="27" customHeight="1">
      <c r="A331" s="12"/>
      <c r="B331" s="276"/>
      <c r="C331" s="164"/>
      <c r="D331" s="108" t="s">
        <v>6</v>
      </c>
      <c r="E331" s="107" t="s">
        <v>7</v>
      </c>
      <c r="F331" s="316">
        <v>424</v>
      </c>
      <c r="G331" s="278">
        <v>424</v>
      </c>
      <c r="H331" s="278">
        <v>18.4</v>
      </c>
      <c r="I331" s="278">
        <f t="shared" si="43"/>
        <v>4.339622641509433</v>
      </c>
    </row>
    <row r="332" spans="1:9" s="252" customFormat="1" ht="105">
      <c r="A332" s="12"/>
      <c r="B332" s="276"/>
      <c r="C332" s="108" t="s">
        <v>325</v>
      </c>
      <c r="D332" s="108"/>
      <c r="E332" s="120" t="s">
        <v>326</v>
      </c>
      <c r="F332" s="317">
        <f>F333</f>
        <v>152.1</v>
      </c>
      <c r="G332" s="317">
        <f>G333</f>
        <v>182.1</v>
      </c>
      <c r="H332" s="317">
        <f>H333</f>
        <v>165</v>
      </c>
      <c r="I332" s="278">
        <f t="shared" si="43"/>
        <v>90.60955518945634</v>
      </c>
    </row>
    <row r="333" spans="1:9" s="252" customFormat="1" ht="27" customHeight="1">
      <c r="A333" s="49"/>
      <c r="B333" s="268"/>
      <c r="C333" s="108"/>
      <c r="D333" s="108" t="s">
        <v>6</v>
      </c>
      <c r="E333" s="107" t="s">
        <v>7</v>
      </c>
      <c r="F333" s="317">
        <v>152.1</v>
      </c>
      <c r="G333" s="278">
        <v>182.1</v>
      </c>
      <c r="H333" s="278">
        <v>165</v>
      </c>
      <c r="I333" s="278">
        <f t="shared" si="43"/>
        <v>90.60955518945634</v>
      </c>
    </row>
    <row r="334" spans="1:9" s="252" customFormat="1" ht="52.5">
      <c r="A334" s="49"/>
      <c r="B334" s="268"/>
      <c r="C334" s="315" t="s">
        <v>327</v>
      </c>
      <c r="D334" s="315"/>
      <c r="E334" s="100" t="s">
        <v>38</v>
      </c>
      <c r="F334" s="316">
        <f>F335+F336</f>
        <v>4347.8</v>
      </c>
      <c r="G334" s="316">
        <f>G335+G336</f>
        <v>4347.8</v>
      </c>
      <c r="H334" s="316">
        <f>H335+H336</f>
        <v>3140.4</v>
      </c>
      <c r="I334" s="278">
        <f t="shared" si="43"/>
        <v>72.22963337780027</v>
      </c>
    </row>
    <row r="335" spans="1:9" s="252" customFormat="1" ht="27" customHeight="1">
      <c r="A335" s="49"/>
      <c r="B335" s="268"/>
      <c r="C335" s="164"/>
      <c r="D335" s="108" t="s">
        <v>6</v>
      </c>
      <c r="E335" s="107" t="s">
        <v>7</v>
      </c>
      <c r="F335" s="316">
        <v>791.8</v>
      </c>
      <c r="G335" s="278">
        <v>942</v>
      </c>
      <c r="H335" s="278">
        <v>613</v>
      </c>
      <c r="I335" s="278">
        <f t="shared" si="43"/>
        <v>65.07430997876857</v>
      </c>
    </row>
    <row r="336" spans="1:9" s="252" customFormat="1" ht="66" customHeight="1">
      <c r="A336" s="49"/>
      <c r="B336" s="268"/>
      <c r="C336" s="164"/>
      <c r="D336" s="108" t="s">
        <v>8</v>
      </c>
      <c r="E336" s="95" t="s">
        <v>9</v>
      </c>
      <c r="F336" s="316">
        <v>3556</v>
      </c>
      <c r="G336" s="278">
        <v>3405.8</v>
      </c>
      <c r="H336" s="278">
        <v>2527.4</v>
      </c>
      <c r="I336" s="278">
        <f t="shared" si="43"/>
        <v>74.208702801104</v>
      </c>
    </row>
    <row r="337" spans="1:9" s="252" customFormat="1" ht="52.5">
      <c r="A337" s="49"/>
      <c r="B337" s="268"/>
      <c r="C337" s="335" t="s">
        <v>328</v>
      </c>
      <c r="D337" s="247"/>
      <c r="E337" s="121" t="s">
        <v>39</v>
      </c>
      <c r="F337" s="316">
        <f>F338</f>
        <v>4531.4</v>
      </c>
      <c r="G337" s="316">
        <f>G338</f>
        <v>4531.4</v>
      </c>
      <c r="H337" s="316">
        <f>H338</f>
        <v>3421.4</v>
      </c>
      <c r="I337" s="278">
        <f t="shared" si="43"/>
        <v>75.50425916935164</v>
      </c>
    </row>
    <row r="338" spans="1:9" s="252" customFormat="1" ht="66" customHeight="1">
      <c r="A338" s="49"/>
      <c r="B338" s="268"/>
      <c r="C338" s="335"/>
      <c r="D338" s="108" t="s">
        <v>8</v>
      </c>
      <c r="E338" s="95" t="s">
        <v>9</v>
      </c>
      <c r="F338" s="317">
        <v>4531.4</v>
      </c>
      <c r="G338" s="278">
        <v>4531.4</v>
      </c>
      <c r="H338" s="278">
        <v>3421.4</v>
      </c>
      <c r="I338" s="278">
        <f t="shared" si="43"/>
        <v>75.50425916935164</v>
      </c>
    </row>
    <row r="339" spans="1:9" s="252" customFormat="1" ht="78.75">
      <c r="A339" s="49"/>
      <c r="B339" s="268"/>
      <c r="C339" s="335" t="s">
        <v>578</v>
      </c>
      <c r="D339" s="247"/>
      <c r="E339" s="121" t="s">
        <v>579</v>
      </c>
      <c r="F339" s="316">
        <f>F340</f>
        <v>0</v>
      </c>
      <c r="G339" s="316">
        <f>G340</f>
        <v>2440.7</v>
      </c>
      <c r="H339" s="316">
        <f>H340</f>
        <v>1736.1</v>
      </c>
      <c r="I339" s="278">
        <f>H339/G339*100</f>
        <v>71.13123284303684</v>
      </c>
    </row>
    <row r="340" spans="1:9" s="252" customFormat="1" ht="27" customHeight="1">
      <c r="A340" s="49"/>
      <c r="B340" s="268"/>
      <c r="C340" s="335"/>
      <c r="D340" s="108" t="s">
        <v>6</v>
      </c>
      <c r="E340" s="107" t="s">
        <v>7</v>
      </c>
      <c r="F340" s="317">
        <v>0</v>
      </c>
      <c r="G340" s="278">
        <v>2440.7</v>
      </c>
      <c r="H340" s="278">
        <v>1736.1</v>
      </c>
      <c r="I340" s="278">
        <f>H340/G340*100</f>
        <v>71.13123284303684</v>
      </c>
    </row>
    <row r="341" spans="1:9" s="252" customFormat="1" ht="41.25">
      <c r="A341" s="49"/>
      <c r="B341" s="268"/>
      <c r="C341" s="332" t="s">
        <v>286</v>
      </c>
      <c r="D341" s="110"/>
      <c r="E341" s="111" t="s">
        <v>287</v>
      </c>
      <c r="F341" s="314">
        <f aca="true" t="shared" si="44" ref="F341:H342">F342</f>
        <v>105.3</v>
      </c>
      <c r="G341" s="314">
        <f t="shared" si="44"/>
        <v>105.3</v>
      </c>
      <c r="H341" s="314">
        <f t="shared" si="44"/>
        <v>0</v>
      </c>
      <c r="I341" s="272">
        <f t="shared" si="43"/>
        <v>0</v>
      </c>
    </row>
    <row r="342" spans="1:9" s="252" customFormat="1" ht="26.25">
      <c r="A342" s="49"/>
      <c r="B342" s="268"/>
      <c r="C342" s="108" t="s">
        <v>329</v>
      </c>
      <c r="D342" s="108"/>
      <c r="E342" s="105" t="s">
        <v>330</v>
      </c>
      <c r="F342" s="316">
        <f t="shared" si="44"/>
        <v>105.3</v>
      </c>
      <c r="G342" s="316">
        <f t="shared" si="44"/>
        <v>105.3</v>
      </c>
      <c r="H342" s="316">
        <f t="shared" si="44"/>
        <v>0</v>
      </c>
      <c r="I342" s="278">
        <f t="shared" si="43"/>
        <v>0</v>
      </c>
    </row>
    <row r="343" spans="1:9" s="252" customFormat="1" ht="27" customHeight="1">
      <c r="A343" s="49"/>
      <c r="B343" s="268"/>
      <c r="C343" s="108"/>
      <c r="D343" s="108" t="s">
        <v>6</v>
      </c>
      <c r="E343" s="107" t="s">
        <v>7</v>
      </c>
      <c r="F343" s="316">
        <v>105.3</v>
      </c>
      <c r="G343" s="281">
        <v>105.3</v>
      </c>
      <c r="H343" s="281">
        <v>0</v>
      </c>
      <c r="I343" s="278">
        <f t="shared" si="43"/>
        <v>0</v>
      </c>
    </row>
    <row r="344" spans="1:9" s="252" customFormat="1" ht="54.75">
      <c r="A344" s="49"/>
      <c r="B344" s="268"/>
      <c r="C344" s="168" t="s">
        <v>314</v>
      </c>
      <c r="D344" s="122"/>
      <c r="E344" s="123" t="s">
        <v>315</v>
      </c>
      <c r="F344" s="271">
        <f>F345+F347+F349</f>
        <v>1194.4</v>
      </c>
      <c r="G344" s="271">
        <f>G345+G347+G349</f>
        <v>1284.4</v>
      </c>
      <c r="H344" s="271">
        <f>H345+H347+H349</f>
        <v>244.5</v>
      </c>
      <c r="I344" s="272">
        <f t="shared" si="43"/>
        <v>19.036125817502334</v>
      </c>
    </row>
    <row r="345" spans="1:9" s="252" customFormat="1" ht="52.5">
      <c r="A345" s="49"/>
      <c r="B345" s="268"/>
      <c r="C345" s="108" t="s">
        <v>331</v>
      </c>
      <c r="D345" s="108"/>
      <c r="E345" s="95" t="s">
        <v>332</v>
      </c>
      <c r="F345" s="316">
        <f>F346</f>
        <v>10</v>
      </c>
      <c r="G345" s="316">
        <f>G346</f>
        <v>10</v>
      </c>
      <c r="H345" s="316">
        <f>H346</f>
        <v>0</v>
      </c>
      <c r="I345" s="278">
        <f t="shared" si="43"/>
        <v>0</v>
      </c>
    </row>
    <row r="346" spans="1:9" s="252" customFormat="1" ht="27" customHeight="1">
      <c r="A346" s="49"/>
      <c r="B346" s="268"/>
      <c r="C346" s="108"/>
      <c r="D346" s="108" t="s">
        <v>6</v>
      </c>
      <c r="E346" s="107" t="s">
        <v>7</v>
      </c>
      <c r="F346" s="317">
        <v>10</v>
      </c>
      <c r="G346" s="278">
        <v>10</v>
      </c>
      <c r="H346" s="278">
        <v>0</v>
      </c>
      <c r="I346" s="278">
        <f t="shared" si="43"/>
        <v>0</v>
      </c>
    </row>
    <row r="347" spans="1:9" s="252" customFormat="1" ht="66">
      <c r="A347" s="49"/>
      <c r="B347" s="268"/>
      <c r="C347" s="108" t="s">
        <v>333</v>
      </c>
      <c r="D347" s="108"/>
      <c r="E347" s="107" t="s">
        <v>183</v>
      </c>
      <c r="F347" s="317">
        <f>F348</f>
        <v>394.8</v>
      </c>
      <c r="G347" s="317">
        <f>G348</f>
        <v>424.8</v>
      </c>
      <c r="H347" s="317">
        <f>H348</f>
        <v>81.5</v>
      </c>
      <c r="I347" s="278">
        <f t="shared" si="43"/>
        <v>19.185499058380415</v>
      </c>
    </row>
    <row r="348" spans="1:9" s="252" customFormat="1" ht="27" customHeight="1">
      <c r="A348" s="49"/>
      <c r="B348" s="268"/>
      <c r="C348" s="108"/>
      <c r="D348" s="108" t="s">
        <v>6</v>
      </c>
      <c r="E348" s="107" t="s">
        <v>7</v>
      </c>
      <c r="F348" s="317">
        <v>394.8</v>
      </c>
      <c r="G348" s="278">
        <v>424.8</v>
      </c>
      <c r="H348" s="278">
        <v>81.5</v>
      </c>
      <c r="I348" s="278">
        <f t="shared" si="43"/>
        <v>19.185499058380415</v>
      </c>
    </row>
    <row r="349" spans="1:9" s="252" customFormat="1" ht="78.75">
      <c r="A349" s="49"/>
      <c r="B349" s="268"/>
      <c r="C349" s="108" t="s">
        <v>334</v>
      </c>
      <c r="D349" s="108"/>
      <c r="E349" s="107" t="s">
        <v>247</v>
      </c>
      <c r="F349" s="317">
        <f>F350</f>
        <v>789.6</v>
      </c>
      <c r="G349" s="317">
        <f>G350</f>
        <v>849.6</v>
      </c>
      <c r="H349" s="317">
        <f>H350</f>
        <v>163</v>
      </c>
      <c r="I349" s="278">
        <f t="shared" si="43"/>
        <v>19.185499058380415</v>
      </c>
    </row>
    <row r="350" spans="1:9" s="252" customFormat="1" ht="27" customHeight="1">
      <c r="A350" s="49"/>
      <c r="B350" s="268"/>
      <c r="C350" s="108"/>
      <c r="D350" s="108" t="s">
        <v>6</v>
      </c>
      <c r="E350" s="107" t="s">
        <v>7</v>
      </c>
      <c r="F350" s="317">
        <v>789.6</v>
      </c>
      <c r="G350" s="281">
        <v>849.6</v>
      </c>
      <c r="H350" s="281">
        <v>163</v>
      </c>
      <c r="I350" s="278">
        <f t="shared" si="43"/>
        <v>19.185499058380415</v>
      </c>
    </row>
    <row r="351" spans="1:9" s="252" customFormat="1" ht="13.5">
      <c r="A351" s="49"/>
      <c r="B351" s="268" t="s">
        <v>142</v>
      </c>
      <c r="C351" s="164"/>
      <c r="D351" s="164"/>
      <c r="E351" s="109" t="s">
        <v>143</v>
      </c>
      <c r="F351" s="336">
        <f>F352</f>
        <v>34411.1</v>
      </c>
      <c r="G351" s="336">
        <f aca="true" t="shared" si="45" ref="G351:H354">G352</f>
        <v>34411.1</v>
      </c>
      <c r="H351" s="336">
        <f t="shared" si="45"/>
        <v>31693.1</v>
      </c>
      <c r="I351" s="272">
        <f aca="true" t="shared" si="46" ref="I351:I393">H351/G351*100</f>
        <v>92.10138589001805</v>
      </c>
    </row>
    <row r="352" spans="1:9" s="252" customFormat="1" ht="57" customHeight="1">
      <c r="A352" s="49"/>
      <c r="B352" s="268"/>
      <c r="C352" s="311" t="s">
        <v>254</v>
      </c>
      <c r="D352" s="311"/>
      <c r="E352" s="96" t="s">
        <v>255</v>
      </c>
      <c r="F352" s="312">
        <f>F353</f>
        <v>34411.1</v>
      </c>
      <c r="G352" s="312">
        <f t="shared" si="45"/>
        <v>34411.1</v>
      </c>
      <c r="H352" s="312">
        <f t="shared" si="45"/>
        <v>31693.1</v>
      </c>
      <c r="I352" s="267">
        <f t="shared" si="46"/>
        <v>92.10138589001805</v>
      </c>
    </row>
    <row r="353" spans="1:9" s="252" customFormat="1" ht="41.25">
      <c r="A353" s="49"/>
      <c r="B353" s="268"/>
      <c r="C353" s="332" t="s">
        <v>256</v>
      </c>
      <c r="D353" s="110"/>
      <c r="E353" s="111" t="s">
        <v>257</v>
      </c>
      <c r="F353" s="314">
        <f>F354</f>
        <v>34411.1</v>
      </c>
      <c r="G353" s="314">
        <f t="shared" si="45"/>
        <v>34411.1</v>
      </c>
      <c r="H353" s="314">
        <f t="shared" si="45"/>
        <v>31693.1</v>
      </c>
      <c r="I353" s="272">
        <f t="shared" si="46"/>
        <v>92.10138589001805</v>
      </c>
    </row>
    <row r="354" spans="1:9" s="252" customFormat="1" ht="185.25" customHeight="1">
      <c r="A354" s="49"/>
      <c r="B354" s="268"/>
      <c r="C354" s="315" t="s">
        <v>303</v>
      </c>
      <c r="D354" s="315"/>
      <c r="E354" s="112" t="s">
        <v>304</v>
      </c>
      <c r="F354" s="322">
        <f>F355</f>
        <v>34411.1</v>
      </c>
      <c r="G354" s="322">
        <f t="shared" si="45"/>
        <v>34411.1</v>
      </c>
      <c r="H354" s="322">
        <f t="shared" si="45"/>
        <v>31693.1</v>
      </c>
      <c r="I354" s="278">
        <f t="shared" si="46"/>
        <v>92.10138589001805</v>
      </c>
    </row>
    <row r="355" spans="1:9" s="252" customFormat="1" ht="27" customHeight="1">
      <c r="A355" s="49"/>
      <c r="B355" s="268"/>
      <c r="C355" s="108"/>
      <c r="D355" s="108" t="s">
        <v>6</v>
      </c>
      <c r="E355" s="107" t="s">
        <v>7</v>
      </c>
      <c r="F355" s="317">
        <v>34411.1</v>
      </c>
      <c r="G355" s="278">
        <v>34411.1</v>
      </c>
      <c r="H355" s="278">
        <v>31693.1</v>
      </c>
      <c r="I355" s="278">
        <f t="shared" si="46"/>
        <v>92.10138589001805</v>
      </c>
    </row>
    <row r="356" spans="1:9" s="252" customFormat="1" ht="42">
      <c r="A356" s="8" t="s">
        <v>69</v>
      </c>
      <c r="B356" s="164"/>
      <c r="C356" s="164"/>
      <c r="D356" s="164"/>
      <c r="E356" s="124" t="s">
        <v>70</v>
      </c>
      <c r="F356" s="337">
        <f>F357+F388</f>
        <v>55256.899999999994</v>
      </c>
      <c r="G356" s="337">
        <f>G357+G388</f>
        <v>75921.8</v>
      </c>
      <c r="H356" s="337">
        <f>H357+H388</f>
        <v>56995.600000000006</v>
      </c>
      <c r="I356" s="306">
        <f t="shared" si="46"/>
        <v>75.07145510248704</v>
      </c>
    </row>
    <row r="357" spans="1:9" s="252" customFormat="1" ht="26.25">
      <c r="A357" s="12"/>
      <c r="B357" s="203" t="s">
        <v>93</v>
      </c>
      <c r="C357" s="125"/>
      <c r="D357" s="125"/>
      <c r="E357" s="126" t="s">
        <v>94</v>
      </c>
      <c r="F357" s="291">
        <f>F358+F368+F373</f>
        <v>55256.899999999994</v>
      </c>
      <c r="G357" s="291">
        <f>G358+G368+G373</f>
        <v>75921.8</v>
      </c>
      <c r="H357" s="291">
        <f>H358+H368+H373</f>
        <v>56995.600000000006</v>
      </c>
      <c r="I357" s="267">
        <f t="shared" si="46"/>
        <v>75.07145510248704</v>
      </c>
    </row>
    <row r="358" spans="1:9" s="252" customFormat="1" ht="96">
      <c r="A358" s="12"/>
      <c r="B358" s="164" t="s">
        <v>98</v>
      </c>
      <c r="C358" s="311"/>
      <c r="D358" s="127"/>
      <c r="E358" s="111" t="s">
        <v>33</v>
      </c>
      <c r="F358" s="293">
        <f aca="true" t="shared" si="47" ref="F358:H359">F359</f>
        <v>17369.6</v>
      </c>
      <c r="G358" s="293">
        <f t="shared" si="47"/>
        <v>17305.5</v>
      </c>
      <c r="H358" s="293">
        <f t="shared" si="47"/>
        <v>16335.5</v>
      </c>
      <c r="I358" s="272">
        <f t="shared" si="46"/>
        <v>94.39484556932767</v>
      </c>
    </row>
    <row r="359" spans="1:9" s="252" customFormat="1" ht="27">
      <c r="A359" s="12"/>
      <c r="B359" s="164"/>
      <c r="C359" s="311" t="s">
        <v>238</v>
      </c>
      <c r="D359" s="164"/>
      <c r="E359" s="128" t="s">
        <v>239</v>
      </c>
      <c r="F359" s="291">
        <f t="shared" si="47"/>
        <v>17369.6</v>
      </c>
      <c r="G359" s="291">
        <f t="shared" si="47"/>
        <v>17305.5</v>
      </c>
      <c r="H359" s="291">
        <f t="shared" si="47"/>
        <v>16335.5</v>
      </c>
      <c r="I359" s="267">
        <f t="shared" si="46"/>
        <v>94.39484556932767</v>
      </c>
    </row>
    <row r="360" spans="1:9" s="294" customFormat="1" ht="44.25" customHeight="1">
      <c r="A360" s="9"/>
      <c r="B360" s="164"/>
      <c r="C360" s="164" t="s">
        <v>240</v>
      </c>
      <c r="D360" s="210"/>
      <c r="E360" s="104" t="s">
        <v>241</v>
      </c>
      <c r="F360" s="314">
        <f>F361+F365</f>
        <v>17369.6</v>
      </c>
      <c r="G360" s="314">
        <f>G361+G365</f>
        <v>17305.5</v>
      </c>
      <c r="H360" s="314">
        <f>H361+H365</f>
        <v>16335.5</v>
      </c>
      <c r="I360" s="272">
        <f t="shared" si="46"/>
        <v>94.39484556932767</v>
      </c>
    </row>
    <row r="361" spans="1:9" s="252" customFormat="1" ht="12.75">
      <c r="A361" s="12"/>
      <c r="B361" s="311"/>
      <c r="C361" s="315" t="s">
        <v>242</v>
      </c>
      <c r="D361" s="102"/>
      <c r="E361" s="129" t="s">
        <v>17</v>
      </c>
      <c r="F361" s="316">
        <f>F362+F363+F364</f>
        <v>17280.399999999998</v>
      </c>
      <c r="G361" s="316">
        <f>G362+G363+G364</f>
        <v>17205.2</v>
      </c>
      <c r="H361" s="316">
        <f>H362+H363+H364</f>
        <v>16239.3</v>
      </c>
      <c r="I361" s="278">
        <f t="shared" si="46"/>
        <v>94.38599958152186</v>
      </c>
    </row>
    <row r="362" spans="1:9" s="252" customFormat="1" ht="130.5" customHeight="1">
      <c r="A362" s="12"/>
      <c r="B362" s="311"/>
      <c r="C362" s="315"/>
      <c r="D362" s="102" t="s">
        <v>2</v>
      </c>
      <c r="E362" s="106" t="s">
        <v>561</v>
      </c>
      <c r="F362" s="317">
        <v>15661.8</v>
      </c>
      <c r="G362" s="281">
        <v>15612.6</v>
      </c>
      <c r="H362" s="281">
        <v>15091.4</v>
      </c>
      <c r="I362" s="278">
        <f t="shared" si="46"/>
        <v>96.661670701869</v>
      </c>
    </row>
    <row r="363" spans="1:9" s="252" customFormat="1" ht="39" customHeight="1">
      <c r="A363" s="12"/>
      <c r="B363" s="311"/>
      <c r="C363" s="315"/>
      <c r="D363" s="102" t="s">
        <v>3</v>
      </c>
      <c r="E363" s="106" t="s">
        <v>179</v>
      </c>
      <c r="F363" s="317">
        <v>1584.6</v>
      </c>
      <c r="G363" s="281">
        <v>1558.6</v>
      </c>
      <c r="H363" s="281">
        <v>1116.9</v>
      </c>
      <c r="I363" s="278">
        <f t="shared" si="46"/>
        <v>71.66046451944054</v>
      </c>
    </row>
    <row r="364" spans="1:9" s="252" customFormat="1" ht="25.5" customHeight="1">
      <c r="A364" s="12"/>
      <c r="B364" s="311"/>
      <c r="C364" s="315"/>
      <c r="D364" s="102" t="s">
        <v>4</v>
      </c>
      <c r="E364" s="106" t="s">
        <v>5</v>
      </c>
      <c r="F364" s="317">
        <v>34</v>
      </c>
      <c r="G364" s="281">
        <v>34</v>
      </c>
      <c r="H364" s="281">
        <v>31</v>
      </c>
      <c r="I364" s="278">
        <f t="shared" si="46"/>
        <v>91.17647058823529</v>
      </c>
    </row>
    <row r="365" spans="1:9" s="252" customFormat="1" ht="78.75">
      <c r="A365" s="12"/>
      <c r="B365" s="311"/>
      <c r="C365" s="315" t="s">
        <v>335</v>
      </c>
      <c r="D365" s="102"/>
      <c r="E365" s="129" t="s">
        <v>164</v>
      </c>
      <c r="F365" s="316">
        <f>F366+F367</f>
        <v>89.2</v>
      </c>
      <c r="G365" s="316">
        <f>G366+G367</f>
        <v>100.3</v>
      </c>
      <c r="H365" s="316">
        <f>H366+H367</f>
        <v>96.2</v>
      </c>
      <c r="I365" s="278">
        <f t="shared" si="46"/>
        <v>95.91226321036889</v>
      </c>
    </row>
    <row r="366" spans="1:9" s="252" customFormat="1" ht="130.5" customHeight="1">
      <c r="A366" s="12"/>
      <c r="B366" s="311"/>
      <c r="C366" s="315"/>
      <c r="D366" s="102" t="s">
        <v>2</v>
      </c>
      <c r="E366" s="106" t="s">
        <v>561</v>
      </c>
      <c r="F366" s="317">
        <v>86.2</v>
      </c>
      <c r="G366" s="281">
        <v>97.3</v>
      </c>
      <c r="H366" s="281">
        <v>95.4</v>
      </c>
      <c r="I366" s="278">
        <f t="shared" si="46"/>
        <v>98.04727646454266</v>
      </c>
    </row>
    <row r="367" spans="1:9" s="252" customFormat="1" ht="39" customHeight="1">
      <c r="A367" s="12"/>
      <c r="B367" s="311"/>
      <c r="C367" s="315"/>
      <c r="D367" s="102" t="s">
        <v>3</v>
      </c>
      <c r="E367" s="106" t="s">
        <v>179</v>
      </c>
      <c r="F367" s="317">
        <v>3</v>
      </c>
      <c r="G367" s="278">
        <v>3</v>
      </c>
      <c r="H367" s="278">
        <v>0.8</v>
      </c>
      <c r="I367" s="278">
        <f t="shared" si="46"/>
        <v>26.666666666666668</v>
      </c>
    </row>
    <row r="368" spans="1:9" s="252" customFormat="1" ht="13.5">
      <c r="A368" s="12"/>
      <c r="B368" s="268" t="s">
        <v>44</v>
      </c>
      <c r="C368" s="311"/>
      <c r="D368" s="110"/>
      <c r="E368" s="111" t="s">
        <v>99</v>
      </c>
      <c r="F368" s="293">
        <f aca="true" t="shared" si="48" ref="F368:H371">F369</f>
        <v>7000</v>
      </c>
      <c r="G368" s="293">
        <f t="shared" si="48"/>
        <v>14591.4</v>
      </c>
      <c r="H368" s="293">
        <f t="shared" si="48"/>
        <v>0</v>
      </c>
      <c r="I368" s="272">
        <f t="shared" si="46"/>
        <v>0</v>
      </c>
    </row>
    <row r="369" spans="1:9" s="252" customFormat="1" ht="27">
      <c r="A369" s="12"/>
      <c r="B369" s="268"/>
      <c r="C369" s="311" t="s">
        <v>238</v>
      </c>
      <c r="D369" s="164"/>
      <c r="E369" s="128" t="s">
        <v>239</v>
      </c>
      <c r="F369" s="291">
        <f t="shared" si="48"/>
        <v>7000</v>
      </c>
      <c r="G369" s="291">
        <f t="shared" si="48"/>
        <v>14591.4</v>
      </c>
      <c r="H369" s="291">
        <f t="shared" si="48"/>
        <v>0</v>
      </c>
      <c r="I369" s="267">
        <f t="shared" si="46"/>
        <v>0</v>
      </c>
    </row>
    <row r="370" spans="1:9" s="294" customFormat="1" ht="110.25">
      <c r="A370" s="9"/>
      <c r="B370" s="268"/>
      <c r="C370" s="164" t="s">
        <v>336</v>
      </c>
      <c r="D370" s="210"/>
      <c r="E370" s="104" t="s">
        <v>337</v>
      </c>
      <c r="F370" s="293">
        <f t="shared" si="48"/>
        <v>7000</v>
      </c>
      <c r="G370" s="293">
        <f t="shared" si="48"/>
        <v>14591.4</v>
      </c>
      <c r="H370" s="293">
        <f t="shared" si="48"/>
        <v>0</v>
      </c>
      <c r="I370" s="272">
        <f t="shared" si="46"/>
        <v>0</v>
      </c>
    </row>
    <row r="371" spans="1:9" s="252" customFormat="1" ht="39">
      <c r="A371" s="12"/>
      <c r="B371" s="268"/>
      <c r="C371" s="315" t="s">
        <v>338</v>
      </c>
      <c r="D371" s="130"/>
      <c r="E371" s="100" t="s">
        <v>34</v>
      </c>
      <c r="F371" s="316">
        <f t="shared" si="48"/>
        <v>7000</v>
      </c>
      <c r="G371" s="316">
        <f t="shared" si="48"/>
        <v>14591.4</v>
      </c>
      <c r="H371" s="316">
        <f t="shared" si="48"/>
        <v>0</v>
      </c>
      <c r="I371" s="278">
        <f t="shared" si="46"/>
        <v>0</v>
      </c>
    </row>
    <row r="372" spans="1:9" s="252" customFormat="1" ht="25.5" customHeight="1">
      <c r="A372" s="12"/>
      <c r="B372" s="268"/>
      <c r="C372" s="315"/>
      <c r="D372" s="102" t="s">
        <v>4</v>
      </c>
      <c r="E372" s="106" t="s">
        <v>5</v>
      </c>
      <c r="F372" s="322">
        <v>7000</v>
      </c>
      <c r="G372" s="278">
        <v>14591.4</v>
      </c>
      <c r="H372" s="278">
        <v>0</v>
      </c>
      <c r="I372" s="278">
        <f t="shared" si="46"/>
        <v>0</v>
      </c>
    </row>
    <row r="373" spans="1:9" s="252" customFormat="1" ht="41.25">
      <c r="A373" s="12"/>
      <c r="B373" s="268" t="s">
        <v>49</v>
      </c>
      <c r="C373" s="311"/>
      <c r="D373" s="110"/>
      <c r="E373" s="111" t="s">
        <v>100</v>
      </c>
      <c r="F373" s="293">
        <f>F374</f>
        <v>30887.3</v>
      </c>
      <c r="G373" s="293">
        <f>G374</f>
        <v>44024.9</v>
      </c>
      <c r="H373" s="293">
        <f>H374</f>
        <v>40660.100000000006</v>
      </c>
      <c r="I373" s="272">
        <f t="shared" si="46"/>
        <v>92.35705248620668</v>
      </c>
    </row>
    <row r="374" spans="1:9" s="252" customFormat="1" ht="27">
      <c r="A374" s="12"/>
      <c r="B374" s="268"/>
      <c r="C374" s="311" t="s">
        <v>238</v>
      </c>
      <c r="D374" s="164"/>
      <c r="E374" s="128" t="s">
        <v>239</v>
      </c>
      <c r="F374" s="291">
        <f>F375+F380</f>
        <v>30887.3</v>
      </c>
      <c r="G374" s="291">
        <f>G375+G380</f>
        <v>44024.9</v>
      </c>
      <c r="H374" s="291">
        <f>H375+H380</f>
        <v>40660.100000000006</v>
      </c>
      <c r="I374" s="267">
        <f t="shared" si="46"/>
        <v>92.35705248620668</v>
      </c>
    </row>
    <row r="375" spans="1:9" s="294" customFormat="1" ht="110.25">
      <c r="A375" s="9"/>
      <c r="B375" s="268"/>
      <c r="C375" s="164" t="s">
        <v>336</v>
      </c>
      <c r="D375" s="210"/>
      <c r="E375" s="104" t="s">
        <v>337</v>
      </c>
      <c r="F375" s="293">
        <f>F378+F376</f>
        <v>0</v>
      </c>
      <c r="G375" s="293">
        <f>G378+G376</f>
        <v>11748.6</v>
      </c>
      <c r="H375" s="293">
        <f>H378+H376</f>
        <v>11283.7</v>
      </c>
      <c r="I375" s="272">
        <f t="shared" si="46"/>
        <v>96.04293277496893</v>
      </c>
    </row>
    <row r="376" spans="1:9" s="252" customFormat="1" ht="105">
      <c r="A376" s="12"/>
      <c r="B376" s="268"/>
      <c r="C376" s="108" t="s">
        <v>354</v>
      </c>
      <c r="D376" s="108"/>
      <c r="E376" s="95" t="s">
        <v>544</v>
      </c>
      <c r="F376" s="295">
        <f aca="true" t="shared" si="49" ref="F376:H378">F377</f>
        <v>0</v>
      </c>
      <c r="G376" s="295">
        <f t="shared" si="49"/>
        <v>11748.6</v>
      </c>
      <c r="H376" s="295">
        <f t="shared" si="49"/>
        <v>11283.7</v>
      </c>
      <c r="I376" s="278">
        <f>H376/G376*100</f>
        <v>96.04293277496893</v>
      </c>
    </row>
    <row r="377" spans="1:9" s="252" customFormat="1" ht="25.5" customHeight="1">
      <c r="A377" s="12"/>
      <c r="B377" s="268"/>
      <c r="C377" s="108"/>
      <c r="D377" s="102" t="s">
        <v>4</v>
      </c>
      <c r="E377" s="106" t="s">
        <v>5</v>
      </c>
      <c r="F377" s="295">
        <v>0</v>
      </c>
      <c r="G377" s="278">
        <v>11748.6</v>
      </c>
      <c r="H377" s="278">
        <v>11283.7</v>
      </c>
      <c r="I377" s="278">
        <f>H377/G377*100</f>
        <v>96.04293277496893</v>
      </c>
    </row>
    <row r="378" spans="1:9" s="252" customFormat="1" ht="78.75" hidden="1">
      <c r="A378" s="12"/>
      <c r="B378" s="268"/>
      <c r="C378" s="108" t="s">
        <v>339</v>
      </c>
      <c r="D378" s="108"/>
      <c r="E378" s="95" t="s">
        <v>340</v>
      </c>
      <c r="F378" s="295">
        <f t="shared" si="49"/>
        <v>0</v>
      </c>
      <c r="G378" s="295">
        <f t="shared" si="49"/>
        <v>0</v>
      </c>
      <c r="H378" s="295">
        <f t="shared" si="49"/>
        <v>0</v>
      </c>
      <c r="I378" s="278" t="e">
        <f t="shared" si="46"/>
        <v>#DIV/0!</v>
      </c>
    </row>
    <row r="379" spans="1:9" s="252" customFormat="1" ht="39" customHeight="1" hidden="1">
      <c r="A379" s="12"/>
      <c r="B379" s="268"/>
      <c r="C379" s="108"/>
      <c r="D379" s="102" t="s">
        <v>3</v>
      </c>
      <c r="E379" s="106" t="s">
        <v>179</v>
      </c>
      <c r="F379" s="295">
        <v>0</v>
      </c>
      <c r="G379" s="278"/>
      <c r="H379" s="278"/>
      <c r="I379" s="278" t="e">
        <f t="shared" si="46"/>
        <v>#DIV/0!</v>
      </c>
    </row>
    <row r="380" spans="1:9" s="294" customFormat="1" ht="54.75">
      <c r="A380" s="9"/>
      <c r="B380" s="268"/>
      <c r="C380" s="332" t="s">
        <v>341</v>
      </c>
      <c r="D380" s="210"/>
      <c r="E380" s="155" t="s">
        <v>120</v>
      </c>
      <c r="F380" s="293">
        <f>F381</f>
        <v>30887.3</v>
      </c>
      <c r="G380" s="293">
        <f>G381</f>
        <v>32276.300000000003</v>
      </c>
      <c r="H380" s="293">
        <f>H381</f>
        <v>29376.4</v>
      </c>
      <c r="I380" s="272">
        <f t="shared" si="46"/>
        <v>91.01538900059796</v>
      </c>
    </row>
    <row r="381" spans="1:9" s="252" customFormat="1" ht="26.25">
      <c r="A381" s="12"/>
      <c r="B381" s="268"/>
      <c r="C381" s="108" t="s">
        <v>342</v>
      </c>
      <c r="D381" s="131"/>
      <c r="E381" s="132" t="s">
        <v>343</v>
      </c>
      <c r="F381" s="295">
        <f>F382+F383+F384</f>
        <v>30887.3</v>
      </c>
      <c r="G381" s="295">
        <f>G382+G383+G384</f>
        <v>32276.300000000003</v>
      </c>
      <c r="H381" s="295">
        <f>H382+H383+H384</f>
        <v>29376.4</v>
      </c>
      <c r="I381" s="278">
        <f t="shared" si="46"/>
        <v>91.01538900059796</v>
      </c>
    </row>
    <row r="382" spans="1:9" s="252" customFormat="1" ht="130.5" customHeight="1">
      <c r="A382" s="12"/>
      <c r="B382" s="268"/>
      <c r="C382" s="108"/>
      <c r="D382" s="131" t="s">
        <v>2</v>
      </c>
      <c r="E382" s="106" t="s">
        <v>561</v>
      </c>
      <c r="F382" s="295">
        <v>29610.5</v>
      </c>
      <c r="G382" s="278">
        <v>29972.2</v>
      </c>
      <c r="H382" s="278">
        <v>27979.2</v>
      </c>
      <c r="I382" s="278">
        <f t="shared" si="46"/>
        <v>93.35050480111569</v>
      </c>
    </row>
    <row r="383" spans="1:9" s="252" customFormat="1" ht="39" customHeight="1">
      <c r="A383" s="12"/>
      <c r="B383" s="268"/>
      <c r="C383" s="108"/>
      <c r="D383" s="131" t="s">
        <v>3</v>
      </c>
      <c r="E383" s="132" t="s">
        <v>179</v>
      </c>
      <c r="F383" s="295">
        <v>1273.8</v>
      </c>
      <c r="G383" s="278">
        <v>1762.7</v>
      </c>
      <c r="H383" s="278">
        <v>857.8</v>
      </c>
      <c r="I383" s="278">
        <f t="shared" si="46"/>
        <v>48.66398139218244</v>
      </c>
    </row>
    <row r="384" spans="1:9" s="252" customFormat="1" ht="25.5" customHeight="1">
      <c r="A384" s="12"/>
      <c r="B384" s="268"/>
      <c r="C384" s="108"/>
      <c r="D384" s="131" t="s">
        <v>4</v>
      </c>
      <c r="E384" s="132" t="s">
        <v>5</v>
      </c>
      <c r="F384" s="295">
        <v>3</v>
      </c>
      <c r="G384" s="278">
        <v>541.4</v>
      </c>
      <c r="H384" s="278">
        <v>539.4</v>
      </c>
      <c r="I384" s="278">
        <f t="shared" si="46"/>
        <v>99.63058736608792</v>
      </c>
    </row>
    <row r="385" spans="1:9" s="252" customFormat="1" ht="12.75" hidden="1">
      <c r="A385" s="12"/>
      <c r="B385" s="282" t="s">
        <v>13</v>
      </c>
      <c r="C385" s="269"/>
      <c r="D385" s="289"/>
      <c r="E385" s="296" t="s">
        <v>14</v>
      </c>
      <c r="F385" s="267">
        <f aca="true" t="shared" si="50" ref="F385:H386">F386</f>
        <v>0</v>
      </c>
      <c r="G385" s="267">
        <f t="shared" si="50"/>
        <v>0</v>
      </c>
      <c r="H385" s="267">
        <f t="shared" si="50"/>
        <v>0</v>
      </c>
      <c r="I385" s="278" t="e">
        <f t="shared" si="46"/>
        <v>#DIV/0!</v>
      </c>
    </row>
    <row r="386" spans="1:9" s="252" customFormat="1" ht="27" hidden="1">
      <c r="A386" s="12"/>
      <c r="B386" s="268" t="s">
        <v>20</v>
      </c>
      <c r="C386" s="326"/>
      <c r="D386" s="270"/>
      <c r="E386" s="6" t="s">
        <v>21</v>
      </c>
      <c r="F386" s="271">
        <f t="shared" si="50"/>
        <v>0</v>
      </c>
      <c r="G386" s="271">
        <f t="shared" si="50"/>
        <v>0</v>
      </c>
      <c r="H386" s="271">
        <f t="shared" si="50"/>
        <v>0</v>
      </c>
      <c r="I386" s="278" t="e">
        <f t="shared" si="46"/>
        <v>#DIV/0!</v>
      </c>
    </row>
    <row r="387" spans="1:9" s="252" customFormat="1" ht="13.5" hidden="1">
      <c r="A387" s="12"/>
      <c r="B387" s="268"/>
      <c r="C387" s="327"/>
      <c r="D387" s="338"/>
      <c r="E387" s="42"/>
      <c r="F387" s="267"/>
      <c r="G387" s="267"/>
      <c r="H387" s="267"/>
      <c r="I387" s="278" t="e">
        <f t="shared" si="46"/>
        <v>#DIV/0!</v>
      </c>
    </row>
    <row r="388" spans="1:9" s="252" customFormat="1" ht="39" hidden="1">
      <c r="A388" s="12"/>
      <c r="B388" s="282" t="s">
        <v>47</v>
      </c>
      <c r="C388" s="311"/>
      <c r="D388" s="311"/>
      <c r="E388" s="133" t="s">
        <v>132</v>
      </c>
      <c r="F388" s="291">
        <f>F389</f>
        <v>0</v>
      </c>
      <c r="G388" s="291">
        <f aca="true" t="shared" si="51" ref="G388:H392">G389</f>
        <v>0</v>
      </c>
      <c r="H388" s="291">
        <f t="shared" si="51"/>
        <v>0</v>
      </c>
      <c r="I388" s="267" t="e">
        <f t="shared" si="46"/>
        <v>#DIV/0!</v>
      </c>
    </row>
    <row r="389" spans="1:9" s="252" customFormat="1" ht="54.75" hidden="1">
      <c r="A389" s="12"/>
      <c r="B389" s="268" t="s">
        <v>48</v>
      </c>
      <c r="C389" s="311"/>
      <c r="D389" s="110"/>
      <c r="E389" s="111" t="s">
        <v>146</v>
      </c>
      <c r="F389" s="293">
        <f>F390</f>
        <v>0</v>
      </c>
      <c r="G389" s="293">
        <f t="shared" si="51"/>
        <v>0</v>
      </c>
      <c r="H389" s="293">
        <f t="shared" si="51"/>
        <v>0</v>
      </c>
      <c r="I389" s="272" t="e">
        <f t="shared" si="46"/>
        <v>#DIV/0!</v>
      </c>
    </row>
    <row r="390" spans="1:9" s="252" customFormat="1" ht="27" hidden="1">
      <c r="A390" s="12"/>
      <c r="B390" s="268"/>
      <c r="C390" s="311" t="s">
        <v>238</v>
      </c>
      <c r="D390" s="164"/>
      <c r="E390" s="128" t="s">
        <v>239</v>
      </c>
      <c r="F390" s="291">
        <f>F391</f>
        <v>0</v>
      </c>
      <c r="G390" s="291">
        <f t="shared" si="51"/>
        <v>0</v>
      </c>
      <c r="H390" s="291">
        <f t="shared" si="51"/>
        <v>0</v>
      </c>
      <c r="I390" s="267" t="e">
        <f t="shared" si="46"/>
        <v>#DIV/0!</v>
      </c>
    </row>
    <row r="391" spans="1:9" s="294" customFormat="1" ht="33.75" customHeight="1" hidden="1">
      <c r="A391" s="9"/>
      <c r="B391" s="268"/>
      <c r="C391" s="164" t="s">
        <v>344</v>
      </c>
      <c r="D391" s="210"/>
      <c r="E391" s="104" t="s">
        <v>45</v>
      </c>
      <c r="F391" s="293">
        <f>F392</f>
        <v>0</v>
      </c>
      <c r="G391" s="293">
        <f t="shared" si="51"/>
        <v>0</v>
      </c>
      <c r="H391" s="293">
        <f t="shared" si="51"/>
        <v>0</v>
      </c>
      <c r="I391" s="272" t="e">
        <f t="shared" si="46"/>
        <v>#DIV/0!</v>
      </c>
    </row>
    <row r="392" spans="1:9" s="252" customFormat="1" ht="26.25" hidden="1">
      <c r="A392" s="12"/>
      <c r="B392" s="268"/>
      <c r="C392" s="108" t="s">
        <v>345</v>
      </c>
      <c r="D392" s="108"/>
      <c r="E392" s="95" t="s">
        <v>58</v>
      </c>
      <c r="F392" s="295">
        <f>F393</f>
        <v>0</v>
      </c>
      <c r="G392" s="295">
        <f t="shared" si="51"/>
        <v>0</v>
      </c>
      <c r="H392" s="295">
        <f t="shared" si="51"/>
        <v>0</v>
      </c>
      <c r="I392" s="278" t="e">
        <f t="shared" si="46"/>
        <v>#DIV/0!</v>
      </c>
    </row>
    <row r="393" spans="1:9" s="252" customFormat="1" ht="39" hidden="1">
      <c r="A393" s="12"/>
      <c r="B393" s="268"/>
      <c r="C393" s="108"/>
      <c r="D393" s="108" t="s">
        <v>12</v>
      </c>
      <c r="E393" s="103" t="s">
        <v>346</v>
      </c>
      <c r="F393" s="317">
        <v>0</v>
      </c>
      <c r="G393" s="281"/>
      <c r="H393" s="281"/>
      <c r="I393" s="278" t="e">
        <f t="shared" si="46"/>
        <v>#DIV/0!</v>
      </c>
    </row>
    <row r="394" spans="1:9" ht="92.25" customHeight="1" hidden="1">
      <c r="A394" s="56"/>
      <c r="B394" s="339" t="s">
        <v>160</v>
      </c>
      <c r="C394" s="340"/>
      <c r="D394" s="273"/>
      <c r="E394" s="57" t="s">
        <v>161</v>
      </c>
      <c r="F394" s="58">
        <f aca="true" t="shared" si="52" ref="F394:H395">F395</f>
        <v>0</v>
      </c>
      <c r="G394" s="58">
        <f t="shared" si="52"/>
        <v>0</v>
      </c>
      <c r="H394" s="58">
        <f t="shared" si="52"/>
        <v>0</v>
      </c>
      <c r="I394" s="59"/>
    </row>
    <row r="395" spans="1:9" ht="41.25" hidden="1">
      <c r="A395" s="56"/>
      <c r="B395" s="341" t="s">
        <v>162</v>
      </c>
      <c r="C395" s="340"/>
      <c r="D395" s="92"/>
      <c r="E395" s="61" t="s">
        <v>163</v>
      </c>
      <c r="F395" s="63">
        <f t="shared" si="52"/>
        <v>0</v>
      </c>
      <c r="G395" s="63">
        <f t="shared" si="52"/>
        <v>0</v>
      </c>
      <c r="H395" s="63">
        <f t="shared" si="52"/>
        <v>0</v>
      </c>
      <c r="I395" s="59"/>
    </row>
    <row r="396" spans="1:9" ht="28.5" customHeight="1" hidden="1">
      <c r="A396" s="56"/>
      <c r="B396" s="341"/>
      <c r="C396" s="340"/>
      <c r="D396" s="274"/>
      <c r="E396" s="62"/>
      <c r="F396" s="58"/>
      <c r="G396" s="58"/>
      <c r="H396" s="58"/>
      <c r="I396" s="59"/>
    </row>
    <row r="397" spans="1:9" s="252" customFormat="1" ht="69">
      <c r="A397" s="8" t="s">
        <v>71</v>
      </c>
      <c r="B397" s="299"/>
      <c r="C397" s="299"/>
      <c r="D397" s="299"/>
      <c r="E397" s="134" t="s">
        <v>11</v>
      </c>
      <c r="F397" s="305">
        <f>F398+F427+F435+F447+F455+F461</f>
        <v>1105214.5</v>
      </c>
      <c r="G397" s="305">
        <f>G398+G427+G435+G447+G455+G461</f>
        <v>1423164.7</v>
      </c>
      <c r="H397" s="305">
        <f>H398+H427+H435+H447+H455+H461</f>
        <v>150958.3</v>
      </c>
      <c r="I397" s="306">
        <f aca="true" t="shared" si="53" ref="I397:I408">H397/G397*100</f>
        <v>10.607226275356604</v>
      </c>
    </row>
    <row r="398" spans="1:9" s="252" customFormat="1" ht="26.25">
      <c r="A398" s="12"/>
      <c r="B398" s="167" t="s">
        <v>93</v>
      </c>
      <c r="C398" s="135"/>
      <c r="D398" s="135"/>
      <c r="E398" s="136" t="s">
        <v>94</v>
      </c>
      <c r="F398" s="267">
        <f aca="true" t="shared" si="54" ref="F398:H399">F399</f>
        <v>84777.8</v>
      </c>
      <c r="G398" s="267">
        <f t="shared" si="54"/>
        <v>85091.9</v>
      </c>
      <c r="H398" s="267">
        <f t="shared" si="54"/>
        <v>64991.399999999994</v>
      </c>
      <c r="I398" s="267">
        <f t="shared" si="53"/>
        <v>76.37789260787454</v>
      </c>
    </row>
    <row r="399" spans="1:9" s="252" customFormat="1" ht="41.25">
      <c r="A399" s="12"/>
      <c r="B399" s="299" t="s">
        <v>49</v>
      </c>
      <c r="C399" s="204"/>
      <c r="D399" s="122"/>
      <c r="E399" s="137" t="s">
        <v>100</v>
      </c>
      <c r="F399" s="272">
        <f t="shared" si="54"/>
        <v>84777.8</v>
      </c>
      <c r="G399" s="272">
        <f t="shared" si="54"/>
        <v>85091.9</v>
      </c>
      <c r="H399" s="272">
        <f t="shared" si="54"/>
        <v>64991.399999999994</v>
      </c>
      <c r="I399" s="272">
        <f t="shared" si="53"/>
        <v>76.37789260787454</v>
      </c>
    </row>
    <row r="400" spans="1:9" s="252" customFormat="1" ht="27">
      <c r="A400" s="12"/>
      <c r="B400" s="299"/>
      <c r="C400" s="204" t="s">
        <v>238</v>
      </c>
      <c r="D400" s="138"/>
      <c r="E400" s="139" t="s">
        <v>239</v>
      </c>
      <c r="F400" s="272">
        <f>F401+F408+F422</f>
        <v>84777.8</v>
      </c>
      <c r="G400" s="272">
        <f>G401+G408+G422</f>
        <v>85091.9</v>
      </c>
      <c r="H400" s="272">
        <f>H401+H408+H422</f>
        <v>64991.399999999994</v>
      </c>
      <c r="I400" s="267">
        <f t="shared" si="53"/>
        <v>76.37789260787454</v>
      </c>
    </row>
    <row r="401" spans="1:9" s="294" customFormat="1" ht="45" customHeight="1">
      <c r="A401" s="9"/>
      <c r="B401" s="299"/>
      <c r="C401" s="299" t="s">
        <v>240</v>
      </c>
      <c r="D401" s="138"/>
      <c r="E401" s="211" t="s">
        <v>241</v>
      </c>
      <c r="F401" s="272">
        <f>F402+F406</f>
        <v>15258.8</v>
      </c>
      <c r="G401" s="272">
        <f>G402+G406</f>
        <v>15643.699999999999</v>
      </c>
      <c r="H401" s="272">
        <f>H402+H406</f>
        <v>14907.5</v>
      </c>
      <c r="I401" s="272">
        <f t="shared" si="53"/>
        <v>95.29395219800942</v>
      </c>
    </row>
    <row r="402" spans="1:9" s="252" customFormat="1" ht="13.5">
      <c r="A402" s="12"/>
      <c r="B402" s="299"/>
      <c r="C402" s="170" t="s">
        <v>242</v>
      </c>
      <c r="D402" s="140"/>
      <c r="E402" s="141" t="s">
        <v>17</v>
      </c>
      <c r="F402" s="281">
        <f>F403+F404+F405</f>
        <v>15251.599999999999</v>
      </c>
      <c r="G402" s="281">
        <f>G403+G404+G405</f>
        <v>15636.699999999999</v>
      </c>
      <c r="H402" s="281">
        <f>H403+H404+H405</f>
        <v>14900.5</v>
      </c>
      <c r="I402" s="278">
        <f t="shared" si="53"/>
        <v>95.29184546611498</v>
      </c>
    </row>
    <row r="403" spans="1:9" s="252" customFormat="1" ht="130.5" customHeight="1">
      <c r="A403" s="12"/>
      <c r="B403" s="299"/>
      <c r="C403" s="170"/>
      <c r="D403" s="142" t="s">
        <v>2</v>
      </c>
      <c r="E403" s="106" t="s">
        <v>561</v>
      </c>
      <c r="F403" s="281">
        <v>13229.4</v>
      </c>
      <c r="G403" s="281">
        <v>13610.4</v>
      </c>
      <c r="H403" s="281">
        <v>13330.2</v>
      </c>
      <c r="I403" s="278">
        <f t="shared" si="53"/>
        <v>97.94128019749604</v>
      </c>
    </row>
    <row r="404" spans="1:9" s="252" customFormat="1" ht="39" customHeight="1">
      <c r="A404" s="12"/>
      <c r="B404" s="299"/>
      <c r="C404" s="170"/>
      <c r="D404" s="142" t="s">
        <v>3</v>
      </c>
      <c r="E404" s="141" t="s">
        <v>179</v>
      </c>
      <c r="F404" s="281">
        <v>2021.4</v>
      </c>
      <c r="G404" s="281">
        <v>2025.4</v>
      </c>
      <c r="H404" s="281">
        <v>1570.3</v>
      </c>
      <c r="I404" s="278">
        <f t="shared" si="53"/>
        <v>77.53036437246963</v>
      </c>
    </row>
    <row r="405" spans="1:9" s="252" customFormat="1" ht="25.5" customHeight="1">
      <c r="A405" s="12"/>
      <c r="B405" s="299"/>
      <c r="C405" s="170"/>
      <c r="D405" s="142" t="s">
        <v>4</v>
      </c>
      <c r="E405" s="141" t="s">
        <v>5</v>
      </c>
      <c r="F405" s="281">
        <v>0.8</v>
      </c>
      <c r="G405" s="281">
        <v>0.9</v>
      </c>
      <c r="H405" s="281">
        <v>0</v>
      </c>
      <c r="I405" s="278">
        <f t="shared" si="53"/>
        <v>0</v>
      </c>
    </row>
    <row r="406" spans="1:9" s="252" customFormat="1" ht="132">
      <c r="A406" s="12"/>
      <c r="B406" s="342"/>
      <c r="C406" s="170" t="s">
        <v>347</v>
      </c>
      <c r="D406" s="170"/>
      <c r="E406" s="143" t="s">
        <v>348</v>
      </c>
      <c r="F406" s="281">
        <f>F407</f>
        <v>7.2</v>
      </c>
      <c r="G406" s="281">
        <f>G407</f>
        <v>7</v>
      </c>
      <c r="H406" s="281">
        <f>H407</f>
        <v>7</v>
      </c>
      <c r="I406" s="278">
        <f t="shared" si="53"/>
        <v>100</v>
      </c>
    </row>
    <row r="407" spans="1:9" s="252" customFormat="1" ht="130.5" customHeight="1">
      <c r="A407" s="12"/>
      <c r="B407" s="342"/>
      <c r="C407" s="170"/>
      <c r="D407" s="142" t="s">
        <v>2</v>
      </c>
      <c r="E407" s="106" t="s">
        <v>561</v>
      </c>
      <c r="F407" s="281">
        <v>7.2</v>
      </c>
      <c r="G407" s="281">
        <v>7</v>
      </c>
      <c r="H407" s="281">
        <v>7</v>
      </c>
      <c r="I407" s="278">
        <f t="shared" si="53"/>
        <v>100</v>
      </c>
    </row>
    <row r="408" spans="1:9" s="294" customFormat="1" ht="110.25">
      <c r="A408" s="9"/>
      <c r="B408" s="299"/>
      <c r="C408" s="299" t="s">
        <v>336</v>
      </c>
      <c r="D408" s="138"/>
      <c r="E408" s="212" t="s">
        <v>337</v>
      </c>
      <c r="F408" s="272">
        <f>F409+F414+F412+F416+F418+F420</f>
        <v>13292.199999999999</v>
      </c>
      <c r="G408" s="272">
        <f>G409+G414+G412+G416+G418+G420</f>
        <v>9465.199999999999</v>
      </c>
      <c r="H408" s="272">
        <f>H409+H414+H412+H416+H418+H420</f>
        <v>5364.799999999999</v>
      </c>
      <c r="I408" s="272">
        <f t="shared" si="53"/>
        <v>56.679203820310185</v>
      </c>
    </row>
    <row r="409" spans="1:9" s="252" customFormat="1" ht="52.5">
      <c r="A409" s="12"/>
      <c r="B409" s="342"/>
      <c r="C409" s="170" t="s">
        <v>349</v>
      </c>
      <c r="D409" s="142"/>
      <c r="E409" s="143" t="s">
        <v>138</v>
      </c>
      <c r="F409" s="281">
        <f>F410+F411</f>
        <v>2080.8</v>
      </c>
      <c r="G409" s="281">
        <f>G410+G411</f>
        <v>2071.2</v>
      </c>
      <c r="H409" s="281">
        <f>H410+H411</f>
        <v>910.6999999999999</v>
      </c>
      <c r="I409" s="278">
        <f aca="true" t="shared" si="55" ref="I409:I469">H409/G409*100</f>
        <v>43.96967941290074</v>
      </c>
    </row>
    <row r="410" spans="1:9" s="252" customFormat="1" ht="39" customHeight="1">
      <c r="A410" s="12"/>
      <c r="B410" s="342"/>
      <c r="C410" s="170"/>
      <c r="D410" s="142" t="s">
        <v>3</v>
      </c>
      <c r="E410" s="141" t="s">
        <v>179</v>
      </c>
      <c r="F410" s="281">
        <v>2080.8</v>
      </c>
      <c r="G410" s="281">
        <v>2070.7</v>
      </c>
      <c r="H410" s="281">
        <v>910.3</v>
      </c>
      <c r="I410" s="278">
        <f t="shared" si="55"/>
        <v>43.96097937895398</v>
      </c>
    </row>
    <row r="411" spans="1:9" s="252" customFormat="1" ht="25.5" customHeight="1">
      <c r="A411" s="12"/>
      <c r="B411" s="342"/>
      <c r="C411" s="170"/>
      <c r="D411" s="142" t="s">
        <v>4</v>
      </c>
      <c r="E411" s="141" t="s">
        <v>5</v>
      </c>
      <c r="F411" s="281">
        <v>0</v>
      </c>
      <c r="G411" s="281">
        <v>0.5</v>
      </c>
      <c r="H411" s="281">
        <v>0.4</v>
      </c>
      <c r="I411" s="278">
        <f t="shared" si="55"/>
        <v>80</v>
      </c>
    </row>
    <row r="412" spans="1:9" s="252" customFormat="1" ht="52.5">
      <c r="A412" s="12"/>
      <c r="B412" s="342"/>
      <c r="C412" s="301" t="s">
        <v>350</v>
      </c>
      <c r="D412" s="343"/>
      <c r="E412" s="144" t="s">
        <v>351</v>
      </c>
      <c r="F412" s="281">
        <f>F413</f>
        <v>200</v>
      </c>
      <c r="G412" s="281">
        <f>G413</f>
        <v>200</v>
      </c>
      <c r="H412" s="281">
        <f>H413</f>
        <v>0</v>
      </c>
      <c r="I412" s="278">
        <f t="shared" si="55"/>
        <v>0</v>
      </c>
    </row>
    <row r="413" spans="1:9" s="252" customFormat="1" ht="39" customHeight="1">
      <c r="A413" s="12"/>
      <c r="B413" s="342"/>
      <c r="C413" s="301"/>
      <c r="D413" s="142" t="s">
        <v>3</v>
      </c>
      <c r="E413" s="141" t="s">
        <v>179</v>
      </c>
      <c r="F413" s="281">
        <v>200</v>
      </c>
      <c r="G413" s="281">
        <v>200</v>
      </c>
      <c r="H413" s="281">
        <v>0</v>
      </c>
      <c r="I413" s="278">
        <f>H413/G413*100</f>
        <v>0</v>
      </c>
    </row>
    <row r="414" spans="1:9" s="252" customFormat="1" ht="66">
      <c r="A414" s="12"/>
      <c r="B414" s="342"/>
      <c r="C414" s="301" t="s">
        <v>352</v>
      </c>
      <c r="D414" s="343"/>
      <c r="E414" s="144" t="s">
        <v>85</v>
      </c>
      <c r="F414" s="278">
        <f>F415</f>
        <v>9915.8</v>
      </c>
      <c r="G414" s="278">
        <f>G415</f>
        <v>5234.7</v>
      </c>
      <c r="H414" s="278">
        <f>H415</f>
        <v>2700.3</v>
      </c>
      <c r="I414" s="278">
        <f>H414/G414*100</f>
        <v>51.584618029686524</v>
      </c>
    </row>
    <row r="415" spans="1:9" s="252" customFormat="1" ht="39" customHeight="1">
      <c r="A415" s="12"/>
      <c r="B415" s="342"/>
      <c r="C415" s="301"/>
      <c r="D415" s="142" t="s">
        <v>3</v>
      </c>
      <c r="E415" s="141" t="s">
        <v>179</v>
      </c>
      <c r="F415" s="281">
        <v>9915.8</v>
      </c>
      <c r="G415" s="281">
        <v>5234.7</v>
      </c>
      <c r="H415" s="281">
        <v>2700.3</v>
      </c>
      <c r="I415" s="278">
        <f>H415/G415*100</f>
        <v>51.584618029686524</v>
      </c>
    </row>
    <row r="416" spans="1:9" s="252" customFormat="1" ht="52.5">
      <c r="A416" s="12"/>
      <c r="B416" s="342"/>
      <c r="C416" s="301" t="s">
        <v>353</v>
      </c>
      <c r="D416" s="301"/>
      <c r="E416" s="145" t="s">
        <v>35</v>
      </c>
      <c r="F416" s="278">
        <f>F417</f>
        <v>495</v>
      </c>
      <c r="G416" s="278">
        <f>G417</f>
        <v>495</v>
      </c>
      <c r="H416" s="278">
        <f>H417</f>
        <v>289.9</v>
      </c>
      <c r="I416" s="278">
        <f>H416/G416*100</f>
        <v>58.56565656565657</v>
      </c>
    </row>
    <row r="417" spans="1:9" s="252" customFormat="1" ht="39" customHeight="1">
      <c r="A417" s="12"/>
      <c r="B417" s="342"/>
      <c r="C417" s="301"/>
      <c r="D417" s="142" t="s">
        <v>3</v>
      </c>
      <c r="E417" s="141" t="s">
        <v>179</v>
      </c>
      <c r="F417" s="278">
        <v>495</v>
      </c>
      <c r="G417" s="281">
        <v>495</v>
      </c>
      <c r="H417" s="281">
        <v>289.9</v>
      </c>
      <c r="I417" s="278">
        <f>H417/G417*100</f>
        <v>58.56565656565657</v>
      </c>
    </row>
    <row r="418" spans="1:9" s="252" customFormat="1" ht="105">
      <c r="A418" s="12"/>
      <c r="B418" s="342"/>
      <c r="C418" s="301" t="s">
        <v>354</v>
      </c>
      <c r="D418" s="204"/>
      <c r="E418" s="144" t="s">
        <v>155</v>
      </c>
      <c r="F418" s="278">
        <f>F419</f>
        <v>600.6</v>
      </c>
      <c r="G418" s="278">
        <f>G419</f>
        <v>1410.4</v>
      </c>
      <c r="H418" s="278">
        <f>H419</f>
        <v>1410</v>
      </c>
      <c r="I418" s="278">
        <f t="shared" si="55"/>
        <v>99.97163925127623</v>
      </c>
    </row>
    <row r="419" spans="1:9" s="252" customFormat="1" ht="25.5" customHeight="1">
      <c r="A419" s="12"/>
      <c r="B419" s="342"/>
      <c r="C419" s="204"/>
      <c r="D419" s="301" t="s">
        <v>4</v>
      </c>
      <c r="E419" s="144" t="s">
        <v>5</v>
      </c>
      <c r="F419" s="278">
        <v>600.6</v>
      </c>
      <c r="G419" s="281">
        <v>1410.4</v>
      </c>
      <c r="H419" s="281">
        <v>1410</v>
      </c>
      <c r="I419" s="278">
        <f t="shared" si="55"/>
        <v>99.97163925127623</v>
      </c>
    </row>
    <row r="420" spans="1:9" s="252" customFormat="1" ht="39.75" customHeight="1">
      <c r="A420" s="12"/>
      <c r="B420" s="342"/>
      <c r="C420" s="301" t="s">
        <v>580</v>
      </c>
      <c r="D420" s="204"/>
      <c r="E420" s="144" t="s">
        <v>581</v>
      </c>
      <c r="F420" s="278">
        <f>F421</f>
        <v>0</v>
      </c>
      <c r="G420" s="278">
        <f>G421</f>
        <v>53.9</v>
      </c>
      <c r="H420" s="278">
        <f>H421</f>
        <v>53.9</v>
      </c>
      <c r="I420" s="278">
        <f>H420/G420*100</f>
        <v>100</v>
      </c>
    </row>
    <row r="421" spans="1:9" s="252" customFormat="1" ht="25.5" customHeight="1">
      <c r="A421" s="12"/>
      <c r="B421" s="342"/>
      <c r="C421" s="204"/>
      <c r="D421" s="301" t="s">
        <v>4</v>
      </c>
      <c r="E421" s="144" t="s">
        <v>5</v>
      </c>
      <c r="F421" s="278">
        <v>0</v>
      </c>
      <c r="G421" s="281">
        <v>53.9</v>
      </c>
      <c r="H421" s="281">
        <v>53.9</v>
      </c>
      <c r="I421" s="278">
        <f>H421/G421*100</f>
        <v>100</v>
      </c>
    </row>
    <row r="422" spans="1:9" s="294" customFormat="1" ht="54.75">
      <c r="A422" s="9"/>
      <c r="B422" s="299"/>
      <c r="C422" s="299" t="s">
        <v>341</v>
      </c>
      <c r="D422" s="168"/>
      <c r="E422" s="212" t="s">
        <v>120</v>
      </c>
      <c r="F422" s="272">
        <f>F423</f>
        <v>56226.8</v>
      </c>
      <c r="G422" s="272">
        <f>G423</f>
        <v>59983</v>
      </c>
      <c r="H422" s="272">
        <f>H423</f>
        <v>44719.1</v>
      </c>
      <c r="I422" s="272">
        <f t="shared" si="55"/>
        <v>74.55295667105679</v>
      </c>
    </row>
    <row r="423" spans="1:9" s="252" customFormat="1" ht="26.25">
      <c r="A423" s="12"/>
      <c r="B423" s="170"/>
      <c r="C423" s="170" t="s">
        <v>342</v>
      </c>
      <c r="D423" s="170"/>
      <c r="E423" s="144" t="s">
        <v>343</v>
      </c>
      <c r="F423" s="281">
        <f>F424+F425+F426</f>
        <v>56226.8</v>
      </c>
      <c r="G423" s="281">
        <f>G424+G425+G426</f>
        <v>59983</v>
      </c>
      <c r="H423" s="281">
        <f>H424+H425+H426</f>
        <v>44719.1</v>
      </c>
      <c r="I423" s="278">
        <f>H423/G423*100</f>
        <v>74.55295667105679</v>
      </c>
    </row>
    <row r="424" spans="1:9" s="252" customFormat="1" ht="130.5" customHeight="1">
      <c r="A424" s="12"/>
      <c r="B424" s="170"/>
      <c r="C424" s="204"/>
      <c r="D424" s="142" t="s">
        <v>2</v>
      </c>
      <c r="E424" s="106" t="s">
        <v>561</v>
      </c>
      <c r="F424" s="278">
        <v>25507.4</v>
      </c>
      <c r="G424" s="278">
        <v>25149.8</v>
      </c>
      <c r="H424" s="278">
        <v>23851.1</v>
      </c>
      <c r="I424" s="278">
        <f>H424/G424*100</f>
        <v>94.83614183810607</v>
      </c>
    </row>
    <row r="425" spans="1:9" s="252" customFormat="1" ht="39" customHeight="1">
      <c r="A425" s="12"/>
      <c r="B425" s="170"/>
      <c r="C425" s="204"/>
      <c r="D425" s="142" t="s">
        <v>3</v>
      </c>
      <c r="E425" s="141" t="s">
        <v>179</v>
      </c>
      <c r="F425" s="278">
        <v>30049.2</v>
      </c>
      <c r="G425" s="278">
        <v>34163</v>
      </c>
      <c r="H425" s="278">
        <v>20227</v>
      </c>
      <c r="I425" s="278">
        <f t="shared" si="55"/>
        <v>59.2073295670755</v>
      </c>
    </row>
    <row r="426" spans="1:9" s="252" customFormat="1" ht="25.5" customHeight="1">
      <c r="A426" s="12"/>
      <c r="B426" s="170"/>
      <c r="C426" s="170"/>
      <c r="D426" s="142" t="s">
        <v>4</v>
      </c>
      <c r="E426" s="144" t="s">
        <v>5</v>
      </c>
      <c r="F426" s="278">
        <v>670.2</v>
      </c>
      <c r="G426" s="278">
        <v>670.2</v>
      </c>
      <c r="H426" s="278">
        <v>641</v>
      </c>
      <c r="I426" s="278">
        <f t="shared" si="55"/>
        <v>95.64309161444345</v>
      </c>
    </row>
    <row r="427" spans="1:9" s="252" customFormat="1" ht="52.5">
      <c r="A427" s="12"/>
      <c r="B427" s="282" t="s">
        <v>101</v>
      </c>
      <c r="C427" s="311"/>
      <c r="D427" s="146"/>
      <c r="E427" s="147" t="s">
        <v>102</v>
      </c>
      <c r="F427" s="283">
        <f>F428</f>
        <v>16099.3</v>
      </c>
      <c r="G427" s="283">
        <f aca="true" t="shared" si="56" ref="G427:H430">G428</f>
        <v>21934.199999999997</v>
      </c>
      <c r="H427" s="283">
        <f t="shared" si="56"/>
        <v>20148.100000000002</v>
      </c>
      <c r="I427" s="267">
        <f t="shared" si="55"/>
        <v>91.85700868962627</v>
      </c>
    </row>
    <row r="428" spans="1:9" s="252" customFormat="1" ht="82.5">
      <c r="A428" s="12"/>
      <c r="B428" s="288" t="s">
        <v>103</v>
      </c>
      <c r="C428" s="332"/>
      <c r="D428" s="332"/>
      <c r="E428" s="116" t="s">
        <v>355</v>
      </c>
      <c r="F428" s="271">
        <f>F429</f>
        <v>16099.3</v>
      </c>
      <c r="G428" s="271">
        <f t="shared" si="56"/>
        <v>21934.199999999997</v>
      </c>
      <c r="H428" s="271">
        <f t="shared" si="56"/>
        <v>20148.100000000002</v>
      </c>
      <c r="I428" s="272">
        <f t="shared" si="55"/>
        <v>91.85700868962627</v>
      </c>
    </row>
    <row r="429" spans="1:9" s="252" customFormat="1" ht="26.25">
      <c r="A429" s="12"/>
      <c r="B429" s="288"/>
      <c r="C429" s="204" t="s">
        <v>238</v>
      </c>
      <c r="D429" s="148"/>
      <c r="E429" s="149" t="s">
        <v>239</v>
      </c>
      <c r="F429" s="283">
        <f>F430</f>
        <v>16099.3</v>
      </c>
      <c r="G429" s="283">
        <f t="shared" si="56"/>
        <v>21934.199999999997</v>
      </c>
      <c r="H429" s="283">
        <f t="shared" si="56"/>
        <v>20148.100000000002</v>
      </c>
      <c r="I429" s="267">
        <f t="shared" si="55"/>
        <v>91.85700868962627</v>
      </c>
    </row>
    <row r="430" spans="1:9" s="294" customFormat="1" ht="54.75">
      <c r="A430" s="9"/>
      <c r="B430" s="288"/>
      <c r="C430" s="299" t="s">
        <v>341</v>
      </c>
      <c r="D430" s="168"/>
      <c r="E430" s="212" t="s">
        <v>120</v>
      </c>
      <c r="F430" s="271">
        <f>F431</f>
        <v>16099.3</v>
      </c>
      <c r="G430" s="271">
        <f t="shared" si="56"/>
        <v>21934.199999999997</v>
      </c>
      <c r="H430" s="271">
        <f t="shared" si="56"/>
        <v>20148.100000000002</v>
      </c>
      <c r="I430" s="272">
        <f t="shared" si="55"/>
        <v>91.85700868962627</v>
      </c>
    </row>
    <row r="431" spans="1:9" s="252" customFormat="1" ht="26.25">
      <c r="A431" s="12"/>
      <c r="B431" s="288"/>
      <c r="C431" s="170" t="s">
        <v>342</v>
      </c>
      <c r="D431" s="170"/>
      <c r="E431" s="144" t="s">
        <v>343</v>
      </c>
      <c r="F431" s="281">
        <f>F432+F433+F434</f>
        <v>16099.3</v>
      </c>
      <c r="G431" s="281">
        <f>G432+G433+G434</f>
        <v>21934.199999999997</v>
      </c>
      <c r="H431" s="281">
        <f>H432+H433+H434</f>
        <v>20148.100000000002</v>
      </c>
      <c r="I431" s="278">
        <f t="shared" si="55"/>
        <v>91.85700868962627</v>
      </c>
    </row>
    <row r="432" spans="1:9" s="252" customFormat="1" ht="130.5" customHeight="1">
      <c r="A432" s="12"/>
      <c r="B432" s="288"/>
      <c r="C432" s="204"/>
      <c r="D432" s="142" t="s">
        <v>2</v>
      </c>
      <c r="E432" s="106" t="s">
        <v>561</v>
      </c>
      <c r="F432" s="281">
        <v>12271.5</v>
      </c>
      <c r="G432" s="281">
        <v>12341.8</v>
      </c>
      <c r="H432" s="281">
        <v>12237.7</v>
      </c>
      <c r="I432" s="278">
        <f t="shared" si="55"/>
        <v>99.15652498014877</v>
      </c>
    </row>
    <row r="433" spans="1:9" s="252" customFormat="1" ht="39" customHeight="1">
      <c r="A433" s="12"/>
      <c r="B433" s="288"/>
      <c r="C433" s="204"/>
      <c r="D433" s="142" t="s">
        <v>3</v>
      </c>
      <c r="E433" s="141" t="s">
        <v>179</v>
      </c>
      <c r="F433" s="281">
        <v>3656.8</v>
      </c>
      <c r="G433" s="281">
        <v>9421.4</v>
      </c>
      <c r="H433" s="281">
        <v>7745.7</v>
      </c>
      <c r="I433" s="278">
        <f t="shared" si="55"/>
        <v>82.2138960239455</v>
      </c>
    </row>
    <row r="434" spans="1:9" s="252" customFormat="1" ht="25.5" customHeight="1">
      <c r="A434" s="12"/>
      <c r="B434" s="288"/>
      <c r="C434" s="170"/>
      <c r="D434" s="142" t="s">
        <v>4</v>
      </c>
      <c r="E434" s="144" t="s">
        <v>5</v>
      </c>
      <c r="F434" s="281">
        <v>171</v>
      </c>
      <c r="G434" s="281">
        <v>171</v>
      </c>
      <c r="H434" s="281">
        <v>164.7</v>
      </c>
      <c r="I434" s="278">
        <f t="shared" si="55"/>
        <v>96.3157894736842</v>
      </c>
    </row>
    <row r="435" spans="1:9" s="252" customFormat="1" ht="12.75">
      <c r="A435" s="12"/>
      <c r="B435" s="26" t="s">
        <v>104</v>
      </c>
      <c r="C435" s="269"/>
      <c r="D435" s="179"/>
      <c r="E435" s="44" t="s">
        <v>105</v>
      </c>
      <c r="F435" s="267">
        <f>F436+F438</f>
        <v>1980</v>
      </c>
      <c r="G435" s="267">
        <f>G436+G438</f>
        <v>2710</v>
      </c>
      <c r="H435" s="267">
        <f>H436+H438</f>
        <v>302.9</v>
      </c>
      <c r="I435" s="267">
        <f t="shared" si="55"/>
        <v>11.177121771217712</v>
      </c>
    </row>
    <row r="436" spans="1:9" s="252" customFormat="1" ht="13.5" hidden="1">
      <c r="A436" s="12"/>
      <c r="B436" s="28" t="s">
        <v>18</v>
      </c>
      <c r="C436" s="269"/>
      <c r="D436" s="179"/>
      <c r="E436" s="45" t="s">
        <v>19</v>
      </c>
      <c r="F436" s="17">
        <f>F437</f>
        <v>0</v>
      </c>
      <c r="G436" s="17">
        <f>G437</f>
        <v>0</v>
      </c>
      <c r="H436" s="17">
        <f>H437</f>
        <v>0</v>
      </c>
      <c r="I436" s="278" t="e">
        <f t="shared" si="55"/>
        <v>#DIV/0!</v>
      </c>
    </row>
    <row r="437" spans="1:9" s="252" customFormat="1" ht="13.5" hidden="1">
      <c r="A437" s="12"/>
      <c r="B437" s="28"/>
      <c r="C437" s="269"/>
      <c r="D437" s="176"/>
      <c r="E437" s="46"/>
      <c r="F437" s="18"/>
      <c r="G437" s="18"/>
      <c r="H437" s="18"/>
      <c r="I437" s="278" t="e">
        <f t="shared" si="55"/>
        <v>#DIV/0!</v>
      </c>
    </row>
    <row r="438" spans="1:9" s="252" customFormat="1" ht="27">
      <c r="A438" s="12"/>
      <c r="B438" s="28" t="s">
        <v>88</v>
      </c>
      <c r="C438" s="170"/>
      <c r="D438" s="150"/>
      <c r="E438" s="151" t="s">
        <v>89</v>
      </c>
      <c r="F438" s="20">
        <f aca="true" t="shared" si="57" ref="F438:H439">F439</f>
        <v>1980</v>
      </c>
      <c r="G438" s="20">
        <f t="shared" si="57"/>
        <v>2710</v>
      </c>
      <c r="H438" s="20">
        <f t="shared" si="57"/>
        <v>302.9</v>
      </c>
      <c r="I438" s="272">
        <f t="shared" si="55"/>
        <v>11.177121771217712</v>
      </c>
    </row>
    <row r="439" spans="1:9" s="279" customFormat="1" ht="26.25">
      <c r="A439" s="12"/>
      <c r="B439" s="47"/>
      <c r="C439" s="204" t="s">
        <v>238</v>
      </c>
      <c r="D439" s="148"/>
      <c r="E439" s="149" t="s">
        <v>239</v>
      </c>
      <c r="F439" s="22">
        <f t="shared" si="57"/>
        <v>1980</v>
      </c>
      <c r="G439" s="22">
        <f t="shared" si="57"/>
        <v>2710</v>
      </c>
      <c r="H439" s="22">
        <f t="shared" si="57"/>
        <v>302.9</v>
      </c>
      <c r="I439" s="267">
        <f>H439/G439*100</f>
        <v>11.177121771217712</v>
      </c>
    </row>
    <row r="440" spans="1:9" s="294" customFormat="1" ht="110.25">
      <c r="A440" s="9"/>
      <c r="B440" s="28"/>
      <c r="C440" s="299" t="s">
        <v>356</v>
      </c>
      <c r="D440" s="174"/>
      <c r="E440" s="175" t="s">
        <v>337</v>
      </c>
      <c r="F440" s="20">
        <f>F441+F443+F445</f>
        <v>1980</v>
      </c>
      <c r="G440" s="20">
        <f>G441+G443+G445</f>
        <v>2710</v>
      </c>
      <c r="H440" s="20">
        <f>H441+H443+H445</f>
        <v>302.9</v>
      </c>
      <c r="I440" s="272">
        <f>H440/G440*100</f>
        <v>11.177121771217712</v>
      </c>
    </row>
    <row r="441" spans="1:9" s="252" customFormat="1" ht="39">
      <c r="A441" s="12"/>
      <c r="B441" s="28"/>
      <c r="C441" s="170" t="s">
        <v>357</v>
      </c>
      <c r="D441" s="152"/>
      <c r="E441" s="153" t="s">
        <v>67</v>
      </c>
      <c r="F441" s="21">
        <f>F442</f>
        <v>160</v>
      </c>
      <c r="G441" s="21">
        <f>G442</f>
        <v>231.5</v>
      </c>
      <c r="H441" s="21">
        <f>H442</f>
        <v>231.5</v>
      </c>
      <c r="I441" s="278">
        <f>H441/G441*100</f>
        <v>100</v>
      </c>
    </row>
    <row r="442" spans="1:9" s="252" customFormat="1" ht="39" customHeight="1">
      <c r="A442" s="12"/>
      <c r="B442" s="28"/>
      <c r="C442" s="204"/>
      <c r="D442" s="142" t="s">
        <v>3</v>
      </c>
      <c r="E442" s="141" t="s">
        <v>179</v>
      </c>
      <c r="F442" s="281">
        <v>160</v>
      </c>
      <c r="G442" s="21">
        <v>231.5</v>
      </c>
      <c r="H442" s="21">
        <v>231.5</v>
      </c>
      <c r="I442" s="278">
        <f t="shared" si="55"/>
        <v>100</v>
      </c>
    </row>
    <row r="443" spans="1:9" s="252" customFormat="1" ht="158.25" customHeight="1">
      <c r="A443" s="12"/>
      <c r="B443" s="28"/>
      <c r="C443" s="170" t="s">
        <v>358</v>
      </c>
      <c r="D443" s="152"/>
      <c r="E443" s="153" t="s">
        <v>359</v>
      </c>
      <c r="F443" s="281">
        <f>F444</f>
        <v>1820</v>
      </c>
      <c r="G443" s="281">
        <f>G444</f>
        <v>1820</v>
      </c>
      <c r="H443" s="281">
        <f>H444</f>
        <v>3.6</v>
      </c>
      <c r="I443" s="278">
        <f t="shared" si="55"/>
        <v>0.1978021978021978</v>
      </c>
    </row>
    <row r="444" spans="1:9" s="252" customFormat="1" ht="39" customHeight="1">
      <c r="A444" s="12"/>
      <c r="B444" s="28"/>
      <c r="C444" s="204"/>
      <c r="D444" s="142" t="s">
        <v>3</v>
      </c>
      <c r="E444" s="141" t="s">
        <v>179</v>
      </c>
      <c r="F444" s="281">
        <v>1820</v>
      </c>
      <c r="G444" s="281">
        <v>1820</v>
      </c>
      <c r="H444" s="281">
        <v>3.6</v>
      </c>
      <c r="I444" s="278">
        <f t="shared" si="55"/>
        <v>0.1978021978021978</v>
      </c>
    </row>
    <row r="445" spans="1:9" s="252" customFormat="1" ht="171" customHeight="1">
      <c r="A445" s="12"/>
      <c r="B445" s="28"/>
      <c r="C445" s="170" t="s">
        <v>615</v>
      </c>
      <c r="D445" s="152"/>
      <c r="E445" s="153" t="s">
        <v>616</v>
      </c>
      <c r="F445" s="281">
        <f>F446</f>
        <v>0</v>
      </c>
      <c r="G445" s="281">
        <f>G446</f>
        <v>658.5</v>
      </c>
      <c r="H445" s="281">
        <f>H446</f>
        <v>67.8</v>
      </c>
      <c r="I445" s="278">
        <f>H445/G445*100</f>
        <v>10.296127562642369</v>
      </c>
    </row>
    <row r="446" spans="1:9" s="252" customFormat="1" ht="39" customHeight="1">
      <c r="A446" s="12"/>
      <c r="B446" s="28"/>
      <c r="C446" s="204"/>
      <c r="D446" s="142" t="s">
        <v>3</v>
      </c>
      <c r="E446" s="141" t="s">
        <v>179</v>
      </c>
      <c r="F446" s="281">
        <v>0</v>
      </c>
      <c r="G446" s="281">
        <v>658.5</v>
      </c>
      <c r="H446" s="281">
        <v>67.8</v>
      </c>
      <c r="I446" s="278">
        <f>H446/G446*100</f>
        <v>10.296127562642369</v>
      </c>
    </row>
    <row r="447" spans="1:9" s="252" customFormat="1" ht="26.25">
      <c r="A447" s="12"/>
      <c r="B447" s="26" t="s">
        <v>106</v>
      </c>
      <c r="C447" s="269"/>
      <c r="D447" s="179"/>
      <c r="E447" s="44" t="s">
        <v>107</v>
      </c>
      <c r="F447" s="267">
        <f aca="true" t="shared" si="58" ref="F447:H449">F448</f>
        <v>1000000</v>
      </c>
      <c r="G447" s="267">
        <f t="shared" si="58"/>
        <v>1006557.6</v>
      </c>
      <c r="H447" s="267">
        <f t="shared" si="58"/>
        <v>5226.6</v>
      </c>
      <c r="I447" s="267">
        <f t="shared" si="55"/>
        <v>0.5192549338458128</v>
      </c>
    </row>
    <row r="448" spans="1:9" s="252" customFormat="1" ht="13.5">
      <c r="A448" s="12"/>
      <c r="B448" s="28" t="s">
        <v>108</v>
      </c>
      <c r="C448" s="170"/>
      <c r="D448" s="150"/>
      <c r="E448" s="151" t="s">
        <v>109</v>
      </c>
      <c r="F448" s="20">
        <f t="shared" si="58"/>
        <v>1000000</v>
      </c>
      <c r="G448" s="20">
        <f t="shared" si="58"/>
        <v>1006557.6</v>
      </c>
      <c r="H448" s="20">
        <f t="shared" si="58"/>
        <v>5226.6</v>
      </c>
      <c r="I448" s="272">
        <f t="shared" si="55"/>
        <v>0.5192549338458128</v>
      </c>
    </row>
    <row r="449" spans="1:9" s="252" customFormat="1" ht="26.25">
      <c r="A449" s="12"/>
      <c r="B449" s="28"/>
      <c r="C449" s="204" t="s">
        <v>238</v>
      </c>
      <c r="D449" s="148"/>
      <c r="E449" s="149" t="s">
        <v>239</v>
      </c>
      <c r="F449" s="22">
        <f t="shared" si="58"/>
        <v>1000000</v>
      </c>
      <c r="G449" s="22">
        <f t="shared" si="58"/>
        <v>1006557.6</v>
      </c>
      <c r="H449" s="22">
        <f t="shared" si="58"/>
        <v>5226.6</v>
      </c>
      <c r="I449" s="267">
        <f t="shared" si="55"/>
        <v>0.5192549338458128</v>
      </c>
    </row>
    <row r="450" spans="1:9" s="294" customFormat="1" ht="110.25">
      <c r="A450" s="9"/>
      <c r="B450" s="28"/>
      <c r="C450" s="168" t="s">
        <v>336</v>
      </c>
      <c r="D450" s="168"/>
      <c r="E450" s="186" t="s">
        <v>337</v>
      </c>
      <c r="F450" s="20">
        <f>F453+F451</f>
        <v>1000000</v>
      </c>
      <c r="G450" s="20">
        <f>G453+G451</f>
        <v>1006557.6</v>
      </c>
      <c r="H450" s="20">
        <f>H453+H451</f>
        <v>5226.6</v>
      </c>
      <c r="I450" s="272">
        <f t="shared" si="55"/>
        <v>0.5192549338458128</v>
      </c>
    </row>
    <row r="451" spans="1:9" s="252" customFormat="1" ht="66">
      <c r="A451" s="12"/>
      <c r="B451" s="268"/>
      <c r="C451" s="301" t="s">
        <v>364</v>
      </c>
      <c r="D451" s="301"/>
      <c r="E451" s="145" t="s">
        <v>365</v>
      </c>
      <c r="F451" s="281">
        <f>F452</f>
        <v>0</v>
      </c>
      <c r="G451" s="281">
        <f>G452</f>
        <v>6557.6</v>
      </c>
      <c r="H451" s="281">
        <f>H452</f>
        <v>5226.6</v>
      </c>
      <c r="I451" s="278">
        <f>H451/G451*100</f>
        <v>79.7029401000366</v>
      </c>
    </row>
    <row r="452" spans="1:9" s="252" customFormat="1" ht="27" customHeight="1">
      <c r="A452" s="12"/>
      <c r="B452" s="268"/>
      <c r="C452" s="301"/>
      <c r="D452" s="301" t="s">
        <v>6</v>
      </c>
      <c r="E452" s="145" t="s">
        <v>7</v>
      </c>
      <c r="F452" s="281">
        <v>0</v>
      </c>
      <c r="G452" s="281">
        <v>6557.6</v>
      </c>
      <c r="H452" s="281">
        <v>5226.6</v>
      </c>
      <c r="I452" s="278">
        <f>H452/G452*100</f>
        <v>79.7029401000366</v>
      </c>
    </row>
    <row r="453" spans="1:9" s="252" customFormat="1" ht="52.5">
      <c r="A453" s="12"/>
      <c r="B453" s="28"/>
      <c r="C453" s="170" t="s">
        <v>360</v>
      </c>
      <c r="D453" s="152"/>
      <c r="E453" s="153" t="s">
        <v>361</v>
      </c>
      <c r="F453" s="21">
        <f>F454</f>
        <v>1000000</v>
      </c>
      <c r="G453" s="21">
        <f>G454</f>
        <v>1000000</v>
      </c>
      <c r="H453" s="21">
        <f>H454</f>
        <v>0</v>
      </c>
      <c r="I453" s="278">
        <f t="shared" si="55"/>
        <v>0</v>
      </c>
    </row>
    <row r="454" spans="1:9" s="252" customFormat="1" ht="70.5" customHeight="1">
      <c r="A454" s="12"/>
      <c r="B454" s="28"/>
      <c r="C454" s="204"/>
      <c r="D454" s="301" t="s">
        <v>10</v>
      </c>
      <c r="E454" s="145" t="s">
        <v>362</v>
      </c>
      <c r="F454" s="281">
        <v>1000000</v>
      </c>
      <c r="G454" s="281">
        <v>1000000</v>
      </c>
      <c r="H454" s="281">
        <v>0</v>
      </c>
      <c r="I454" s="278">
        <f t="shared" si="55"/>
        <v>0</v>
      </c>
    </row>
    <row r="455" spans="1:9" s="252" customFormat="1" ht="12.75">
      <c r="A455" s="12"/>
      <c r="B455" s="307" t="s">
        <v>116</v>
      </c>
      <c r="C455" s="33"/>
      <c r="D455" s="225"/>
      <c r="E455" s="34" t="s">
        <v>117</v>
      </c>
      <c r="F455" s="267">
        <f aca="true" t="shared" si="59" ref="F455:H458">F456</f>
        <v>0</v>
      </c>
      <c r="G455" s="267">
        <f t="shared" si="59"/>
        <v>10196.3</v>
      </c>
      <c r="H455" s="267">
        <f t="shared" si="59"/>
        <v>0</v>
      </c>
      <c r="I455" s="267">
        <f t="shared" si="55"/>
        <v>0</v>
      </c>
    </row>
    <row r="456" spans="1:9" s="252" customFormat="1" ht="27">
      <c r="A456" s="12"/>
      <c r="B456" s="268" t="s">
        <v>125</v>
      </c>
      <c r="C456" s="269"/>
      <c r="D456" s="226"/>
      <c r="E456" s="35" t="s">
        <v>126</v>
      </c>
      <c r="F456" s="272">
        <f>F457</f>
        <v>0</v>
      </c>
      <c r="G456" s="272">
        <f t="shared" si="59"/>
        <v>10196.3</v>
      </c>
      <c r="H456" s="272">
        <f t="shared" si="59"/>
        <v>0</v>
      </c>
      <c r="I456" s="272">
        <f t="shared" si="55"/>
        <v>0</v>
      </c>
    </row>
    <row r="457" spans="1:9" s="252" customFormat="1" ht="57" customHeight="1">
      <c r="A457" s="49"/>
      <c r="B457" s="268"/>
      <c r="C457" s="311" t="s">
        <v>254</v>
      </c>
      <c r="D457" s="311"/>
      <c r="E457" s="96" t="s">
        <v>255</v>
      </c>
      <c r="F457" s="312">
        <f>F458</f>
        <v>0</v>
      </c>
      <c r="G457" s="312">
        <f t="shared" si="59"/>
        <v>10196.3</v>
      </c>
      <c r="H457" s="312">
        <f t="shared" si="59"/>
        <v>0</v>
      </c>
      <c r="I457" s="267">
        <f t="shared" si="55"/>
        <v>0</v>
      </c>
    </row>
    <row r="458" spans="1:9" s="252" customFormat="1" ht="54.75">
      <c r="A458" s="49"/>
      <c r="B458" s="268"/>
      <c r="C458" s="168" t="s">
        <v>314</v>
      </c>
      <c r="D458" s="122"/>
      <c r="E458" s="123" t="s">
        <v>315</v>
      </c>
      <c r="F458" s="271">
        <f>F459</f>
        <v>0</v>
      </c>
      <c r="G458" s="271">
        <f t="shared" si="59"/>
        <v>10196.3</v>
      </c>
      <c r="H458" s="271">
        <f t="shared" si="59"/>
        <v>0</v>
      </c>
      <c r="I458" s="272">
        <f t="shared" si="55"/>
        <v>0</v>
      </c>
    </row>
    <row r="459" spans="1:9" s="252" customFormat="1" ht="52.5">
      <c r="A459" s="49"/>
      <c r="B459" s="268"/>
      <c r="C459" s="108" t="s">
        <v>322</v>
      </c>
      <c r="D459" s="108"/>
      <c r="E459" s="95" t="s">
        <v>187</v>
      </c>
      <c r="F459" s="316">
        <f>F460</f>
        <v>0</v>
      </c>
      <c r="G459" s="316">
        <f>G460</f>
        <v>10196.3</v>
      </c>
      <c r="H459" s="316">
        <f>H460</f>
        <v>0</v>
      </c>
      <c r="I459" s="278">
        <f t="shared" si="55"/>
        <v>0</v>
      </c>
    </row>
    <row r="460" spans="1:9" s="252" customFormat="1" ht="39" customHeight="1">
      <c r="A460" s="49"/>
      <c r="B460" s="268"/>
      <c r="C460" s="108"/>
      <c r="D460" s="108" t="s">
        <v>3</v>
      </c>
      <c r="E460" s="107" t="s">
        <v>179</v>
      </c>
      <c r="F460" s="317">
        <v>0</v>
      </c>
      <c r="G460" s="278">
        <v>10196.3</v>
      </c>
      <c r="H460" s="278">
        <v>0</v>
      </c>
      <c r="I460" s="278">
        <f t="shared" si="55"/>
        <v>0</v>
      </c>
    </row>
    <row r="461" spans="1:9" s="252" customFormat="1" ht="12.75">
      <c r="A461" s="12"/>
      <c r="B461" s="282" t="s">
        <v>13</v>
      </c>
      <c r="C461" s="311"/>
      <c r="D461" s="311"/>
      <c r="E461" s="133" t="s">
        <v>14</v>
      </c>
      <c r="F461" s="283">
        <f>F462+F469</f>
        <v>2357.4</v>
      </c>
      <c r="G461" s="283">
        <f>G462+G469</f>
        <v>296674.7</v>
      </c>
      <c r="H461" s="283">
        <f>H462+H469</f>
        <v>60289.299999999996</v>
      </c>
      <c r="I461" s="267">
        <f t="shared" si="55"/>
        <v>20.321685671208225</v>
      </c>
    </row>
    <row r="462" spans="1:9" s="252" customFormat="1" ht="13.5">
      <c r="A462" s="12"/>
      <c r="B462" s="268" t="s">
        <v>20</v>
      </c>
      <c r="C462" s="164"/>
      <c r="D462" s="164"/>
      <c r="E462" s="109" t="s">
        <v>68</v>
      </c>
      <c r="F462" s="271">
        <f>F463</f>
        <v>2357.4</v>
      </c>
      <c r="G462" s="271">
        <f aca="true" t="shared" si="60" ref="G462:H467">G463</f>
        <v>295937.10000000003</v>
      </c>
      <c r="H462" s="271">
        <f t="shared" si="60"/>
        <v>60289.299999999996</v>
      </c>
      <c r="I462" s="272">
        <f t="shared" si="55"/>
        <v>20.37233587813086</v>
      </c>
    </row>
    <row r="463" spans="1:9" s="252" customFormat="1" ht="26.25">
      <c r="A463" s="12"/>
      <c r="B463" s="268"/>
      <c r="C463" s="204" t="s">
        <v>238</v>
      </c>
      <c r="D463" s="148"/>
      <c r="E463" s="149" t="s">
        <v>239</v>
      </c>
      <c r="F463" s="283">
        <f>F464</f>
        <v>2357.4</v>
      </c>
      <c r="G463" s="283">
        <f t="shared" si="60"/>
        <v>295937.10000000003</v>
      </c>
      <c r="H463" s="283">
        <f t="shared" si="60"/>
        <v>60289.299999999996</v>
      </c>
      <c r="I463" s="267">
        <f t="shared" si="55"/>
        <v>20.37233587813086</v>
      </c>
    </row>
    <row r="464" spans="1:9" s="294" customFormat="1" ht="110.25">
      <c r="A464" s="9"/>
      <c r="B464" s="268"/>
      <c r="C464" s="168" t="s">
        <v>336</v>
      </c>
      <c r="D464" s="168"/>
      <c r="E464" s="186" t="s">
        <v>337</v>
      </c>
      <c r="F464" s="271">
        <f>F467+F465</f>
        <v>2357.4</v>
      </c>
      <c r="G464" s="271">
        <f>G467+G465</f>
        <v>295937.10000000003</v>
      </c>
      <c r="H464" s="271">
        <f>H467+H465</f>
        <v>60289.299999999996</v>
      </c>
      <c r="I464" s="272">
        <f t="shared" si="55"/>
        <v>20.37233587813086</v>
      </c>
    </row>
    <row r="465" spans="1:9" s="252" customFormat="1" ht="66">
      <c r="A465" s="12"/>
      <c r="B465" s="268"/>
      <c r="C465" s="301" t="s">
        <v>364</v>
      </c>
      <c r="D465" s="301"/>
      <c r="E465" s="145" t="s">
        <v>365</v>
      </c>
      <c r="F465" s="281">
        <f>F466</f>
        <v>0</v>
      </c>
      <c r="G465" s="281">
        <f>G466</f>
        <v>293579.7</v>
      </c>
      <c r="H465" s="281">
        <f>H466</f>
        <v>58521.2</v>
      </c>
      <c r="I465" s="278">
        <f t="shared" si="55"/>
        <v>19.933667075754897</v>
      </c>
    </row>
    <row r="466" spans="1:9" s="252" customFormat="1" ht="27" customHeight="1">
      <c r="A466" s="12"/>
      <c r="B466" s="268"/>
      <c r="C466" s="301"/>
      <c r="D466" s="301" t="s">
        <v>6</v>
      </c>
      <c r="E466" s="145" t="s">
        <v>7</v>
      </c>
      <c r="F466" s="281">
        <v>0</v>
      </c>
      <c r="G466" s="281">
        <v>293579.7</v>
      </c>
      <c r="H466" s="281">
        <v>58521.2</v>
      </c>
      <c r="I466" s="278">
        <f t="shared" si="55"/>
        <v>19.933667075754897</v>
      </c>
    </row>
    <row r="467" spans="1:9" s="252" customFormat="1" ht="130.5" customHeight="1">
      <c r="A467" s="12"/>
      <c r="B467" s="268"/>
      <c r="C467" s="170" t="s">
        <v>363</v>
      </c>
      <c r="D467" s="152"/>
      <c r="E467" s="153" t="s">
        <v>86</v>
      </c>
      <c r="F467" s="281">
        <f>F468</f>
        <v>2357.4</v>
      </c>
      <c r="G467" s="281">
        <f t="shared" si="60"/>
        <v>2357.4</v>
      </c>
      <c r="H467" s="281">
        <f t="shared" si="60"/>
        <v>1768.1</v>
      </c>
      <c r="I467" s="278">
        <f t="shared" si="55"/>
        <v>75.0021209807415</v>
      </c>
    </row>
    <row r="468" spans="1:9" s="252" customFormat="1" ht="27" customHeight="1">
      <c r="A468" s="12"/>
      <c r="B468" s="268"/>
      <c r="C468" s="344"/>
      <c r="D468" s="108" t="s">
        <v>6</v>
      </c>
      <c r="E468" s="107" t="s">
        <v>7</v>
      </c>
      <c r="F468" s="281">
        <v>2357.4</v>
      </c>
      <c r="G468" s="278">
        <v>2357.4</v>
      </c>
      <c r="H468" s="278">
        <v>1768.1</v>
      </c>
      <c r="I468" s="278">
        <f t="shared" si="55"/>
        <v>75.0021209807415</v>
      </c>
    </row>
    <row r="469" spans="1:9" s="252" customFormat="1" ht="13.5">
      <c r="A469" s="12"/>
      <c r="B469" s="268" t="s">
        <v>142</v>
      </c>
      <c r="C469" s="326"/>
      <c r="D469" s="270"/>
      <c r="E469" s="6" t="s">
        <v>143</v>
      </c>
      <c r="F469" s="272">
        <f>F470</f>
        <v>0</v>
      </c>
      <c r="G469" s="272">
        <f aca="true" t="shared" si="61" ref="G469:H471">G470</f>
        <v>737.6</v>
      </c>
      <c r="H469" s="272">
        <f t="shared" si="61"/>
        <v>0</v>
      </c>
      <c r="I469" s="278">
        <f t="shared" si="55"/>
        <v>0</v>
      </c>
    </row>
    <row r="470" spans="1:9" s="252" customFormat="1" ht="26.25">
      <c r="A470" s="12"/>
      <c r="B470" s="268"/>
      <c r="C470" s="204" t="s">
        <v>238</v>
      </c>
      <c r="D470" s="148"/>
      <c r="E470" s="149" t="s">
        <v>239</v>
      </c>
      <c r="F470" s="283">
        <f>F471</f>
        <v>0</v>
      </c>
      <c r="G470" s="283">
        <f t="shared" si="61"/>
        <v>737.6</v>
      </c>
      <c r="H470" s="283">
        <f t="shared" si="61"/>
        <v>0</v>
      </c>
      <c r="I470" s="267">
        <f>H470/G470*100</f>
        <v>0</v>
      </c>
    </row>
    <row r="471" spans="1:9" s="294" customFormat="1" ht="110.25">
      <c r="A471" s="9"/>
      <c r="B471" s="268"/>
      <c r="C471" s="168" t="s">
        <v>336</v>
      </c>
      <c r="D471" s="168"/>
      <c r="E471" s="186" t="s">
        <v>337</v>
      </c>
      <c r="F471" s="271">
        <f>F472</f>
        <v>0</v>
      </c>
      <c r="G471" s="271">
        <f t="shared" si="61"/>
        <v>737.6</v>
      </c>
      <c r="H471" s="271">
        <f t="shared" si="61"/>
        <v>0</v>
      </c>
      <c r="I471" s="272">
        <f>H471/G471*100</f>
        <v>0</v>
      </c>
    </row>
    <row r="472" spans="1:9" s="252" customFormat="1" ht="144" customHeight="1">
      <c r="A472" s="12"/>
      <c r="B472" s="268"/>
      <c r="C472" s="301" t="s">
        <v>617</v>
      </c>
      <c r="D472" s="301"/>
      <c r="E472" s="145" t="s">
        <v>618</v>
      </c>
      <c r="F472" s="281">
        <f>F473</f>
        <v>0</v>
      </c>
      <c r="G472" s="281">
        <f>G473</f>
        <v>737.6</v>
      </c>
      <c r="H472" s="281">
        <f>H473</f>
        <v>0</v>
      </c>
      <c r="I472" s="278">
        <f>H472/G472*100</f>
        <v>0</v>
      </c>
    </row>
    <row r="473" spans="1:9" s="252" customFormat="1" ht="27" customHeight="1">
      <c r="A473" s="12"/>
      <c r="B473" s="268"/>
      <c r="C473" s="301"/>
      <c r="D473" s="301" t="s">
        <v>6</v>
      </c>
      <c r="E473" s="145" t="s">
        <v>7</v>
      </c>
      <c r="F473" s="281">
        <v>0</v>
      </c>
      <c r="G473" s="281">
        <v>737.6</v>
      </c>
      <c r="H473" s="281">
        <v>0</v>
      </c>
      <c r="I473" s="278">
        <f>H473/G473*100</f>
        <v>0</v>
      </c>
    </row>
    <row r="474" spans="1:9" s="252" customFormat="1" ht="55.5">
      <c r="A474" s="8" t="s">
        <v>72</v>
      </c>
      <c r="B474" s="268"/>
      <c r="C474" s="326"/>
      <c r="D474" s="270"/>
      <c r="E474" s="154" t="s">
        <v>366</v>
      </c>
      <c r="F474" s="305">
        <f>F477+F531+F523+F520+F475+F518</f>
        <v>96227.5</v>
      </c>
      <c r="G474" s="305">
        <f>G477+G531+G523+G520+G475+G518</f>
        <v>115048</v>
      </c>
      <c r="H474" s="305">
        <f>H477+H531+H523+H520+H475+H518</f>
        <v>107691.40000000001</v>
      </c>
      <c r="I474" s="306">
        <f aca="true" t="shared" si="62" ref="I474:I486">H474/G474*100</f>
        <v>93.60562547806134</v>
      </c>
    </row>
    <row r="475" spans="1:9" s="252" customFormat="1" ht="41.25" hidden="1">
      <c r="A475" s="12"/>
      <c r="B475" s="268" t="s">
        <v>49</v>
      </c>
      <c r="C475" s="269"/>
      <c r="D475" s="226"/>
      <c r="E475" s="35" t="s">
        <v>100</v>
      </c>
      <c r="F475" s="272">
        <f>F476</f>
        <v>0</v>
      </c>
      <c r="G475" s="272">
        <f>G476</f>
        <v>0</v>
      </c>
      <c r="H475" s="272">
        <f>H476</f>
        <v>0</v>
      </c>
      <c r="I475" s="272" t="e">
        <f t="shared" si="62"/>
        <v>#DIV/0!</v>
      </c>
    </row>
    <row r="476" spans="1:9" s="252" customFormat="1" ht="13.5" hidden="1">
      <c r="A476" s="12"/>
      <c r="B476" s="268"/>
      <c r="C476" s="269"/>
      <c r="D476" s="227"/>
      <c r="E476" s="16"/>
      <c r="F476" s="267"/>
      <c r="G476" s="267"/>
      <c r="H476" s="267"/>
      <c r="I476" s="267" t="e">
        <f t="shared" si="62"/>
        <v>#DIV/0!</v>
      </c>
    </row>
    <row r="477" spans="1:9" s="252" customFormat="1" ht="12.75">
      <c r="A477" s="12"/>
      <c r="B477" s="307" t="s">
        <v>116</v>
      </c>
      <c r="C477" s="203"/>
      <c r="D477" s="203"/>
      <c r="E477" s="117" t="s">
        <v>117</v>
      </c>
      <c r="F477" s="312">
        <f>F478+F504</f>
        <v>81193.5</v>
      </c>
      <c r="G477" s="312">
        <f>G478+G504</f>
        <v>100878</v>
      </c>
      <c r="H477" s="312">
        <f>H478+H504</f>
        <v>95259.3</v>
      </c>
      <c r="I477" s="267">
        <f t="shared" si="62"/>
        <v>94.43020281924701</v>
      </c>
    </row>
    <row r="478" spans="1:9" s="252" customFormat="1" ht="13.5">
      <c r="A478" s="12"/>
      <c r="B478" s="288" t="s">
        <v>121</v>
      </c>
      <c r="C478" s="311"/>
      <c r="D478" s="102"/>
      <c r="E478" s="155" t="s">
        <v>122</v>
      </c>
      <c r="F478" s="321">
        <f>F479</f>
        <v>81193.5</v>
      </c>
      <c r="G478" s="321">
        <f>G479</f>
        <v>91998.1</v>
      </c>
      <c r="H478" s="321">
        <f>H479</f>
        <v>86444</v>
      </c>
      <c r="I478" s="272">
        <f t="shared" si="62"/>
        <v>93.96281010151296</v>
      </c>
    </row>
    <row r="479" spans="1:9" s="252" customFormat="1" ht="57" customHeight="1">
      <c r="A479" s="12"/>
      <c r="B479" s="276"/>
      <c r="C479" s="311" t="s">
        <v>367</v>
      </c>
      <c r="D479" s="345"/>
      <c r="E479" s="96" t="s">
        <v>368</v>
      </c>
      <c r="F479" s="312">
        <f>F483+F480</f>
        <v>81193.5</v>
      </c>
      <c r="G479" s="312">
        <f>G483+G480</f>
        <v>91998.1</v>
      </c>
      <c r="H479" s="312">
        <f>H483+H480</f>
        <v>86444</v>
      </c>
      <c r="I479" s="267">
        <f t="shared" si="62"/>
        <v>93.96281010151296</v>
      </c>
    </row>
    <row r="480" spans="1:9" s="252" customFormat="1" ht="41.25">
      <c r="A480" s="12"/>
      <c r="B480" s="282"/>
      <c r="C480" s="164" t="s">
        <v>395</v>
      </c>
      <c r="D480" s="164"/>
      <c r="E480" s="158" t="s">
        <v>396</v>
      </c>
      <c r="F480" s="293">
        <f aca="true" t="shared" si="63" ref="F480:H481">F481</f>
        <v>0</v>
      </c>
      <c r="G480" s="293">
        <f t="shared" si="63"/>
        <v>400</v>
      </c>
      <c r="H480" s="293">
        <f t="shared" si="63"/>
        <v>400</v>
      </c>
      <c r="I480" s="272">
        <f t="shared" si="62"/>
        <v>100</v>
      </c>
    </row>
    <row r="481" spans="1:9" s="252" customFormat="1" ht="52.5">
      <c r="A481" s="12"/>
      <c r="B481" s="282"/>
      <c r="C481" s="315" t="s">
        <v>405</v>
      </c>
      <c r="D481" s="315"/>
      <c r="E481" s="101" t="s">
        <v>187</v>
      </c>
      <c r="F481" s="295">
        <f t="shared" si="63"/>
        <v>0</v>
      </c>
      <c r="G481" s="295">
        <f t="shared" si="63"/>
        <v>400</v>
      </c>
      <c r="H481" s="295">
        <f t="shared" si="63"/>
        <v>400</v>
      </c>
      <c r="I481" s="278">
        <f t="shared" si="62"/>
        <v>100</v>
      </c>
    </row>
    <row r="482" spans="1:9" s="252" customFormat="1" ht="66" customHeight="1">
      <c r="A482" s="12"/>
      <c r="B482" s="268"/>
      <c r="C482" s="108"/>
      <c r="D482" s="315" t="s">
        <v>8</v>
      </c>
      <c r="E482" s="101" t="s">
        <v>9</v>
      </c>
      <c r="F482" s="295">
        <v>0</v>
      </c>
      <c r="G482" s="278">
        <v>400</v>
      </c>
      <c r="H482" s="278">
        <v>400</v>
      </c>
      <c r="I482" s="278">
        <f t="shared" si="62"/>
        <v>100</v>
      </c>
    </row>
    <row r="483" spans="1:9" s="252" customFormat="1" ht="54.75">
      <c r="A483" s="12"/>
      <c r="B483" s="276"/>
      <c r="C483" s="299" t="s">
        <v>369</v>
      </c>
      <c r="D483" s="299"/>
      <c r="E483" s="137" t="s">
        <v>370</v>
      </c>
      <c r="F483" s="272">
        <f>F484+F487+F490+F494+F496+F498+F492+F502</f>
        <v>81193.5</v>
      </c>
      <c r="G483" s="272">
        <f>G484+G487+G490+G494+G496+G498+G492+G502</f>
        <v>91598.1</v>
      </c>
      <c r="H483" s="272">
        <f>H484+H487+H490+H494+H496+H498+H492+H502</f>
        <v>86044</v>
      </c>
      <c r="I483" s="272">
        <f t="shared" si="62"/>
        <v>93.93644627999926</v>
      </c>
    </row>
    <row r="484" spans="1:9" s="252" customFormat="1" ht="52.5">
      <c r="A484" s="12"/>
      <c r="B484" s="276"/>
      <c r="C484" s="315" t="s">
        <v>371</v>
      </c>
      <c r="D484" s="315"/>
      <c r="E484" s="101" t="s">
        <v>372</v>
      </c>
      <c r="F484" s="322">
        <f aca="true" t="shared" si="64" ref="F484:H485">F485</f>
        <v>66134.4</v>
      </c>
      <c r="G484" s="322">
        <f t="shared" si="64"/>
        <v>69476.9</v>
      </c>
      <c r="H484" s="322">
        <f t="shared" si="64"/>
        <v>69476.8</v>
      </c>
      <c r="I484" s="278">
        <f t="shared" si="62"/>
        <v>99.99985606726841</v>
      </c>
    </row>
    <row r="485" spans="1:9" s="252" customFormat="1" ht="78.75">
      <c r="A485" s="12"/>
      <c r="B485" s="276"/>
      <c r="C485" s="315" t="s">
        <v>373</v>
      </c>
      <c r="D485" s="315"/>
      <c r="E485" s="101" t="s">
        <v>374</v>
      </c>
      <c r="F485" s="322">
        <f t="shared" si="64"/>
        <v>66134.4</v>
      </c>
      <c r="G485" s="322">
        <f t="shared" si="64"/>
        <v>69476.9</v>
      </c>
      <c r="H485" s="322">
        <f t="shared" si="64"/>
        <v>69476.8</v>
      </c>
      <c r="I485" s="278">
        <f t="shared" si="62"/>
        <v>99.99985606726841</v>
      </c>
    </row>
    <row r="486" spans="1:9" s="252" customFormat="1" ht="66" customHeight="1">
      <c r="A486" s="12"/>
      <c r="B486" s="276"/>
      <c r="C486" s="345"/>
      <c r="D486" s="108" t="s">
        <v>8</v>
      </c>
      <c r="E486" s="95" t="s">
        <v>9</v>
      </c>
      <c r="F486" s="322">
        <v>66134.4</v>
      </c>
      <c r="G486" s="278">
        <v>69476.9</v>
      </c>
      <c r="H486" s="278">
        <v>69476.8</v>
      </c>
      <c r="I486" s="278">
        <f t="shared" si="62"/>
        <v>99.99985606726841</v>
      </c>
    </row>
    <row r="487" spans="1:9" s="252" customFormat="1" ht="52.5">
      <c r="A487" s="12"/>
      <c r="B487" s="286"/>
      <c r="C487" s="108" t="s">
        <v>375</v>
      </c>
      <c r="D487" s="108"/>
      <c r="E487" s="103" t="s">
        <v>376</v>
      </c>
      <c r="F487" s="322">
        <f aca="true" t="shared" si="65" ref="F487:H488">F488</f>
        <v>1648</v>
      </c>
      <c r="G487" s="322">
        <f t="shared" si="65"/>
        <v>0</v>
      </c>
      <c r="H487" s="322">
        <f t="shared" si="65"/>
        <v>0</v>
      </c>
      <c r="I487" s="278"/>
    </row>
    <row r="488" spans="1:9" s="252" customFormat="1" ht="12.75">
      <c r="A488" s="12"/>
      <c r="B488" s="286"/>
      <c r="C488" s="108" t="s">
        <v>377</v>
      </c>
      <c r="D488" s="108"/>
      <c r="E488" s="103" t="s">
        <v>378</v>
      </c>
      <c r="F488" s="322">
        <f t="shared" si="65"/>
        <v>1648</v>
      </c>
      <c r="G488" s="322">
        <f t="shared" si="65"/>
        <v>0</v>
      </c>
      <c r="H488" s="322">
        <f t="shared" si="65"/>
        <v>0</v>
      </c>
      <c r="I488" s="278"/>
    </row>
    <row r="489" spans="1:9" s="252" customFormat="1" ht="66" customHeight="1">
      <c r="A489" s="12"/>
      <c r="B489" s="268"/>
      <c r="C489" s="108"/>
      <c r="D489" s="108" t="s">
        <v>8</v>
      </c>
      <c r="E489" s="95" t="s">
        <v>9</v>
      </c>
      <c r="F489" s="322">
        <v>1648</v>
      </c>
      <c r="G489" s="278">
        <v>0</v>
      </c>
      <c r="H489" s="278">
        <v>0</v>
      </c>
      <c r="I489" s="278"/>
    </row>
    <row r="490" spans="1:9" s="252" customFormat="1" ht="39">
      <c r="A490" s="12"/>
      <c r="B490" s="268"/>
      <c r="C490" s="108" t="s">
        <v>379</v>
      </c>
      <c r="D490" s="108"/>
      <c r="E490" s="103" t="s">
        <v>321</v>
      </c>
      <c r="F490" s="322">
        <f>F491</f>
        <v>30</v>
      </c>
      <c r="G490" s="322">
        <f>G491</f>
        <v>30</v>
      </c>
      <c r="H490" s="322">
        <f>H491</f>
        <v>0</v>
      </c>
      <c r="I490" s="278">
        <f aca="true" t="shared" si="66" ref="I490:I501">H490/G490*100</f>
        <v>0</v>
      </c>
    </row>
    <row r="491" spans="1:9" s="252" customFormat="1" ht="39" customHeight="1">
      <c r="A491" s="12"/>
      <c r="B491" s="268"/>
      <c r="C491" s="108"/>
      <c r="D491" s="315" t="s">
        <v>3</v>
      </c>
      <c r="E491" s="112" t="s">
        <v>179</v>
      </c>
      <c r="F491" s="322">
        <v>30</v>
      </c>
      <c r="G491" s="281">
        <v>30</v>
      </c>
      <c r="H491" s="281">
        <v>0</v>
      </c>
      <c r="I491" s="278">
        <f t="shared" si="66"/>
        <v>0</v>
      </c>
    </row>
    <row r="492" spans="1:9" s="252" customFormat="1" ht="52.5">
      <c r="A492" s="12"/>
      <c r="B492" s="268"/>
      <c r="C492" s="108" t="s">
        <v>380</v>
      </c>
      <c r="D492" s="315"/>
      <c r="E492" s="112" t="s">
        <v>332</v>
      </c>
      <c r="F492" s="322">
        <f>F493</f>
        <v>249</v>
      </c>
      <c r="G492" s="322">
        <f>G493</f>
        <v>180</v>
      </c>
      <c r="H492" s="322">
        <f>H493</f>
        <v>177.3</v>
      </c>
      <c r="I492" s="278">
        <f t="shared" si="66"/>
        <v>98.50000000000001</v>
      </c>
    </row>
    <row r="493" spans="1:9" s="252" customFormat="1" ht="27" customHeight="1">
      <c r="A493" s="12"/>
      <c r="B493" s="307"/>
      <c r="C493" s="108"/>
      <c r="D493" s="315" t="s">
        <v>6</v>
      </c>
      <c r="E493" s="101" t="s">
        <v>245</v>
      </c>
      <c r="F493" s="322">
        <v>249</v>
      </c>
      <c r="G493" s="278">
        <v>180</v>
      </c>
      <c r="H493" s="278">
        <v>177.3</v>
      </c>
      <c r="I493" s="278">
        <f t="shared" si="66"/>
        <v>98.50000000000001</v>
      </c>
    </row>
    <row r="494" spans="1:9" s="252" customFormat="1" ht="39">
      <c r="A494" s="12"/>
      <c r="B494" s="307"/>
      <c r="C494" s="108" t="s">
        <v>381</v>
      </c>
      <c r="D494" s="315"/>
      <c r="E494" s="112" t="s">
        <v>214</v>
      </c>
      <c r="F494" s="322">
        <f>F495</f>
        <v>2110.5</v>
      </c>
      <c r="G494" s="322">
        <f>G495</f>
        <v>0</v>
      </c>
      <c r="H494" s="322">
        <f>H495</f>
        <v>0</v>
      </c>
      <c r="I494" s="278"/>
    </row>
    <row r="495" spans="1:9" s="252" customFormat="1" ht="39" customHeight="1">
      <c r="A495" s="12"/>
      <c r="B495" s="307"/>
      <c r="C495" s="108"/>
      <c r="D495" s="315" t="s">
        <v>3</v>
      </c>
      <c r="E495" s="112" t="s">
        <v>179</v>
      </c>
      <c r="F495" s="322">
        <v>2110.5</v>
      </c>
      <c r="G495" s="281">
        <v>0</v>
      </c>
      <c r="H495" s="281">
        <v>0</v>
      </c>
      <c r="I495" s="278"/>
    </row>
    <row r="496" spans="1:9" s="252" customFormat="1" ht="52.5">
      <c r="A496" s="12"/>
      <c r="B496" s="307"/>
      <c r="C496" s="108" t="s">
        <v>382</v>
      </c>
      <c r="D496" s="108"/>
      <c r="E496" s="103" t="s">
        <v>197</v>
      </c>
      <c r="F496" s="322">
        <f>F497</f>
        <v>7296.8</v>
      </c>
      <c r="G496" s="322">
        <f>G497</f>
        <v>15980.8</v>
      </c>
      <c r="H496" s="322">
        <f>H497</f>
        <v>12961.9</v>
      </c>
      <c r="I496" s="278">
        <f t="shared" si="66"/>
        <v>81.1092060472567</v>
      </c>
    </row>
    <row r="497" spans="1:9" s="252" customFormat="1" ht="66" customHeight="1">
      <c r="A497" s="12"/>
      <c r="B497" s="307"/>
      <c r="C497" s="108"/>
      <c r="D497" s="108" t="s">
        <v>8</v>
      </c>
      <c r="E497" s="95" t="s">
        <v>9</v>
      </c>
      <c r="F497" s="322">
        <v>7296.8</v>
      </c>
      <c r="G497" s="281">
        <v>15980.8</v>
      </c>
      <c r="H497" s="281">
        <v>12961.9</v>
      </c>
      <c r="I497" s="278">
        <f t="shared" si="66"/>
        <v>81.1092060472567</v>
      </c>
    </row>
    <row r="498" spans="1:9" s="252" customFormat="1" ht="66">
      <c r="A498" s="12"/>
      <c r="B498" s="307"/>
      <c r="C498" s="108" t="s">
        <v>383</v>
      </c>
      <c r="D498" s="108"/>
      <c r="E498" s="103" t="s">
        <v>384</v>
      </c>
      <c r="F498" s="322">
        <f>F499+F500+F501</f>
        <v>3724.8</v>
      </c>
      <c r="G498" s="322">
        <f>G499+G500+G501</f>
        <v>3901.6</v>
      </c>
      <c r="H498" s="322">
        <f>H499+H500+H501</f>
        <v>3428</v>
      </c>
      <c r="I498" s="278">
        <f t="shared" si="66"/>
        <v>87.86139019889276</v>
      </c>
    </row>
    <row r="499" spans="1:9" s="252" customFormat="1" ht="39" customHeight="1">
      <c r="A499" s="12"/>
      <c r="B499" s="307"/>
      <c r="C499" s="108"/>
      <c r="D499" s="315" t="s">
        <v>3</v>
      </c>
      <c r="E499" s="112" t="s">
        <v>179</v>
      </c>
      <c r="F499" s="322">
        <v>3074.8</v>
      </c>
      <c r="G499" s="281">
        <v>1656</v>
      </c>
      <c r="H499" s="281">
        <v>1250.8</v>
      </c>
      <c r="I499" s="278">
        <f t="shared" si="66"/>
        <v>75.53140096618357</v>
      </c>
    </row>
    <row r="500" spans="1:9" s="252" customFormat="1" ht="27" customHeight="1">
      <c r="A500" s="12"/>
      <c r="B500" s="307"/>
      <c r="C500" s="108"/>
      <c r="D500" s="315" t="s">
        <v>6</v>
      </c>
      <c r="E500" s="101" t="s">
        <v>245</v>
      </c>
      <c r="F500" s="322">
        <v>650</v>
      </c>
      <c r="G500" s="281">
        <v>650</v>
      </c>
      <c r="H500" s="281">
        <v>630</v>
      </c>
      <c r="I500" s="278">
        <f t="shared" si="66"/>
        <v>96.92307692307692</v>
      </c>
    </row>
    <row r="501" spans="1:9" s="252" customFormat="1" ht="66" customHeight="1">
      <c r="A501" s="12"/>
      <c r="B501" s="307"/>
      <c r="C501" s="108"/>
      <c r="D501" s="315" t="s">
        <v>8</v>
      </c>
      <c r="E501" s="112" t="s">
        <v>9</v>
      </c>
      <c r="F501" s="322">
        <v>0</v>
      </c>
      <c r="G501" s="281">
        <v>1595.6</v>
      </c>
      <c r="H501" s="281">
        <v>1547.2</v>
      </c>
      <c r="I501" s="278">
        <f t="shared" si="66"/>
        <v>96.96665831035348</v>
      </c>
    </row>
    <row r="502" spans="1:9" s="252" customFormat="1" ht="78" customHeight="1">
      <c r="A502" s="12"/>
      <c r="B502" s="307"/>
      <c r="C502" s="108" t="s">
        <v>619</v>
      </c>
      <c r="D502" s="108"/>
      <c r="E502" s="103" t="s">
        <v>620</v>
      </c>
      <c r="F502" s="322">
        <f>F503</f>
        <v>0</v>
      </c>
      <c r="G502" s="322">
        <f>G503</f>
        <v>2028.8</v>
      </c>
      <c r="H502" s="322">
        <f>H503</f>
        <v>0</v>
      </c>
      <c r="I502" s="278">
        <f>H502/G502*100</f>
        <v>0</v>
      </c>
    </row>
    <row r="503" spans="1:9" s="252" customFormat="1" ht="66" customHeight="1">
      <c r="A503" s="12"/>
      <c r="B503" s="307"/>
      <c r="C503" s="108"/>
      <c r="D503" s="108" t="s">
        <v>8</v>
      </c>
      <c r="E503" s="95" t="s">
        <v>9</v>
      </c>
      <c r="F503" s="322">
        <v>0</v>
      </c>
      <c r="G503" s="281">
        <v>2028.8</v>
      </c>
      <c r="H503" s="281">
        <v>0</v>
      </c>
      <c r="I503" s="278">
        <f>H503/G503*100</f>
        <v>0</v>
      </c>
    </row>
    <row r="504" spans="1:9" s="252" customFormat="1" ht="27">
      <c r="A504" s="12"/>
      <c r="B504" s="288" t="s">
        <v>123</v>
      </c>
      <c r="C504" s="346"/>
      <c r="D504" s="231"/>
      <c r="E504" s="48" t="s">
        <v>124</v>
      </c>
      <c r="F504" s="272">
        <f aca="true" t="shared" si="67" ref="F504:H505">F505</f>
        <v>0</v>
      </c>
      <c r="G504" s="272">
        <f t="shared" si="67"/>
        <v>8879.900000000001</v>
      </c>
      <c r="H504" s="272">
        <f t="shared" si="67"/>
        <v>8815.300000000001</v>
      </c>
      <c r="I504" s="272">
        <f>H504/G504*100</f>
        <v>99.27251433011632</v>
      </c>
    </row>
    <row r="505" spans="1:9" s="252" customFormat="1" ht="57" customHeight="1">
      <c r="A505" s="12"/>
      <c r="B505" s="276"/>
      <c r="C505" s="311" t="s">
        <v>367</v>
      </c>
      <c r="D505" s="345"/>
      <c r="E505" s="96" t="s">
        <v>368</v>
      </c>
      <c r="F505" s="312">
        <f t="shared" si="67"/>
        <v>0</v>
      </c>
      <c r="G505" s="312">
        <f t="shared" si="67"/>
        <v>8879.900000000001</v>
      </c>
      <c r="H505" s="312">
        <f t="shared" si="67"/>
        <v>8815.300000000001</v>
      </c>
      <c r="I505" s="267">
        <f aca="true" t="shared" si="68" ref="I505:I515">H505/G505*100</f>
        <v>99.27251433011632</v>
      </c>
    </row>
    <row r="506" spans="1:9" s="252" customFormat="1" ht="54.75">
      <c r="A506" s="12"/>
      <c r="B506" s="276"/>
      <c r="C506" s="164" t="s">
        <v>369</v>
      </c>
      <c r="D506" s="164"/>
      <c r="E506" s="111" t="s">
        <v>370</v>
      </c>
      <c r="F506" s="293">
        <f>F507+F515+F510+F513</f>
        <v>0</v>
      </c>
      <c r="G506" s="293">
        <f>G507+G515+G510+G513</f>
        <v>8879.900000000001</v>
      </c>
      <c r="H506" s="293">
        <f>H507+H515+H510+H513</f>
        <v>8815.300000000001</v>
      </c>
      <c r="I506" s="272">
        <f t="shared" si="68"/>
        <v>99.27251433011632</v>
      </c>
    </row>
    <row r="507" spans="1:9" s="252" customFormat="1" ht="52.5">
      <c r="A507" s="12"/>
      <c r="B507" s="286"/>
      <c r="C507" s="108" t="s">
        <v>375</v>
      </c>
      <c r="D507" s="108"/>
      <c r="E507" s="103" t="s">
        <v>376</v>
      </c>
      <c r="F507" s="322">
        <f aca="true" t="shared" si="69" ref="F507:H508">F508</f>
        <v>0</v>
      </c>
      <c r="G507" s="322">
        <f t="shared" si="69"/>
        <v>5354.8</v>
      </c>
      <c r="H507" s="322">
        <f t="shared" si="69"/>
        <v>5354.8</v>
      </c>
      <c r="I507" s="278">
        <f t="shared" si="68"/>
        <v>100</v>
      </c>
    </row>
    <row r="508" spans="1:9" s="252" customFormat="1" ht="12.75">
      <c r="A508" s="12"/>
      <c r="B508" s="286"/>
      <c r="C508" s="108" t="s">
        <v>377</v>
      </c>
      <c r="D508" s="108"/>
      <c r="E508" s="103" t="s">
        <v>378</v>
      </c>
      <c r="F508" s="322">
        <f t="shared" si="69"/>
        <v>0</v>
      </c>
      <c r="G508" s="322">
        <f t="shared" si="69"/>
        <v>5354.8</v>
      </c>
      <c r="H508" s="322">
        <f t="shared" si="69"/>
        <v>5354.8</v>
      </c>
      <c r="I508" s="278">
        <f t="shared" si="68"/>
        <v>100</v>
      </c>
    </row>
    <row r="509" spans="1:9" s="252" customFormat="1" ht="66" customHeight="1">
      <c r="A509" s="12"/>
      <c r="B509" s="268"/>
      <c r="C509" s="108"/>
      <c r="D509" s="108" t="s">
        <v>8</v>
      </c>
      <c r="E509" s="95" t="s">
        <v>9</v>
      </c>
      <c r="F509" s="322">
        <v>0</v>
      </c>
      <c r="G509" s="278">
        <v>5354.8</v>
      </c>
      <c r="H509" s="278">
        <v>5354.8</v>
      </c>
      <c r="I509" s="278">
        <f t="shared" si="68"/>
        <v>100</v>
      </c>
    </row>
    <row r="510" spans="1:9" s="252" customFormat="1" ht="39">
      <c r="A510" s="12"/>
      <c r="B510" s="307"/>
      <c r="C510" s="108" t="s">
        <v>381</v>
      </c>
      <c r="D510" s="315"/>
      <c r="E510" s="112" t="s">
        <v>214</v>
      </c>
      <c r="F510" s="322">
        <f>F511+F512</f>
        <v>0</v>
      </c>
      <c r="G510" s="322">
        <f>G511+G512</f>
        <v>714.2</v>
      </c>
      <c r="H510" s="322">
        <f>H511+H512</f>
        <v>714.2</v>
      </c>
      <c r="I510" s="278">
        <f t="shared" si="68"/>
        <v>100</v>
      </c>
    </row>
    <row r="511" spans="1:9" s="252" customFormat="1" ht="39" customHeight="1">
      <c r="A511" s="12"/>
      <c r="B511" s="307"/>
      <c r="C511" s="108"/>
      <c r="D511" s="315" t="s">
        <v>3</v>
      </c>
      <c r="E511" s="112" t="s">
        <v>179</v>
      </c>
      <c r="F511" s="322">
        <v>0</v>
      </c>
      <c r="G511" s="281">
        <v>50</v>
      </c>
      <c r="H511" s="281">
        <v>50</v>
      </c>
      <c r="I511" s="278">
        <f t="shared" si="68"/>
        <v>100</v>
      </c>
    </row>
    <row r="512" spans="1:9" s="252" customFormat="1" ht="66" customHeight="1">
      <c r="A512" s="12"/>
      <c r="B512" s="268"/>
      <c r="C512" s="108"/>
      <c r="D512" s="108" t="s">
        <v>8</v>
      </c>
      <c r="E512" s="95" t="s">
        <v>9</v>
      </c>
      <c r="F512" s="322">
        <v>0</v>
      </c>
      <c r="G512" s="278">
        <v>664.2</v>
      </c>
      <c r="H512" s="278">
        <v>664.2</v>
      </c>
      <c r="I512" s="278">
        <f>H512/G512*100</f>
        <v>100</v>
      </c>
    </row>
    <row r="513" spans="1:9" s="252" customFormat="1" ht="52.5">
      <c r="A513" s="12"/>
      <c r="B513" s="307"/>
      <c r="C513" s="108" t="s">
        <v>382</v>
      </c>
      <c r="D513" s="108"/>
      <c r="E513" s="103" t="s">
        <v>197</v>
      </c>
      <c r="F513" s="322">
        <f>F514</f>
        <v>0</v>
      </c>
      <c r="G513" s="322">
        <f>G514</f>
        <v>384.7</v>
      </c>
      <c r="H513" s="322">
        <f>H514</f>
        <v>384.7</v>
      </c>
      <c r="I513" s="278">
        <f>H513/G513*100</f>
        <v>100</v>
      </c>
    </row>
    <row r="514" spans="1:9" s="252" customFormat="1" ht="66" customHeight="1">
      <c r="A514" s="12"/>
      <c r="B514" s="307"/>
      <c r="C514" s="108"/>
      <c r="D514" s="108" t="s">
        <v>8</v>
      </c>
      <c r="E514" s="95" t="s">
        <v>9</v>
      </c>
      <c r="F514" s="322">
        <v>0</v>
      </c>
      <c r="G514" s="281">
        <v>384.7</v>
      </c>
      <c r="H514" s="281">
        <v>384.7</v>
      </c>
      <c r="I514" s="278">
        <f>H514/G514*100</f>
        <v>100</v>
      </c>
    </row>
    <row r="515" spans="1:9" s="252" customFormat="1" ht="39">
      <c r="A515" s="12"/>
      <c r="B515" s="268"/>
      <c r="C515" s="301" t="s">
        <v>387</v>
      </c>
      <c r="D515" s="301"/>
      <c r="E515" s="145" t="s">
        <v>388</v>
      </c>
      <c r="F515" s="278">
        <f aca="true" t="shared" si="70" ref="F515:H516">F516</f>
        <v>0</v>
      </c>
      <c r="G515" s="278">
        <f t="shared" si="70"/>
        <v>2426.2</v>
      </c>
      <c r="H515" s="278">
        <f t="shared" si="70"/>
        <v>2361.6</v>
      </c>
      <c r="I515" s="278">
        <f t="shared" si="68"/>
        <v>97.33740004946007</v>
      </c>
    </row>
    <row r="516" spans="1:9" s="252" customFormat="1" ht="52.5">
      <c r="A516" s="12"/>
      <c r="B516" s="288"/>
      <c r="C516" s="301" t="s">
        <v>385</v>
      </c>
      <c r="D516" s="301"/>
      <c r="E516" s="145" t="s">
        <v>386</v>
      </c>
      <c r="F516" s="278">
        <f t="shared" si="70"/>
        <v>0</v>
      </c>
      <c r="G516" s="278">
        <f t="shared" si="70"/>
        <v>2426.2</v>
      </c>
      <c r="H516" s="278">
        <f t="shared" si="70"/>
        <v>2361.6</v>
      </c>
      <c r="I516" s="278">
        <f>H516/G516*100</f>
        <v>97.33740004946007</v>
      </c>
    </row>
    <row r="517" spans="1:9" s="252" customFormat="1" ht="70.5" customHeight="1">
      <c r="A517" s="12"/>
      <c r="B517" s="288"/>
      <c r="C517" s="170"/>
      <c r="D517" s="301" t="s">
        <v>10</v>
      </c>
      <c r="E517" s="141" t="s">
        <v>362</v>
      </c>
      <c r="F517" s="281">
        <v>0</v>
      </c>
      <c r="G517" s="281">
        <v>2426.2</v>
      </c>
      <c r="H517" s="281">
        <v>2361.6</v>
      </c>
      <c r="I517" s="278">
        <f>H517/G517*100</f>
        <v>97.33740004946007</v>
      </c>
    </row>
    <row r="518" spans="1:9" s="252" customFormat="1" ht="27" hidden="1">
      <c r="A518" s="12"/>
      <c r="B518" s="288" t="s">
        <v>125</v>
      </c>
      <c r="C518" s="346"/>
      <c r="D518" s="231"/>
      <c r="E518" s="48" t="s">
        <v>126</v>
      </c>
      <c r="F518" s="272">
        <f>F519</f>
        <v>0</v>
      </c>
      <c r="G518" s="272">
        <f>G519</f>
        <v>0</v>
      </c>
      <c r="H518" s="272">
        <f>H519</f>
        <v>0</v>
      </c>
      <c r="I518" s="272" t="e">
        <f>H518/G518*100</f>
        <v>#DIV/0!</v>
      </c>
    </row>
    <row r="519" spans="1:9" s="252" customFormat="1" ht="13.5" hidden="1">
      <c r="A519" s="12"/>
      <c r="B519" s="288"/>
      <c r="C519" s="269"/>
      <c r="D519" s="323"/>
      <c r="E519" s="5"/>
      <c r="F519" s="267"/>
      <c r="G519" s="267"/>
      <c r="H519" s="267"/>
      <c r="I519" s="267" t="e">
        <f>H519/G519*100</f>
        <v>#DIV/0!</v>
      </c>
    </row>
    <row r="520" spans="1:9" s="252" customFormat="1" ht="26.25" hidden="1">
      <c r="A520" s="12"/>
      <c r="B520" s="282" t="s">
        <v>127</v>
      </c>
      <c r="C520" s="269"/>
      <c r="D520" s="323"/>
      <c r="E520" s="25" t="s">
        <v>148</v>
      </c>
      <c r="F520" s="267">
        <f aca="true" t="shared" si="71" ref="F520:H521">F521</f>
        <v>0</v>
      </c>
      <c r="G520" s="267">
        <f t="shared" si="71"/>
        <v>0</v>
      </c>
      <c r="H520" s="267">
        <f t="shared" si="71"/>
        <v>0</v>
      </c>
      <c r="I520" s="267" t="e">
        <f aca="true" t="shared" si="72" ref="I520:I566">H520/G520*100</f>
        <v>#DIV/0!</v>
      </c>
    </row>
    <row r="521" spans="1:9" s="252" customFormat="1" ht="13.5" hidden="1">
      <c r="A521" s="12"/>
      <c r="B521" s="268" t="s">
        <v>128</v>
      </c>
      <c r="C521" s="269"/>
      <c r="D521" s="324"/>
      <c r="E521" s="238" t="s">
        <v>129</v>
      </c>
      <c r="F521" s="272">
        <f t="shared" si="71"/>
        <v>0</v>
      </c>
      <c r="G521" s="272">
        <f t="shared" si="71"/>
        <v>0</v>
      </c>
      <c r="H521" s="272">
        <f t="shared" si="71"/>
        <v>0</v>
      </c>
      <c r="I521" s="272" t="e">
        <f t="shared" si="72"/>
        <v>#DIV/0!</v>
      </c>
    </row>
    <row r="522" spans="1:9" s="252" customFormat="1" ht="13.5" hidden="1">
      <c r="A522" s="12"/>
      <c r="B522" s="268"/>
      <c r="C522" s="269"/>
      <c r="D522" s="323"/>
      <c r="E522" s="7"/>
      <c r="F522" s="267"/>
      <c r="G522" s="267"/>
      <c r="H522" s="267"/>
      <c r="I522" s="267" t="e">
        <f t="shared" si="72"/>
        <v>#DIV/0!</v>
      </c>
    </row>
    <row r="523" spans="1:9" s="252" customFormat="1" ht="12.75">
      <c r="A523" s="12"/>
      <c r="B523" s="282" t="s">
        <v>13</v>
      </c>
      <c r="C523" s="311"/>
      <c r="D523" s="315"/>
      <c r="E523" s="96" t="s">
        <v>14</v>
      </c>
      <c r="F523" s="312">
        <f>F524</f>
        <v>108.89999999999999</v>
      </c>
      <c r="G523" s="312">
        <f aca="true" t="shared" si="73" ref="G523:H525">G524</f>
        <v>108.89999999999999</v>
      </c>
      <c r="H523" s="312">
        <f t="shared" si="73"/>
        <v>0</v>
      </c>
      <c r="I523" s="267">
        <f t="shared" si="72"/>
        <v>0</v>
      </c>
    </row>
    <row r="524" spans="1:9" s="252" customFormat="1" ht="27">
      <c r="A524" s="12"/>
      <c r="B524" s="268" t="s">
        <v>20</v>
      </c>
      <c r="C524" s="311"/>
      <c r="D524" s="315"/>
      <c r="E524" s="96" t="s">
        <v>21</v>
      </c>
      <c r="F524" s="291">
        <f>F525</f>
        <v>108.89999999999999</v>
      </c>
      <c r="G524" s="291">
        <f t="shared" si="73"/>
        <v>108.89999999999999</v>
      </c>
      <c r="H524" s="291">
        <f t="shared" si="73"/>
        <v>0</v>
      </c>
      <c r="I524" s="272">
        <f t="shared" si="72"/>
        <v>0</v>
      </c>
    </row>
    <row r="525" spans="1:9" s="252" customFormat="1" ht="57" customHeight="1">
      <c r="A525" s="12"/>
      <c r="B525" s="268"/>
      <c r="C525" s="203" t="s">
        <v>367</v>
      </c>
      <c r="D525" s="315"/>
      <c r="E525" s="156" t="s">
        <v>368</v>
      </c>
      <c r="F525" s="291">
        <f>F526</f>
        <v>108.89999999999999</v>
      </c>
      <c r="G525" s="291">
        <f t="shared" si="73"/>
        <v>108.89999999999999</v>
      </c>
      <c r="H525" s="291">
        <f t="shared" si="73"/>
        <v>0</v>
      </c>
      <c r="I525" s="267">
        <f t="shared" si="72"/>
        <v>0</v>
      </c>
    </row>
    <row r="526" spans="1:9" s="252" customFormat="1" ht="55.5" customHeight="1">
      <c r="A526" s="12"/>
      <c r="B526" s="268"/>
      <c r="C526" s="164" t="s">
        <v>369</v>
      </c>
      <c r="D526" s="164"/>
      <c r="E526" s="111" t="s">
        <v>389</v>
      </c>
      <c r="F526" s="293">
        <f>F527+F529</f>
        <v>108.89999999999999</v>
      </c>
      <c r="G526" s="293">
        <f>G527+G529</f>
        <v>108.89999999999999</v>
      </c>
      <c r="H526" s="293">
        <f>H527+H529</f>
        <v>0</v>
      </c>
      <c r="I526" s="272">
        <f t="shared" si="72"/>
        <v>0</v>
      </c>
    </row>
    <row r="527" spans="1:9" s="252" customFormat="1" ht="66" customHeight="1">
      <c r="A527" s="12"/>
      <c r="B527" s="268"/>
      <c r="C527" s="315" t="s">
        <v>390</v>
      </c>
      <c r="D527" s="102"/>
      <c r="E527" s="106" t="s">
        <v>183</v>
      </c>
      <c r="F527" s="322">
        <f>F528</f>
        <v>36.3</v>
      </c>
      <c r="G527" s="322">
        <f>G528</f>
        <v>36.3</v>
      </c>
      <c r="H527" s="322">
        <f>H528</f>
        <v>0</v>
      </c>
      <c r="I527" s="278">
        <f t="shared" si="72"/>
        <v>0</v>
      </c>
    </row>
    <row r="528" spans="1:9" s="252" customFormat="1" ht="27" customHeight="1">
      <c r="A528" s="12"/>
      <c r="B528" s="268"/>
      <c r="C528" s="345"/>
      <c r="D528" s="315" t="s">
        <v>6</v>
      </c>
      <c r="E528" s="101" t="s">
        <v>245</v>
      </c>
      <c r="F528" s="322">
        <v>36.3</v>
      </c>
      <c r="G528" s="278">
        <v>36.3</v>
      </c>
      <c r="H528" s="278">
        <v>0</v>
      </c>
      <c r="I528" s="278">
        <f t="shared" si="72"/>
        <v>0</v>
      </c>
    </row>
    <row r="529" spans="1:9" s="252" customFormat="1" ht="66">
      <c r="A529" s="12"/>
      <c r="B529" s="268"/>
      <c r="C529" s="315" t="s">
        <v>391</v>
      </c>
      <c r="D529" s="315"/>
      <c r="E529" s="100" t="s">
        <v>392</v>
      </c>
      <c r="F529" s="295">
        <f>F530</f>
        <v>72.6</v>
      </c>
      <c r="G529" s="295">
        <f>G530</f>
        <v>72.6</v>
      </c>
      <c r="H529" s="295">
        <f>H530</f>
        <v>0</v>
      </c>
      <c r="I529" s="278">
        <f t="shared" si="72"/>
        <v>0</v>
      </c>
    </row>
    <row r="530" spans="1:9" s="252" customFormat="1" ht="27" customHeight="1">
      <c r="A530" s="12"/>
      <c r="B530" s="268"/>
      <c r="C530" s="315"/>
      <c r="D530" s="315" t="s">
        <v>6</v>
      </c>
      <c r="E530" s="101" t="s">
        <v>245</v>
      </c>
      <c r="F530" s="322">
        <v>72.6</v>
      </c>
      <c r="G530" s="278">
        <v>72.6</v>
      </c>
      <c r="H530" s="278">
        <v>0</v>
      </c>
      <c r="I530" s="278">
        <f>H530/G530*100</f>
        <v>0</v>
      </c>
    </row>
    <row r="531" spans="1:9" s="252" customFormat="1" ht="26.25">
      <c r="A531" s="12"/>
      <c r="B531" s="307" t="s">
        <v>60</v>
      </c>
      <c r="C531" s="203"/>
      <c r="D531" s="203"/>
      <c r="E531" s="117" t="s">
        <v>46</v>
      </c>
      <c r="F531" s="291">
        <f>F532+F546</f>
        <v>14925.099999999999</v>
      </c>
      <c r="G531" s="291">
        <f>G532+G546</f>
        <v>14061.1</v>
      </c>
      <c r="H531" s="291">
        <f>H532+H546</f>
        <v>12432.1</v>
      </c>
      <c r="I531" s="267">
        <f t="shared" si="72"/>
        <v>88.41484663362041</v>
      </c>
    </row>
    <row r="532" spans="1:9" s="252" customFormat="1" ht="13.5">
      <c r="A532" s="49"/>
      <c r="B532" s="268" t="s">
        <v>393</v>
      </c>
      <c r="C532" s="315"/>
      <c r="D532" s="313"/>
      <c r="E532" s="157" t="s">
        <v>394</v>
      </c>
      <c r="F532" s="293">
        <f aca="true" t="shared" si="74" ref="F532:H533">F533</f>
        <v>11988.8</v>
      </c>
      <c r="G532" s="293">
        <f t="shared" si="74"/>
        <v>10901.5</v>
      </c>
      <c r="H532" s="293">
        <f t="shared" si="74"/>
        <v>9472.2</v>
      </c>
      <c r="I532" s="272">
        <f t="shared" si="72"/>
        <v>86.88896023483007</v>
      </c>
    </row>
    <row r="533" spans="1:9" s="252" customFormat="1" ht="57" customHeight="1">
      <c r="A533" s="12"/>
      <c r="B533" s="282"/>
      <c r="C533" s="311" t="s">
        <v>367</v>
      </c>
      <c r="D533" s="315"/>
      <c r="E533" s="156" t="s">
        <v>368</v>
      </c>
      <c r="F533" s="291">
        <f>F534</f>
        <v>11988.8</v>
      </c>
      <c r="G533" s="291">
        <f t="shared" si="74"/>
        <v>10901.5</v>
      </c>
      <c r="H533" s="291">
        <f t="shared" si="74"/>
        <v>9472.2</v>
      </c>
      <c r="I533" s="267">
        <f t="shared" si="72"/>
        <v>86.88896023483007</v>
      </c>
    </row>
    <row r="534" spans="1:9" s="252" customFormat="1" ht="41.25">
      <c r="A534" s="12"/>
      <c r="B534" s="282"/>
      <c r="C534" s="164" t="s">
        <v>395</v>
      </c>
      <c r="D534" s="164"/>
      <c r="E534" s="158" t="s">
        <v>396</v>
      </c>
      <c r="F534" s="293">
        <f>F535+F538+F541+F543</f>
        <v>11988.8</v>
      </c>
      <c r="G534" s="293">
        <f>G535+G538+G541+G543</f>
        <v>10901.5</v>
      </c>
      <c r="H534" s="293">
        <f>H535+H538+H541+H543</f>
        <v>9472.2</v>
      </c>
      <c r="I534" s="272">
        <f t="shared" si="72"/>
        <v>86.88896023483007</v>
      </c>
    </row>
    <row r="535" spans="1:9" s="252" customFormat="1" ht="78.75">
      <c r="A535" s="12"/>
      <c r="B535" s="282"/>
      <c r="C535" s="315" t="s">
        <v>397</v>
      </c>
      <c r="D535" s="315"/>
      <c r="E535" s="101" t="s">
        <v>398</v>
      </c>
      <c r="F535" s="295">
        <f aca="true" t="shared" si="75" ref="F535:H536">F536</f>
        <v>6021.1</v>
      </c>
      <c r="G535" s="295">
        <f t="shared" si="75"/>
        <v>6021.1</v>
      </c>
      <c r="H535" s="295">
        <f t="shared" si="75"/>
        <v>6021.1</v>
      </c>
      <c r="I535" s="278">
        <f t="shared" si="72"/>
        <v>100</v>
      </c>
    </row>
    <row r="536" spans="1:9" s="252" customFormat="1" ht="52.5">
      <c r="A536" s="12"/>
      <c r="B536" s="282"/>
      <c r="C536" s="108" t="s">
        <v>399</v>
      </c>
      <c r="D536" s="347"/>
      <c r="E536" s="101" t="s">
        <v>400</v>
      </c>
      <c r="F536" s="295">
        <f t="shared" si="75"/>
        <v>6021.1</v>
      </c>
      <c r="G536" s="295">
        <f t="shared" si="75"/>
        <v>6021.1</v>
      </c>
      <c r="H536" s="295">
        <f t="shared" si="75"/>
        <v>6021.1</v>
      </c>
      <c r="I536" s="278">
        <f t="shared" si="72"/>
        <v>100</v>
      </c>
    </row>
    <row r="537" spans="1:9" s="252" customFormat="1" ht="66" customHeight="1">
      <c r="A537" s="12"/>
      <c r="B537" s="268"/>
      <c r="C537" s="108"/>
      <c r="D537" s="315" t="s">
        <v>8</v>
      </c>
      <c r="E537" s="101" t="s">
        <v>9</v>
      </c>
      <c r="F537" s="295">
        <v>6021.1</v>
      </c>
      <c r="G537" s="278">
        <v>6021.1</v>
      </c>
      <c r="H537" s="278">
        <v>6021.1</v>
      </c>
      <c r="I537" s="278">
        <f t="shared" si="72"/>
        <v>100</v>
      </c>
    </row>
    <row r="538" spans="1:9" s="252" customFormat="1" ht="66">
      <c r="A538" s="12"/>
      <c r="B538" s="268"/>
      <c r="C538" s="108" t="s">
        <v>401</v>
      </c>
      <c r="D538" s="315"/>
      <c r="E538" s="112" t="s">
        <v>402</v>
      </c>
      <c r="F538" s="295">
        <f>F540+F539</f>
        <v>3567.7</v>
      </c>
      <c r="G538" s="295">
        <f>G540+G539</f>
        <v>2480.4</v>
      </c>
      <c r="H538" s="295">
        <f>H540+H539</f>
        <v>1751.8</v>
      </c>
      <c r="I538" s="278">
        <f t="shared" si="72"/>
        <v>70.6257055313659</v>
      </c>
    </row>
    <row r="539" spans="1:9" s="252" customFormat="1" ht="39" customHeight="1">
      <c r="A539" s="12"/>
      <c r="B539" s="268"/>
      <c r="C539" s="108"/>
      <c r="D539" s="315" t="s">
        <v>3</v>
      </c>
      <c r="E539" s="112" t="s">
        <v>179</v>
      </c>
      <c r="F539" s="295">
        <v>2855</v>
      </c>
      <c r="G539" s="281">
        <v>2480.4</v>
      </c>
      <c r="H539" s="281">
        <v>1751.8</v>
      </c>
      <c r="I539" s="278">
        <f t="shared" si="72"/>
        <v>70.6257055313659</v>
      </c>
    </row>
    <row r="540" spans="1:9" s="252" customFormat="1" ht="66" customHeight="1">
      <c r="A540" s="12"/>
      <c r="B540" s="268"/>
      <c r="C540" s="108"/>
      <c r="D540" s="315" t="s">
        <v>8</v>
      </c>
      <c r="E540" s="101" t="s">
        <v>9</v>
      </c>
      <c r="F540" s="295">
        <v>712.7</v>
      </c>
      <c r="G540" s="281">
        <v>0</v>
      </c>
      <c r="H540" s="281">
        <v>0</v>
      </c>
      <c r="I540" s="278"/>
    </row>
    <row r="541" spans="1:9" s="252" customFormat="1" ht="26.25">
      <c r="A541" s="12"/>
      <c r="B541" s="276"/>
      <c r="C541" s="108" t="s">
        <v>403</v>
      </c>
      <c r="D541" s="315"/>
      <c r="E541" s="112" t="s">
        <v>404</v>
      </c>
      <c r="F541" s="295">
        <f>F542</f>
        <v>500</v>
      </c>
      <c r="G541" s="295">
        <f>G542</f>
        <v>500</v>
      </c>
      <c r="H541" s="295">
        <f>H542</f>
        <v>499.3</v>
      </c>
      <c r="I541" s="278">
        <f t="shared" si="72"/>
        <v>99.86</v>
      </c>
    </row>
    <row r="542" spans="1:9" s="252" customFormat="1" ht="39" customHeight="1">
      <c r="A542" s="12"/>
      <c r="B542" s="276"/>
      <c r="C542" s="108"/>
      <c r="D542" s="315" t="s">
        <v>3</v>
      </c>
      <c r="E542" s="112" t="s">
        <v>179</v>
      </c>
      <c r="F542" s="295">
        <v>500</v>
      </c>
      <c r="G542" s="281">
        <v>500</v>
      </c>
      <c r="H542" s="281">
        <v>499.3</v>
      </c>
      <c r="I542" s="278">
        <f t="shared" si="72"/>
        <v>99.86</v>
      </c>
    </row>
    <row r="543" spans="1:9" s="252" customFormat="1" ht="52.5">
      <c r="A543" s="12"/>
      <c r="B543" s="268"/>
      <c r="C543" s="108" t="s">
        <v>405</v>
      </c>
      <c r="D543" s="315"/>
      <c r="E543" s="103" t="s">
        <v>197</v>
      </c>
      <c r="F543" s="295">
        <f>F545+F544</f>
        <v>1900</v>
      </c>
      <c r="G543" s="295">
        <f>G545+G544</f>
        <v>1900</v>
      </c>
      <c r="H543" s="295">
        <f>H545+H544</f>
        <v>1200</v>
      </c>
      <c r="I543" s="278">
        <f t="shared" si="72"/>
        <v>63.1578947368421</v>
      </c>
    </row>
    <row r="544" spans="1:9" s="252" customFormat="1" ht="39" customHeight="1">
      <c r="A544" s="12"/>
      <c r="B544" s="276"/>
      <c r="C544" s="108"/>
      <c r="D544" s="315" t="s">
        <v>3</v>
      </c>
      <c r="E544" s="112" t="s">
        <v>179</v>
      </c>
      <c r="F544" s="295">
        <v>700</v>
      </c>
      <c r="G544" s="281">
        <v>0</v>
      </c>
      <c r="H544" s="281">
        <v>0</v>
      </c>
      <c r="I544" s="278"/>
    </row>
    <row r="545" spans="1:9" s="252" customFormat="1" ht="66" customHeight="1">
      <c r="A545" s="12"/>
      <c r="B545" s="276"/>
      <c r="C545" s="108"/>
      <c r="D545" s="315" t="s">
        <v>8</v>
      </c>
      <c r="E545" s="101" t="s">
        <v>9</v>
      </c>
      <c r="F545" s="295">
        <v>1200</v>
      </c>
      <c r="G545" s="281">
        <v>1900</v>
      </c>
      <c r="H545" s="281">
        <v>1200</v>
      </c>
      <c r="I545" s="278">
        <f t="shared" si="72"/>
        <v>63.1578947368421</v>
      </c>
    </row>
    <row r="546" spans="1:9" s="252" customFormat="1" ht="41.25">
      <c r="A546" s="12"/>
      <c r="B546" s="288" t="s">
        <v>84</v>
      </c>
      <c r="C546" s="315"/>
      <c r="D546" s="315"/>
      <c r="E546" s="159" t="s">
        <v>406</v>
      </c>
      <c r="F546" s="293">
        <f>F547</f>
        <v>2936.3</v>
      </c>
      <c r="G546" s="293">
        <f aca="true" t="shared" si="76" ref="G546:H548">G547</f>
        <v>3159.6</v>
      </c>
      <c r="H546" s="293">
        <f t="shared" si="76"/>
        <v>2959.9</v>
      </c>
      <c r="I546" s="272">
        <f t="shared" si="72"/>
        <v>93.6795796936321</v>
      </c>
    </row>
    <row r="547" spans="1:9" s="252" customFormat="1" ht="26.25">
      <c r="A547" s="12"/>
      <c r="B547" s="282"/>
      <c r="C547" s="311" t="s">
        <v>238</v>
      </c>
      <c r="D547" s="315"/>
      <c r="E547" s="96" t="s">
        <v>239</v>
      </c>
      <c r="F547" s="291">
        <f>F548</f>
        <v>2936.3</v>
      </c>
      <c r="G547" s="291">
        <f t="shared" si="76"/>
        <v>3159.6</v>
      </c>
      <c r="H547" s="291">
        <f t="shared" si="76"/>
        <v>2959.9</v>
      </c>
      <c r="I547" s="267">
        <f t="shared" si="72"/>
        <v>93.6795796936321</v>
      </c>
    </row>
    <row r="548" spans="1:9" s="294" customFormat="1" ht="45.75" customHeight="1">
      <c r="A548" s="9"/>
      <c r="B548" s="268"/>
      <c r="C548" s="164" t="s">
        <v>240</v>
      </c>
      <c r="D548" s="164"/>
      <c r="E548" s="159" t="s">
        <v>241</v>
      </c>
      <c r="F548" s="293">
        <f>F549</f>
        <v>2936.3</v>
      </c>
      <c r="G548" s="293">
        <f t="shared" si="76"/>
        <v>3159.6</v>
      </c>
      <c r="H548" s="293">
        <f t="shared" si="76"/>
        <v>2959.9</v>
      </c>
      <c r="I548" s="272">
        <f t="shared" si="72"/>
        <v>93.6795796936321</v>
      </c>
    </row>
    <row r="549" spans="1:9" s="252" customFormat="1" ht="12.75">
      <c r="A549" s="49"/>
      <c r="B549" s="282"/>
      <c r="C549" s="315" t="s">
        <v>242</v>
      </c>
      <c r="D549" s="315"/>
      <c r="E549" s="112" t="s">
        <v>17</v>
      </c>
      <c r="F549" s="295">
        <f>F550+F551+F552</f>
        <v>2936.3</v>
      </c>
      <c r="G549" s="295">
        <f>G550+G551+G552</f>
        <v>3159.6</v>
      </c>
      <c r="H549" s="295">
        <f>H550+H551+H552</f>
        <v>2959.9</v>
      </c>
      <c r="I549" s="278">
        <f t="shared" si="72"/>
        <v>93.6795796936321</v>
      </c>
    </row>
    <row r="550" spans="1:9" s="252" customFormat="1" ht="130.5" customHeight="1">
      <c r="A550" s="49"/>
      <c r="B550" s="282"/>
      <c r="C550" s="315"/>
      <c r="D550" s="315" t="s">
        <v>2</v>
      </c>
      <c r="E550" s="106" t="s">
        <v>561</v>
      </c>
      <c r="F550" s="295">
        <v>2538.8</v>
      </c>
      <c r="G550" s="281">
        <v>2773.1</v>
      </c>
      <c r="H550" s="281">
        <v>2696.6</v>
      </c>
      <c r="I550" s="278">
        <f t="shared" si="72"/>
        <v>97.24135444087844</v>
      </c>
    </row>
    <row r="551" spans="1:9" s="252" customFormat="1" ht="39" customHeight="1">
      <c r="A551" s="49"/>
      <c r="B551" s="282"/>
      <c r="C551" s="315"/>
      <c r="D551" s="315" t="s">
        <v>3</v>
      </c>
      <c r="E551" s="112" t="s">
        <v>179</v>
      </c>
      <c r="F551" s="295">
        <v>397.1</v>
      </c>
      <c r="G551" s="281">
        <v>386.1</v>
      </c>
      <c r="H551" s="281">
        <v>263.3</v>
      </c>
      <c r="I551" s="278">
        <f t="shared" si="72"/>
        <v>68.1947681947682</v>
      </c>
    </row>
    <row r="552" spans="1:9" s="252" customFormat="1" ht="25.5" customHeight="1">
      <c r="A552" s="49"/>
      <c r="B552" s="282"/>
      <c r="C552" s="315"/>
      <c r="D552" s="315" t="s">
        <v>4</v>
      </c>
      <c r="E552" s="144" t="s">
        <v>5</v>
      </c>
      <c r="F552" s="295">
        <v>0.4</v>
      </c>
      <c r="G552" s="281">
        <v>0.4</v>
      </c>
      <c r="H552" s="281">
        <v>0</v>
      </c>
      <c r="I552" s="278">
        <f t="shared" si="72"/>
        <v>0</v>
      </c>
    </row>
    <row r="553" spans="1:9" s="252" customFormat="1" ht="27.75">
      <c r="A553" s="8" t="s">
        <v>73</v>
      </c>
      <c r="B553" s="348"/>
      <c r="C553" s="163"/>
      <c r="D553" s="349"/>
      <c r="E553" s="134" t="s">
        <v>74</v>
      </c>
      <c r="F553" s="305">
        <f>F554+F609+F619+F672+F710+F718+F773+F791+F806+F827</f>
        <v>251722.80000000005</v>
      </c>
      <c r="G553" s="305">
        <f>G554+G609+G619+G672+G710+G718+G773+G791+G806+G827</f>
        <v>490917.9</v>
      </c>
      <c r="H553" s="305">
        <f>H554+H609+H619+H672+H710+H718+H773+H791+H806+H827</f>
        <v>323620.3</v>
      </c>
      <c r="I553" s="306">
        <f t="shared" si="72"/>
        <v>65.92147077953359</v>
      </c>
    </row>
    <row r="554" spans="1:9" s="252" customFormat="1" ht="26.25">
      <c r="A554" s="12"/>
      <c r="B554" s="350" t="s">
        <v>93</v>
      </c>
      <c r="C554" s="311"/>
      <c r="D554" s="160"/>
      <c r="E554" s="161" t="s">
        <v>94</v>
      </c>
      <c r="F554" s="329">
        <f>F555+F560+F567+F572+F577</f>
        <v>114127.1</v>
      </c>
      <c r="G554" s="329">
        <f>G555+G560+G567+G572+G577</f>
        <v>116630.6</v>
      </c>
      <c r="H554" s="329">
        <f>H555+H560+H567+H572+H577</f>
        <v>105198.89999999998</v>
      </c>
      <c r="I554" s="267">
        <f t="shared" si="72"/>
        <v>90.19836989606499</v>
      </c>
    </row>
    <row r="555" spans="1:9" s="252" customFormat="1" ht="82.5">
      <c r="A555" s="12"/>
      <c r="B555" s="210" t="s">
        <v>95</v>
      </c>
      <c r="C555" s="311"/>
      <c r="D555" s="160"/>
      <c r="E555" s="155" t="s">
        <v>30</v>
      </c>
      <c r="F555" s="314">
        <f>F556</f>
        <v>1332</v>
      </c>
      <c r="G555" s="314">
        <f aca="true" t="shared" si="77" ref="G555:H558">G556</f>
        <v>1343.7</v>
      </c>
      <c r="H555" s="314">
        <f t="shared" si="77"/>
        <v>1264.9</v>
      </c>
      <c r="I555" s="272">
        <f t="shared" si="72"/>
        <v>94.13559574309743</v>
      </c>
    </row>
    <row r="556" spans="1:9" s="252" customFormat="1" ht="27">
      <c r="A556" s="12"/>
      <c r="B556" s="350"/>
      <c r="C556" s="311" t="s">
        <v>238</v>
      </c>
      <c r="D556" s="164"/>
      <c r="E556" s="156" t="s">
        <v>239</v>
      </c>
      <c r="F556" s="329">
        <f>F557</f>
        <v>1332</v>
      </c>
      <c r="G556" s="329">
        <f t="shared" si="77"/>
        <v>1343.7</v>
      </c>
      <c r="H556" s="329">
        <f t="shared" si="77"/>
        <v>1264.9</v>
      </c>
      <c r="I556" s="267">
        <f t="shared" si="72"/>
        <v>94.13559574309743</v>
      </c>
    </row>
    <row r="557" spans="1:9" s="294" customFormat="1" ht="45.75" customHeight="1">
      <c r="A557" s="9"/>
      <c r="B557" s="210"/>
      <c r="C557" s="164" t="s">
        <v>240</v>
      </c>
      <c r="D557" s="210"/>
      <c r="E557" s="109" t="s">
        <v>241</v>
      </c>
      <c r="F557" s="314">
        <f>F558</f>
        <v>1332</v>
      </c>
      <c r="G557" s="314">
        <f t="shared" si="77"/>
        <v>1343.7</v>
      </c>
      <c r="H557" s="314">
        <f t="shared" si="77"/>
        <v>1264.9</v>
      </c>
      <c r="I557" s="272">
        <f t="shared" si="72"/>
        <v>94.13559574309743</v>
      </c>
    </row>
    <row r="558" spans="1:9" s="252" customFormat="1" ht="26.25">
      <c r="A558" s="12"/>
      <c r="B558" s="350"/>
      <c r="C558" s="315" t="s">
        <v>407</v>
      </c>
      <c r="D558" s="98"/>
      <c r="E558" s="106" t="s">
        <v>22</v>
      </c>
      <c r="F558" s="316">
        <f>F559</f>
        <v>1332</v>
      </c>
      <c r="G558" s="316">
        <f t="shared" si="77"/>
        <v>1343.7</v>
      </c>
      <c r="H558" s="316">
        <f t="shared" si="77"/>
        <v>1264.9</v>
      </c>
      <c r="I558" s="278">
        <f t="shared" si="72"/>
        <v>94.13559574309743</v>
      </c>
    </row>
    <row r="559" spans="1:9" s="252" customFormat="1" ht="130.5" customHeight="1">
      <c r="A559" s="12"/>
      <c r="B559" s="350"/>
      <c r="C559" s="315"/>
      <c r="D559" s="102" t="s">
        <v>2</v>
      </c>
      <c r="E559" s="106" t="s">
        <v>561</v>
      </c>
      <c r="F559" s="317">
        <v>1332</v>
      </c>
      <c r="G559" s="281">
        <v>1343.7</v>
      </c>
      <c r="H559" s="281">
        <v>1264.9</v>
      </c>
      <c r="I559" s="278">
        <f t="shared" si="72"/>
        <v>94.13559574309743</v>
      </c>
    </row>
    <row r="560" spans="1:9" s="252" customFormat="1" ht="96">
      <c r="A560" s="12"/>
      <c r="B560" s="268" t="s">
        <v>97</v>
      </c>
      <c r="C560" s="311"/>
      <c r="D560" s="164"/>
      <c r="E560" s="111" t="s">
        <v>32</v>
      </c>
      <c r="F560" s="314">
        <f>F561</f>
        <v>85308.8</v>
      </c>
      <c r="G560" s="314">
        <f aca="true" t="shared" si="78" ref="G560:H562">G561</f>
        <v>87051.8</v>
      </c>
      <c r="H560" s="314">
        <f t="shared" si="78"/>
        <v>81332.29999999999</v>
      </c>
      <c r="I560" s="272">
        <f t="shared" si="72"/>
        <v>93.42977399663187</v>
      </c>
    </row>
    <row r="561" spans="1:9" s="252" customFormat="1" ht="27">
      <c r="A561" s="12"/>
      <c r="B561" s="282"/>
      <c r="C561" s="311" t="s">
        <v>238</v>
      </c>
      <c r="D561" s="164"/>
      <c r="E561" s="156" t="s">
        <v>239</v>
      </c>
      <c r="F561" s="329">
        <f>F562</f>
        <v>85308.8</v>
      </c>
      <c r="G561" s="329">
        <f t="shared" si="78"/>
        <v>87051.8</v>
      </c>
      <c r="H561" s="329">
        <f t="shared" si="78"/>
        <v>81332.29999999999</v>
      </c>
      <c r="I561" s="267">
        <f t="shared" si="72"/>
        <v>93.42977399663187</v>
      </c>
    </row>
    <row r="562" spans="1:9" s="294" customFormat="1" ht="44.25" customHeight="1">
      <c r="A562" s="9"/>
      <c r="B562" s="268"/>
      <c r="C562" s="164" t="s">
        <v>240</v>
      </c>
      <c r="D562" s="210"/>
      <c r="E562" s="109" t="s">
        <v>241</v>
      </c>
      <c r="F562" s="293">
        <f>F563</f>
        <v>85308.8</v>
      </c>
      <c r="G562" s="293">
        <f t="shared" si="78"/>
        <v>87051.8</v>
      </c>
      <c r="H562" s="293">
        <f t="shared" si="78"/>
        <v>81332.29999999999</v>
      </c>
      <c r="I562" s="272">
        <f t="shared" si="72"/>
        <v>93.42977399663187</v>
      </c>
    </row>
    <row r="563" spans="1:9" s="252" customFormat="1" ht="12.75">
      <c r="A563" s="12"/>
      <c r="B563" s="282"/>
      <c r="C563" s="315" t="s">
        <v>242</v>
      </c>
      <c r="D563" s="102"/>
      <c r="E563" s="118" t="s">
        <v>17</v>
      </c>
      <c r="F563" s="295">
        <f>F564+F565+F566</f>
        <v>85308.8</v>
      </c>
      <c r="G563" s="295">
        <f>G564+G565+G566</f>
        <v>87051.8</v>
      </c>
      <c r="H563" s="295">
        <f>H564+H565+H566</f>
        <v>81332.29999999999</v>
      </c>
      <c r="I563" s="278">
        <f t="shared" si="72"/>
        <v>93.42977399663187</v>
      </c>
    </row>
    <row r="564" spans="1:9" s="252" customFormat="1" ht="130.5" customHeight="1">
      <c r="A564" s="12"/>
      <c r="B564" s="282"/>
      <c r="C564" s="315"/>
      <c r="D564" s="102" t="s">
        <v>2</v>
      </c>
      <c r="E564" s="106" t="s">
        <v>561</v>
      </c>
      <c r="F564" s="317">
        <v>73925.8</v>
      </c>
      <c r="G564" s="281">
        <v>76667.3</v>
      </c>
      <c r="H564" s="281">
        <v>74040.9</v>
      </c>
      <c r="I564" s="278">
        <f t="shared" si="72"/>
        <v>96.57428916891556</v>
      </c>
    </row>
    <row r="565" spans="1:9" s="252" customFormat="1" ht="39" customHeight="1">
      <c r="A565" s="12"/>
      <c r="B565" s="282"/>
      <c r="C565" s="315"/>
      <c r="D565" s="102" t="s">
        <v>3</v>
      </c>
      <c r="E565" s="106" t="s">
        <v>179</v>
      </c>
      <c r="F565" s="317">
        <v>11095.5</v>
      </c>
      <c r="G565" s="281">
        <v>10015.6</v>
      </c>
      <c r="H565" s="281">
        <v>6967.7</v>
      </c>
      <c r="I565" s="278">
        <f t="shared" si="72"/>
        <v>69.56847318183634</v>
      </c>
    </row>
    <row r="566" spans="1:9" s="252" customFormat="1" ht="25.5" customHeight="1">
      <c r="A566" s="12"/>
      <c r="B566" s="282"/>
      <c r="C566" s="315"/>
      <c r="D566" s="102" t="s">
        <v>4</v>
      </c>
      <c r="E566" s="106" t="s">
        <v>5</v>
      </c>
      <c r="F566" s="317">
        <v>287.5</v>
      </c>
      <c r="G566" s="281">
        <v>368.9</v>
      </c>
      <c r="H566" s="281">
        <v>323.7</v>
      </c>
      <c r="I566" s="278">
        <f t="shared" si="72"/>
        <v>87.74735700731907</v>
      </c>
    </row>
    <row r="567" spans="1:9" s="252" customFormat="1" ht="13.5">
      <c r="A567" s="12"/>
      <c r="B567" s="268" t="s">
        <v>51</v>
      </c>
      <c r="C567" s="269"/>
      <c r="D567" s="226"/>
      <c r="E567" s="35" t="s">
        <v>52</v>
      </c>
      <c r="F567" s="272">
        <f>F568</f>
        <v>0</v>
      </c>
      <c r="G567" s="272">
        <f aca="true" t="shared" si="79" ref="G567:H570">G568</f>
        <v>51.8</v>
      </c>
      <c r="H567" s="272">
        <f t="shared" si="79"/>
        <v>24.2</v>
      </c>
      <c r="I567" s="272">
        <f aca="true" t="shared" si="80" ref="I567:I608">H567/G567*100</f>
        <v>46.71814671814672</v>
      </c>
    </row>
    <row r="568" spans="1:9" s="252" customFormat="1" ht="26.25">
      <c r="A568" s="12"/>
      <c r="B568" s="268"/>
      <c r="C568" s="204" t="s">
        <v>238</v>
      </c>
      <c r="D568" s="148"/>
      <c r="E568" s="149" t="s">
        <v>239</v>
      </c>
      <c r="F568" s="291">
        <f>F569</f>
        <v>0</v>
      </c>
      <c r="G568" s="291">
        <f t="shared" si="79"/>
        <v>51.8</v>
      </c>
      <c r="H568" s="291">
        <f t="shared" si="79"/>
        <v>24.2</v>
      </c>
      <c r="I568" s="267">
        <f>H568/G568*100</f>
        <v>46.71814671814672</v>
      </c>
    </row>
    <row r="569" spans="1:9" s="294" customFormat="1" ht="43.5" customHeight="1">
      <c r="A569" s="9"/>
      <c r="B569" s="268"/>
      <c r="C569" s="164" t="s">
        <v>240</v>
      </c>
      <c r="D569" s="210"/>
      <c r="E569" s="109" t="s">
        <v>241</v>
      </c>
      <c r="F569" s="293">
        <f>F570</f>
        <v>0</v>
      </c>
      <c r="G569" s="293">
        <f t="shared" si="79"/>
        <v>51.8</v>
      </c>
      <c r="H569" s="293">
        <f t="shared" si="79"/>
        <v>24.2</v>
      </c>
      <c r="I569" s="272">
        <f>H569/G569*100</f>
        <v>46.71814671814672</v>
      </c>
    </row>
    <row r="570" spans="1:9" s="252" customFormat="1" ht="93" customHeight="1">
      <c r="A570" s="12"/>
      <c r="B570" s="268"/>
      <c r="C570" s="315" t="s">
        <v>621</v>
      </c>
      <c r="D570" s="102"/>
      <c r="E570" s="118" t="s">
        <v>622</v>
      </c>
      <c r="F570" s="295">
        <f>F571</f>
        <v>0</v>
      </c>
      <c r="G570" s="295">
        <f t="shared" si="79"/>
        <v>51.8</v>
      </c>
      <c r="H570" s="295">
        <f t="shared" si="79"/>
        <v>24.2</v>
      </c>
      <c r="I570" s="278">
        <f>H570/G570*100</f>
        <v>46.71814671814672</v>
      </c>
    </row>
    <row r="571" spans="1:9" s="252" customFormat="1" ht="39" customHeight="1">
      <c r="A571" s="12"/>
      <c r="B571" s="268"/>
      <c r="C571" s="315"/>
      <c r="D571" s="102" t="s">
        <v>3</v>
      </c>
      <c r="E571" s="106" t="s">
        <v>179</v>
      </c>
      <c r="F571" s="295">
        <v>0</v>
      </c>
      <c r="G571" s="281">
        <v>51.8</v>
      </c>
      <c r="H571" s="281">
        <v>24.2</v>
      </c>
      <c r="I571" s="278">
        <f>H571/G571*100</f>
        <v>46.71814671814672</v>
      </c>
    </row>
    <row r="572" spans="1:9" s="252" customFormat="1" ht="27">
      <c r="A572" s="12"/>
      <c r="B572" s="268" t="s">
        <v>149</v>
      </c>
      <c r="C572" s="269"/>
      <c r="D572" s="231"/>
      <c r="E572" s="35" t="s">
        <v>150</v>
      </c>
      <c r="F572" s="272">
        <f aca="true" t="shared" si="81" ref="F572:H575">F573</f>
        <v>0</v>
      </c>
      <c r="G572" s="272">
        <f t="shared" si="81"/>
        <v>524.4</v>
      </c>
      <c r="H572" s="272">
        <f t="shared" si="81"/>
        <v>520.2</v>
      </c>
      <c r="I572" s="272">
        <f t="shared" si="80"/>
        <v>99.19908466819223</v>
      </c>
    </row>
    <row r="573" spans="1:9" s="252" customFormat="1" ht="26.25">
      <c r="A573" s="12"/>
      <c r="B573" s="268"/>
      <c r="C573" s="204" t="s">
        <v>238</v>
      </c>
      <c r="D573" s="148"/>
      <c r="E573" s="149" t="s">
        <v>239</v>
      </c>
      <c r="F573" s="291">
        <f t="shared" si="81"/>
        <v>0</v>
      </c>
      <c r="G573" s="291">
        <f t="shared" si="81"/>
        <v>524.4</v>
      </c>
      <c r="H573" s="291">
        <f t="shared" si="81"/>
        <v>520.2</v>
      </c>
      <c r="I573" s="267">
        <f>H573/G573*100</f>
        <v>99.19908466819223</v>
      </c>
    </row>
    <row r="574" spans="1:9" s="294" customFormat="1" ht="110.25">
      <c r="A574" s="9"/>
      <c r="B574" s="268"/>
      <c r="C574" s="299" t="s">
        <v>356</v>
      </c>
      <c r="D574" s="174"/>
      <c r="E574" s="175" t="s">
        <v>337</v>
      </c>
      <c r="F574" s="314">
        <f t="shared" si="81"/>
        <v>0</v>
      </c>
      <c r="G574" s="314">
        <f t="shared" si="81"/>
        <v>524.4</v>
      </c>
      <c r="H574" s="314">
        <f t="shared" si="81"/>
        <v>520.2</v>
      </c>
      <c r="I574" s="272">
        <f>H574/G574*100</f>
        <v>99.19908466819223</v>
      </c>
    </row>
    <row r="575" spans="1:9" s="252" customFormat="1" ht="60" customHeight="1">
      <c r="A575" s="12"/>
      <c r="B575" s="268"/>
      <c r="C575" s="170" t="s">
        <v>623</v>
      </c>
      <c r="D575" s="152"/>
      <c r="E575" s="153" t="s">
        <v>624</v>
      </c>
      <c r="F575" s="316">
        <f t="shared" si="81"/>
        <v>0</v>
      </c>
      <c r="G575" s="316">
        <f t="shared" si="81"/>
        <v>524.4</v>
      </c>
      <c r="H575" s="316">
        <f t="shared" si="81"/>
        <v>520.2</v>
      </c>
      <c r="I575" s="278">
        <f>H575/G575*100</f>
        <v>99.19908466819223</v>
      </c>
    </row>
    <row r="576" spans="1:9" s="252" customFormat="1" ht="39" customHeight="1">
      <c r="A576" s="12"/>
      <c r="B576" s="268"/>
      <c r="C576" s="170"/>
      <c r="D576" s="102" t="s">
        <v>3</v>
      </c>
      <c r="E576" s="106" t="s">
        <v>179</v>
      </c>
      <c r="F576" s="316">
        <v>0</v>
      </c>
      <c r="G576" s="281">
        <v>524.4</v>
      </c>
      <c r="H576" s="281">
        <v>520.2</v>
      </c>
      <c r="I576" s="278">
        <f>H576/G576*100</f>
        <v>99.19908466819223</v>
      </c>
    </row>
    <row r="577" spans="1:9" s="252" customFormat="1" ht="41.25">
      <c r="A577" s="12"/>
      <c r="B577" s="268" t="s">
        <v>49</v>
      </c>
      <c r="C577" s="311"/>
      <c r="D577" s="110"/>
      <c r="E577" s="111" t="s">
        <v>100</v>
      </c>
      <c r="F577" s="293">
        <f>F578</f>
        <v>27486.3</v>
      </c>
      <c r="G577" s="293">
        <f>G578</f>
        <v>27658.9</v>
      </c>
      <c r="H577" s="293">
        <f>H578</f>
        <v>22057.3</v>
      </c>
      <c r="I577" s="272">
        <f t="shared" si="80"/>
        <v>79.74756769068907</v>
      </c>
    </row>
    <row r="578" spans="1:9" s="252" customFormat="1" ht="26.25">
      <c r="A578" s="12"/>
      <c r="B578" s="268"/>
      <c r="C578" s="204" t="s">
        <v>238</v>
      </c>
      <c r="D578" s="148"/>
      <c r="E578" s="149" t="s">
        <v>239</v>
      </c>
      <c r="F578" s="291">
        <f>F583+F604+F579</f>
        <v>27486.3</v>
      </c>
      <c r="G578" s="291">
        <f>G583+G604+G579</f>
        <v>27658.9</v>
      </c>
      <c r="H578" s="291">
        <f>H583+H604+H579</f>
        <v>22057.3</v>
      </c>
      <c r="I578" s="267">
        <f t="shared" si="80"/>
        <v>79.74756769068907</v>
      </c>
    </row>
    <row r="579" spans="1:9" s="294" customFormat="1" ht="43.5" customHeight="1">
      <c r="A579" s="9"/>
      <c r="B579" s="268"/>
      <c r="C579" s="164" t="s">
        <v>240</v>
      </c>
      <c r="D579" s="210"/>
      <c r="E579" s="109" t="s">
        <v>241</v>
      </c>
      <c r="F579" s="293">
        <f>F580</f>
        <v>3750.8</v>
      </c>
      <c r="G579" s="293">
        <f>G580</f>
        <v>3750.8</v>
      </c>
      <c r="H579" s="293">
        <f>H580</f>
        <v>3117.7999999999997</v>
      </c>
      <c r="I579" s="272">
        <f t="shared" si="80"/>
        <v>83.12360029860295</v>
      </c>
    </row>
    <row r="580" spans="1:9" s="252" customFormat="1" ht="39">
      <c r="A580" s="12"/>
      <c r="B580" s="268"/>
      <c r="C580" s="315" t="s">
        <v>564</v>
      </c>
      <c r="D580" s="102"/>
      <c r="E580" s="118" t="s">
        <v>28</v>
      </c>
      <c r="F580" s="295">
        <f>F581+F582</f>
        <v>3750.8</v>
      </c>
      <c r="G580" s="295">
        <f>G581+G582</f>
        <v>3750.8</v>
      </c>
      <c r="H580" s="295">
        <f>H581+H582</f>
        <v>3117.7999999999997</v>
      </c>
      <c r="I580" s="278">
        <f t="shared" si="80"/>
        <v>83.12360029860295</v>
      </c>
    </row>
    <row r="581" spans="1:9" s="252" customFormat="1" ht="130.5" customHeight="1">
      <c r="A581" s="12"/>
      <c r="B581" s="268"/>
      <c r="C581" s="315"/>
      <c r="D581" s="102" t="s">
        <v>2</v>
      </c>
      <c r="E581" s="106" t="s">
        <v>561</v>
      </c>
      <c r="F581" s="295">
        <v>3063</v>
      </c>
      <c r="G581" s="281">
        <v>3063.6</v>
      </c>
      <c r="H581" s="281">
        <v>2602.7</v>
      </c>
      <c r="I581" s="278">
        <f t="shared" si="80"/>
        <v>84.95560778169474</v>
      </c>
    </row>
    <row r="582" spans="1:9" s="252" customFormat="1" ht="39" customHeight="1">
      <c r="A582" s="12"/>
      <c r="B582" s="268"/>
      <c r="C582" s="315"/>
      <c r="D582" s="102" t="s">
        <v>3</v>
      </c>
      <c r="E582" s="106" t="s">
        <v>179</v>
      </c>
      <c r="F582" s="295">
        <v>687.8</v>
      </c>
      <c r="G582" s="281">
        <v>687.2</v>
      </c>
      <c r="H582" s="281">
        <v>515.1</v>
      </c>
      <c r="I582" s="278">
        <f t="shared" si="80"/>
        <v>74.95634458672875</v>
      </c>
    </row>
    <row r="583" spans="1:9" s="294" customFormat="1" ht="110.25">
      <c r="A583" s="9"/>
      <c r="B583" s="268"/>
      <c r="C583" s="299" t="s">
        <v>356</v>
      </c>
      <c r="D583" s="174"/>
      <c r="E583" s="175" t="s">
        <v>337</v>
      </c>
      <c r="F583" s="314">
        <f>F584+F586+F588+F590+F592+F594+F596+F598+F600+F602</f>
        <v>8950.4</v>
      </c>
      <c r="G583" s="314">
        <f>G584+G586+G588+G590+G592+G594+G596+G598+G600+G602</f>
        <v>10007</v>
      </c>
      <c r="H583" s="314">
        <f>H584+H586+H588+H590+H592+H594+H596+H598+H600+H602</f>
        <v>6079.5</v>
      </c>
      <c r="I583" s="272">
        <f t="shared" si="80"/>
        <v>60.7524732687119</v>
      </c>
    </row>
    <row r="584" spans="1:9" s="252" customFormat="1" ht="92.25">
      <c r="A584" s="12"/>
      <c r="B584" s="268"/>
      <c r="C584" s="170" t="s">
        <v>408</v>
      </c>
      <c r="D584" s="152"/>
      <c r="E584" s="153" t="s">
        <v>409</v>
      </c>
      <c r="F584" s="316">
        <f>F585</f>
        <v>1491.7</v>
      </c>
      <c r="G584" s="316">
        <f>G585</f>
        <v>1616.4</v>
      </c>
      <c r="H584" s="316">
        <f>H585</f>
        <v>1594.6</v>
      </c>
      <c r="I584" s="278">
        <f t="shared" si="80"/>
        <v>98.65132392972036</v>
      </c>
    </row>
    <row r="585" spans="1:9" s="252" customFormat="1" ht="66" customHeight="1">
      <c r="A585" s="12"/>
      <c r="B585" s="268"/>
      <c r="C585" s="170"/>
      <c r="D585" s="108" t="s">
        <v>8</v>
      </c>
      <c r="E585" s="165" t="s">
        <v>9</v>
      </c>
      <c r="F585" s="316">
        <v>1491.7</v>
      </c>
      <c r="G585" s="281">
        <v>1616.4</v>
      </c>
      <c r="H585" s="281">
        <v>1594.6</v>
      </c>
      <c r="I585" s="278">
        <f t="shared" si="80"/>
        <v>98.65132392972036</v>
      </c>
    </row>
    <row r="586" spans="1:9" s="252" customFormat="1" ht="52.5">
      <c r="A586" s="12"/>
      <c r="B586" s="268"/>
      <c r="C586" s="315" t="s">
        <v>410</v>
      </c>
      <c r="D586" s="315"/>
      <c r="E586" s="101" t="s">
        <v>411</v>
      </c>
      <c r="F586" s="316">
        <f>F587</f>
        <v>118</v>
      </c>
      <c r="G586" s="316">
        <f>G587</f>
        <v>118</v>
      </c>
      <c r="H586" s="316">
        <f>H587</f>
        <v>57.6</v>
      </c>
      <c r="I586" s="278">
        <f t="shared" si="80"/>
        <v>48.8135593220339</v>
      </c>
    </row>
    <row r="587" spans="1:9" s="252" customFormat="1" ht="39" customHeight="1">
      <c r="A587" s="12"/>
      <c r="B587" s="268"/>
      <c r="C587" s="311"/>
      <c r="D587" s="102" t="s">
        <v>3</v>
      </c>
      <c r="E587" s="106" t="s">
        <v>179</v>
      </c>
      <c r="F587" s="317">
        <v>118</v>
      </c>
      <c r="G587" s="281">
        <v>118</v>
      </c>
      <c r="H587" s="281">
        <v>57.6</v>
      </c>
      <c r="I587" s="278">
        <f t="shared" si="80"/>
        <v>48.8135593220339</v>
      </c>
    </row>
    <row r="588" spans="1:9" s="252" customFormat="1" ht="52.5">
      <c r="A588" s="12"/>
      <c r="B588" s="286"/>
      <c r="C588" s="315" t="s">
        <v>353</v>
      </c>
      <c r="D588" s="102"/>
      <c r="E588" s="101" t="s">
        <v>35</v>
      </c>
      <c r="F588" s="317">
        <f>F589</f>
        <v>3280</v>
      </c>
      <c r="G588" s="317">
        <f>G589</f>
        <v>3039</v>
      </c>
      <c r="H588" s="317">
        <f>H589</f>
        <v>1984.4</v>
      </c>
      <c r="I588" s="278">
        <f t="shared" si="80"/>
        <v>65.29779532741034</v>
      </c>
    </row>
    <row r="589" spans="1:9" s="252" customFormat="1" ht="39" customHeight="1">
      <c r="A589" s="12"/>
      <c r="B589" s="286"/>
      <c r="C589" s="311"/>
      <c r="D589" s="102" t="s">
        <v>3</v>
      </c>
      <c r="E589" s="106" t="s">
        <v>179</v>
      </c>
      <c r="F589" s="317">
        <v>3280</v>
      </c>
      <c r="G589" s="281">
        <v>3039</v>
      </c>
      <c r="H589" s="281">
        <v>1984.4</v>
      </c>
      <c r="I589" s="278">
        <f t="shared" si="80"/>
        <v>65.29779532741034</v>
      </c>
    </row>
    <row r="590" spans="1:9" s="252" customFormat="1" ht="39">
      <c r="A590" s="12"/>
      <c r="B590" s="286"/>
      <c r="C590" s="315" t="s">
        <v>412</v>
      </c>
      <c r="D590" s="102"/>
      <c r="E590" s="95" t="s">
        <v>413</v>
      </c>
      <c r="F590" s="317">
        <f>F591</f>
        <v>400</v>
      </c>
      <c r="G590" s="317">
        <f>G591</f>
        <v>415</v>
      </c>
      <c r="H590" s="317">
        <f>H591</f>
        <v>260</v>
      </c>
      <c r="I590" s="278">
        <f t="shared" si="80"/>
        <v>62.65060240963856</v>
      </c>
    </row>
    <row r="591" spans="1:9" s="252" customFormat="1" ht="39" customHeight="1">
      <c r="A591" s="12"/>
      <c r="B591" s="276"/>
      <c r="C591" s="315"/>
      <c r="D591" s="102" t="s">
        <v>3</v>
      </c>
      <c r="E591" s="106" t="s">
        <v>179</v>
      </c>
      <c r="F591" s="317">
        <v>400</v>
      </c>
      <c r="G591" s="281">
        <v>415</v>
      </c>
      <c r="H591" s="281">
        <v>260</v>
      </c>
      <c r="I591" s="278">
        <f t="shared" si="80"/>
        <v>62.65060240963856</v>
      </c>
    </row>
    <row r="592" spans="1:9" s="252" customFormat="1" ht="26.25">
      <c r="A592" s="12"/>
      <c r="B592" s="276"/>
      <c r="C592" s="315" t="s">
        <v>414</v>
      </c>
      <c r="D592" s="315"/>
      <c r="E592" s="101" t="s">
        <v>415</v>
      </c>
      <c r="F592" s="316">
        <f>F593</f>
        <v>125</v>
      </c>
      <c r="G592" s="316">
        <f>G593</f>
        <v>148.2</v>
      </c>
      <c r="H592" s="316">
        <f>H593</f>
        <v>148.2</v>
      </c>
      <c r="I592" s="278">
        <f t="shared" si="80"/>
        <v>100</v>
      </c>
    </row>
    <row r="593" spans="1:9" s="252" customFormat="1" ht="39" customHeight="1">
      <c r="A593" s="12"/>
      <c r="B593" s="276"/>
      <c r="C593" s="311"/>
      <c r="D593" s="102" t="s">
        <v>3</v>
      </c>
      <c r="E593" s="106" t="s">
        <v>179</v>
      </c>
      <c r="F593" s="317">
        <v>125</v>
      </c>
      <c r="G593" s="281">
        <v>148.2</v>
      </c>
      <c r="H593" s="281">
        <v>148.2</v>
      </c>
      <c r="I593" s="278">
        <f t="shared" si="80"/>
        <v>100</v>
      </c>
    </row>
    <row r="594" spans="1:9" s="252" customFormat="1" ht="105">
      <c r="A594" s="12"/>
      <c r="B594" s="276"/>
      <c r="C594" s="108" t="s">
        <v>354</v>
      </c>
      <c r="D594" s="311"/>
      <c r="E594" s="165" t="s">
        <v>155</v>
      </c>
      <c r="F594" s="322">
        <f>F595</f>
        <v>560.7</v>
      </c>
      <c r="G594" s="322">
        <f>G595</f>
        <v>1164.2</v>
      </c>
      <c r="H594" s="322">
        <f>H595</f>
        <v>959.7</v>
      </c>
      <c r="I594" s="278">
        <f t="shared" si="80"/>
        <v>82.43428964095516</v>
      </c>
    </row>
    <row r="595" spans="1:9" s="252" customFormat="1" ht="25.5" customHeight="1">
      <c r="A595" s="12"/>
      <c r="B595" s="276"/>
      <c r="C595" s="315"/>
      <c r="D595" s="108" t="s">
        <v>4</v>
      </c>
      <c r="E595" s="165" t="s">
        <v>5</v>
      </c>
      <c r="F595" s="322">
        <v>560.7</v>
      </c>
      <c r="G595" s="281">
        <v>1164.2</v>
      </c>
      <c r="H595" s="281">
        <v>959.7</v>
      </c>
      <c r="I595" s="278">
        <f t="shared" si="80"/>
        <v>82.43428964095516</v>
      </c>
    </row>
    <row r="596" spans="1:9" s="252" customFormat="1" ht="78.75">
      <c r="A596" s="12"/>
      <c r="B596" s="276"/>
      <c r="C596" s="108" t="s">
        <v>339</v>
      </c>
      <c r="D596" s="108"/>
      <c r="E596" s="95" t="s">
        <v>340</v>
      </c>
      <c r="F596" s="295">
        <f>F597</f>
        <v>2975</v>
      </c>
      <c r="G596" s="295">
        <f>G597</f>
        <v>3475</v>
      </c>
      <c r="H596" s="295">
        <f>H597</f>
        <v>1075</v>
      </c>
      <c r="I596" s="278">
        <f>H596/G596*100</f>
        <v>30.935251798561154</v>
      </c>
    </row>
    <row r="597" spans="1:9" s="252" customFormat="1" ht="39" customHeight="1">
      <c r="A597" s="12"/>
      <c r="B597" s="276"/>
      <c r="C597" s="108"/>
      <c r="D597" s="102" t="s">
        <v>3</v>
      </c>
      <c r="E597" s="106" t="s">
        <v>179</v>
      </c>
      <c r="F597" s="317">
        <v>2975</v>
      </c>
      <c r="G597" s="281">
        <v>3475</v>
      </c>
      <c r="H597" s="281">
        <v>1075</v>
      </c>
      <c r="I597" s="278">
        <f>H597/G597*100</f>
        <v>30.935251798561154</v>
      </c>
    </row>
    <row r="598" spans="1:9" s="252" customFormat="1" ht="78.75" hidden="1">
      <c r="A598" s="12"/>
      <c r="B598" s="276"/>
      <c r="C598" s="108" t="s">
        <v>416</v>
      </c>
      <c r="D598" s="102"/>
      <c r="E598" s="106" t="s">
        <v>417</v>
      </c>
      <c r="F598" s="317">
        <f>F599</f>
        <v>0</v>
      </c>
      <c r="G598" s="317">
        <f>G599</f>
        <v>0</v>
      </c>
      <c r="H598" s="317">
        <f>H599</f>
        <v>0</v>
      </c>
      <c r="I598" s="278" t="e">
        <f>H598/G598*100</f>
        <v>#DIV/0!</v>
      </c>
    </row>
    <row r="599" spans="1:9" s="252" customFormat="1" ht="39" customHeight="1" hidden="1">
      <c r="A599" s="12"/>
      <c r="B599" s="286"/>
      <c r="C599" s="108"/>
      <c r="D599" s="102" t="s">
        <v>3</v>
      </c>
      <c r="E599" s="106" t="s">
        <v>179</v>
      </c>
      <c r="F599" s="317">
        <v>0</v>
      </c>
      <c r="G599" s="281"/>
      <c r="H599" s="281"/>
      <c r="I599" s="278" t="e">
        <f t="shared" si="80"/>
        <v>#DIV/0!</v>
      </c>
    </row>
    <row r="600" spans="1:9" s="252" customFormat="1" ht="30" customHeight="1">
      <c r="A600" s="12"/>
      <c r="B600" s="276"/>
      <c r="C600" s="108" t="s">
        <v>625</v>
      </c>
      <c r="D600" s="102"/>
      <c r="E600" s="106" t="s">
        <v>626</v>
      </c>
      <c r="F600" s="317">
        <f>F601</f>
        <v>0</v>
      </c>
      <c r="G600" s="317">
        <f>G601</f>
        <v>7</v>
      </c>
      <c r="H600" s="317">
        <f>H601</f>
        <v>0</v>
      </c>
      <c r="I600" s="278">
        <f>H600/G600*100</f>
        <v>0</v>
      </c>
    </row>
    <row r="601" spans="1:9" s="252" customFormat="1" ht="39" customHeight="1">
      <c r="A601" s="12"/>
      <c r="B601" s="286"/>
      <c r="C601" s="108"/>
      <c r="D601" s="102" t="s">
        <v>3</v>
      </c>
      <c r="E601" s="106" t="s">
        <v>179</v>
      </c>
      <c r="F601" s="317">
        <v>0</v>
      </c>
      <c r="G601" s="281">
        <v>7</v>
      </c>
      <c r="H601" s="281">
        <v>0</v>
      </c>
      <c r="I601" s="278">
        <f>H601/G601*100</f>
        <v>0</v>
      </c>
    </row>
    <row r="602" spans="1:9" s="252" customFormat="1" ht="39" customHeight="1">
      <c r="A602" s="12"/>
      <c r="B602" s="276"/>
      <c r="C602" s="108" t="s">
        <v>627</v>
      </c>
      <c r="D602" s="102"/>
      <c r="E602" s="106" t="s">
        <v>628</v>
      </c>
      <c r="F602" s="317">
        <f>F603</f>
        <v>0</v>
      </c>
      <c r="G602" s="317">
        <f>G603</f>
        <v>24.2</v>
      </c>
      <c r="H602" s="317">
        <f>H603</f>
        <v>0</v>
      </c>
      <c r="I602" s="278">
        <f>H602/G602*100</f>
        <v>0</v>
      </c>
    </row>
    <row r="603" spans="1:9" s="252" customFormat="1" ht="39" customHeight="1">
      <c r="A603" s="12"/>
      <c r="B603" s="286"/>
      <c r="C603" s="108"/>
      <c r="D603" s="102" t="s">
        <v>3</v>
      </c>
      <c r="E603" s="106" t="s">
        <v>179</v>
      </c>
      <c r="F603" s="317">
        <v>0</v>
      </c>
      <c r="G603" s="281">
        <v>24.2</v>
      </c>
      <c r="H603" s="281">
        <v>0</v>
      </c>
      <c r="I603" s="278">
        <f>H603/G603*100</f>
        <v>0</v>
      </c>
    </row>
    <row r="604" spans="1:9" s="294" customFormat="1" ht="54.75">
      <c r="A604" s="9"/>
      <c r="B604" s="268"/>
      <c r="C604" s="299" t="s">
        <v>341</v>
      </c>
      <c r="D604" s="168"/>
      <c r="E604" s="212" t="s">
        <v>120</v>
      </c>
      <c r="F604" s="351">
        <f>F605</f>
        <v>14785.1</v>
      </c>
      <c r="G604" s="351">
        <f>G605</f>
        <v>13901.100000000002</v>
      </c>
      <c r="H604" s="351">
        <f>H605</f>
        <v>12860</v>
      </c>
      <c r="I604" s="272">
        <f t="shared" si="80"/>
        <v>92.51066462366286</v>
      </c>
    </row>
    <row r="605" spans="1:9" s="252" customFormat="1" ht="26.25">
      <c r="A605" s="12"/>
      <c r="B605" s="276"/>
      <c r="C605" s="170" t="s">
        <v>342</v>
      </c>
      <c r="D605" s="170"/>
      <c r="E605" s="144" t="s">
        <v>343</v>
      </c>
      <c r="F605" s="317">
        <f>F606+F607+F608</f>
        <v>14785.1</v>
      </c>
      <c r="G605" s="317">
        <f>G606+G607+G608</f>
        <v>13901.100000000002</v>
      </c>
      <c r="H605" s="317">
        <f>H606+H607+H608</f>
        <v>12860</v>
      </c>
      <c r="I605" s="278">
        <f t="shared" si="80"/>
        <v>92.51066462366286</v>
      </c>
    </row>
    <row r="606" spans="1:9" s="252" customFormat="1" ht="130.5" customHeight="1">
      <c r="A606" s="12"/>
      <c r="B606" s="276"/>
      <c r="C606" s="204"/>
      <c r="D606" s="142" t="s">
        <v>2</v>
      </c>
      <c r="E606" s="106" t="s">
        <v>561</v>
      </c>
      <c r="F606" s="317">
        <v>10700.6</v>
      </c>
      <c r="G606" s="281">
        <v>10466.2</v>
      </c>
      <c r="H606" s="281">
        <v>9932.5</v>
      </c>
      <c r="I606" s="278">
        <f t="shared" si="80"/>
        <v>94.90072805793889</v>
      </c>
    </row>
    <row r="607" spans="1:9" s="252" customFormat="1" ht="39" customHeight="1">
      <c r="A607" s="12"/>
      <c r="B607" s="276"/>
      <c r="C607" s="204"/>
      <c r="D607" s="142" t="s">
        <v>3</v>
      </c>
      <c r="E607" s="141" t="s">
        <v>179</v>
      </c>
      <c r="F607" s="317">
        <v>3506.9</v>
      </c>
      <c r="G607" s="278">
        <v>3333.7</v>
      </c>
      <c r="H607" s="278">
        <v>2833.5</v>
      </c>
      <c r="I607" s="278">
        <f t="shared" si="80"/>
        <v>84.99565047844737</v>
      </c>
    </row>
    <row r="608" spans="1:9" s="252" customFormat="1" ht="25.5" customHeight="1">
      <c r="A608" s="12"/>
      <c r="B608" s="276"/>
      <c r="C608" s="170"/>
      <c r="D608" s="142" t="s">
        <v>4</v>
      </c>
      <c r="E608" s="144" t="s">
        <v>5</v>
      </c>
      <c r="F608" s="317">
        <v>577.6</v>
      </c>
      <c r="G608" s="278">
        <v>101.2</v>
      </c>
      <c r="H608" s="278">
        <v>94</v>
      </c>
      <c r="I608" s="278">
        <f t="shared" si="80"/>
        <v>92.88537549407114</v>
      </c>
    </row>
    <row r="609" spans="1:9" s="252" customFormat="1" ht="52.5">
      <c r="A609" s="12"/>
      <c r="B609" s="282" t="s">
        <v>101</v>
      </c>
      <c r="C609" s="269"/>
      <c r="D609" s="230"/>
      <c r="E609" s="43" t="s">
        <v>102</v>
      </c>
      <c r="F609" s="283">
        <f>F614+F610</f>
        <v>153</v>
      </c>
      <c r="G609" s="283">
        <f>G614+G610</f>
        <v>187</v>
      </c>
      <c r="H609" s="283">
        <f>H614+H610</f>
        <v>34</v>
      </c>
      <c r="I609" s="267">
        <f aca="true" t="shared" si="82" ref="I609:I654">H609/G609*100</f>
        <v>18.181818181818183</v>
      </c>
    </row>
    <row r="610" spans="1:9" s="252" customFormat="1" ht="13.5">
      <c r="A610" s="12"/>
      <c r="B610" s="268" t="s">
        <v>144</v>
      </c>
      <c r="C610" s="269"/>
      <c r="D610" s="232"/>
      <c r="E610" s="50" t="s">
        <v>145</v>
      </c>
      <c r="F610" s="272">
        <f aca="true" t="shared" si="83" ref="F610:H612">F611</f>
        <v>0</v>
      </c>
      <c r="G610" s="272">
        <f t="shared" si="83"/>
        <v>34</v>
      </c>
      <c r="H610" s="272">
        <f t="shared" si="83"/>
        <v>34</v>
      </c>
      <c r="I610" s="272">
        <f t="shared" si="82"/>
        <v>100</v>
      </c>
    </row>
    <row r="611" spans="1:9" s="294" customFormat="1" ht="110.25">
      <c r="A611" s="9"/>
      <c r="B611" s="268"/>
      <c r="C611" s="299" t="s">
        <v>356</v>
      </c>
      <c r="D611" s="174"/>
      <c r="E611" s="175" t="s">
        <v>337</v>
      </c>
      <c r="F611" s="314">
        <f t="shared" si="83"/>
        <v>0</v>
      </c>
      <c r="G611" s="314">
        <f t="shared" si="83"/>
        <v>34</v>
      </c>
      <c r="H611" s="314">
        <f t="shared" si="83"/>
        <v>34</v>
      </c>
      <c r="I611" s="272">
        <f t="shared" si="82"/>
        <v>100</v>
      </c>
    </row>
    <row r="612" spans="1:9" s="252" customFormat="1" ht="39">
      <c r="A612" s="12"/>
      <c r="B612" s="268"/>
      <c r="C612" s="170" t="s">
        <v>582</v>
      </c>
      <c r="D612" s="152"/>
      <c r="E612" s="153" t="s">
        <v>583</v>
      </c>
      <c r="F612" s="316">
        <f t="shared" si="83"/>
        <v>0</v>
      </c>
      <c r="G612" s="316">
        <f t="shared" si="83"/>
        <v>34</v>
      </c>
      <c r="H612" s="316">
        <f t="shared" si="83"/>
        <v>34</v>
      </c>
      <c r="I612" s="278">
        <f t="shared" si="82"/>
        <v>100</v>
      </c>
    </row>
    <row r="613" spans="1:9" s="252" customFormat="1" ht="39" customHeight="1">
      <c r="A613" s="12"/>
      <c r="B613" s="268"/>
      <c r="C613" s="170"/>
      <c r="D613" s="142" t="s">
        <v>3</v>
      </c>
      <c r="E613" s="141" t="s">
        <v>179</v>
      </c>
      <c r="F613" s="316">
        <v>0</v>
      </c>
      <c r="G613" s="281">
        <v>34</v>
      </c>
      <c r="H613" s="281">
        <v>34</v>
      </c>
      <c r="I613" s="278">
        <f t="shared" si="82"/>
        <v>100</v>
      </c>
    </row>
    <row r="614" spans="1:9" s="252" customFormat="1" ht="69">
      <c r="A614" s="12"/>
      <c r="B614" s="288" t="s">
        <v>36</v>
      </c>
      <c r="C614" s="332"/>
      <c r="D614" s="127"/>
      <c r="E614" s="166" t="s">
        <v>29</v>
      </c>
      <c r="F614" s="293">
        <f>F615</f>
        <v>153</v>
      </c>
      <c r="G614" s="293">
        <f aca="true" t="shared" si="84" ref="G614:H617">G615</f>
        <v>153</v>
      </c>
      <c r="H614" s="293">
        <f t="shared" si="84"/>
        <v>0</v>
      </c>
      <c r="I614" s="272">
        <f t="shared" si="82"/>
        <v>0</v>
      </c>
    </row>
    <row r="615" spans="1:9" s="252" customFormat="1" ht="26.25">
      <c r="A615" s="12"/>
      <c r="B615" s="276"/>
      <c r="C615" s="204" t="s">
        <v>238</v>
      </c>
      <c r="D615" s="148"/>
      <c r="E615" s="149" t="s">
        <v>239</v>
      </c>
      <c r="F615" s="291">
        <f>F616</f>
        <v>153</v>
      </c>
      <c r="G615" s="291">
        <f t="shared" si="84"/>
        <v>153</v>
      </c>
      <c r="H615" s="291">
        <f t="shared" si="84"/>
        <v>0</v>
      </c>
      <c r="I615" s="267">
        <f t="shared" si="82"/>
        <v>0</v>
      </c>
    </row>
    <row r="616" spans="1:9" s="294" customFormat="1" ht="43.5" customHeight="1">
      <c r="A616" s="9"/>
      <c r="B616" s="268"/>
      <c r="C616" s="164" t="s">
        <v>240</v>
      </c>
      <c r="D616" s="210"/>
      <c r="E616" s="109" t="s">
        <v>241</v>
      </c>
      <c r="F616" s="293">
        <f>F617</f>
        <v>153</v>
      </c>
      <c r="G616" s="293">
        <f t="shared" si="84"/>
        <v>153</v>
      </c>
      <c r="H616" s="293">
        <f t="shared" si="84"/>
        <v>0</v>
      </c>
      <c r="I616" s="272">
        <f t="shared" si="82"/>
        <v>0</v>
      </c>
    </row>
    <row r="617" spans="1:9" s="252" customFormat="1" ht="39">
      <c r="A617" s="12"/>
      <c r="B617" s="276"/>
      <c r="C617" s="335" t="s">
        <v>418</v>
      </c>
      <c r="D617" s="247"/>
      <c r="E617" s="165" t="s">
        <v>0</v>
      </c>
      <c r="F617" s="316">
        <f>F618</f>
        <v>153</v>
      </c>
      <c r="G617" s="316">
        <f t="shared" si="84"/>
        <v>153</v>
      </c>
      <c r="H617" s="316">
        <f t="shared" si="84"/>
        <v>0</v>
      </c>
      <c r="I617" s="278">
        <f t="shared" si="82"/>
        <v>0</v>
      </c>
    </row>
    <row r="618" spans="1:9" s="252" customFormat="1" ht="39" customHeight="1">
      <c r="A618" s="12"/>
      <c r="B618" s="276"/>
      <c r="C618" s="335"/>
      <c r="D618" s="102" t="s">
        <v>3</v>
      </c>
      <c r="E618" s="106" t="s">
        <v>179</v>
      </c>
      <c r="F618" s="317">
        <v>153</v>
      </c>
      <c r="G618" s="281">
        <v>153</v>
      </c>
      <c r="H618" s="281">
        <v>0</v>
      </c>
      <c r="I618" s="278">
        <f t="shared" si="82"/>
        <v>0</v>
      </c>
    </row>
    <row r="619" spans="1:9" s="252" customFormat="1" ht="12.75">
      <c r="A619" s="12"/>
      <c r="B619" s="282" t="s">
        <v>104</v>
      </c>
      <c r="C619" s="311"/>
      <c r="D619" s="146"/>
      <c r="E619" s="147" t="s">
        <v>105</v>
      </c>
      <c r="F619" s="329">
        <f>F620+F625+F646+F641</f>
        <v>46459.5</v>
      </c>
      <c r="G619" s="329">
        <f>G620+G625+G646+G641</f>
        <v>59368.8</v>
      </c>
      <c r="H619" s="329">
        <f>H620+H625+H646+H641</f>
        <v>44998.1</v>
      </c>
      <c r="I619" s="267">
        <f t="shared" si="82"/>
        <v>75.794188193125</v>
      </c>
    </row>
    <row r="620" spans="1:9" s="252" customFormat="1" ht="13.5">
      <c r="A620" s="12"/>
      <c r="B620" s="288" t="s">
        <v>24</v>
      </c>
      <c r="C620" s="332"/>
      <c r="D620" s="127"/>
      <c r="E620" s="166" t="s">
        <v>25</v>
      </c>
      <c r="F620" s="293">
        <f>F621</f>
        <v>1917.2</v>
      </c>
      <c r="G620" s="293">
        <f aca="true" t="shared" si="85" ref="G620:H623">G621</f>
        <v>1775.4</v>
      </c>
      <c r="H620" s="293">
        <f t="shared" si="85"/>
        <v>1775.4</v>
      </c>
      <c r="I620" s="272">
        <f t="shared" si="82"/>
        <v>100</v>
      </c>
    </row>
    <row r="621" spans="1:9" s="252" customFormat="1" ht="26.25">
      <c r="A621" s="12"/>
      <c r="B621" s="282"/>
      <c r="C621" s="204" t="s">
        <v>238</v>
      </c>
      <c r="D621" s="148"/>
      <c r="E621" s="149" t="s">
        <v>239</v>
      </c>
      <c r="F621" s="329">
        <f>F622</f>
        <v>1917.2</v>
      </c>
      <c r="G621" s="329">
        <f t="shared" si="85"/>
        <v>1775.4</v>
      </c>
      <c r="H621" s="329">
        <f t="shared" si="85"/>
        <v>1775.4</v>
      </c>
      <c r="I621" s="267">
        <f t="shared" si="82"/>
        <v>100</v>
      </c>
    </row>
    <row r="622" spans="1:9" s="294" customFormat="1" ht="110.25">
      <c r="A622" s="9"/>
      <c r="B622" s="268"/>
      <c r="C622" s="299" t="s">
        <v>356</v>
      </c>
      <c r="D622" s="174"/>
      <c r="E622" s="175" t="s">
        <v>337</v>
      </c>
      <c r="F622" s="314">
        <f>F623</f>
        <v>1917.2</v>
      </c>
      <c r="G622" s="314">
        <f t="shared" si="85"/>
        <v>1775.4</v>
      </c>
      <c r="H622" s="314">
        <f t="shared" si="85"/>
        <v>1775.4</v>
      </c>
      <c r="I622" s="272">
        <f t="shared" si="82"/>
        <v>100</v>
      </c>
    </row>
    <row r="623" spans="1:9" s="252" customFormat="1" ht="39">
      <c r="A623" s="12"/>
      <c r="B623" s="282"/>
      <c r="C623" s="315" t="s">
        <v>419</v>
      </c>
      <c r="D623" s="130"/>
      <c r="E623" s="100" t="s">
        <v>27</v>
      </c>
      <c r="F623" s="316">
        <f>F624</f>
        <v>1917.2</v>
      </c>
      <c r="G623" s="316">
        <f t="shared" si="85"/>
        <v>1775.4</v>
      </c>
      <c r="H623" s="316">
        <f t="shared" si="85"/>
        <v>1775.4</v>
      </c>
      <c r="I623" s="278">
        <f t="shared" si="82"/>
        <v>100</v>
      </c>
    </row>
    <row r="624" spans="1:9" s="252" customFormat="1" ht="39" customHeight="1">
      <c r="A624" s="12"/>
      <c r="B624" s="282"/>
      <c r="C624" s="315"/>
      <c r="D624" s="102" t="s">
        <v>3</v>
      </c>
      <c r="E624" s="106" t="s">
        <v>179</v>
      </c>
      <c r="F624" s="317">
        <v>1917.2</v>
      </c>
      <c r="G624" s="281">
        <v>1775.4</v>
      </c>
      <c r="H624" s="281">
        <v>1775.4</v>
      </c>
      <c r="I624" s="278">
        <f t="shared" si="82"/>
        <v>100</v>
      </c>
    </row>
    <row r="625" spans="1:9" s="252" customFormat="1" ht="13.5">
      <c r="A625" s="12"/>
      <c r="B625" s="268" t="s">
        <v>18</v>
      </c>
      <c r="C625" s="164"/>
      <c r="D625" s="164"/>
      <c r="E625" s="111" t="s">
        <v>19</v>
      </c>
      <c r="F625" s="314">
        <f>F632+F626</f>
        <v>43557.3</v>
      </c>
      <c r="G625" s="314">
        <f>G632+G626</f>
        <v>46513.700000000004</v>
      </c>
      <c r="H625" s="314">
        <f>H632+H626</f>
        <v>40494.2</v>
      </c>
      <c r="I625" s="272">
        <f t="shared" si="82"/>
        <v>87.058651537074</v>
      </c>
    </row>
    <row r="626" spans="1:9" s="252" customFormat="1" ht="39" customHeight="1">
      <c r="A626" s="12"/>
      <c r="B626" s="268"/>
      <c r="C626" s="167" t="s">
        <v>420</v>
      </c>
      <c r="D626" s="167"/>
      <c r="E626" s="136" t="s">
        <v>421</v>
      </c>
      <c r="F626" s="267">
        <f>F627</f>
        <v>38763.5</v>
      </c>
      <c r="G626" s="267">
        <f aca="true" t="shared" si="86" ref="G626:H630">G627</f>
        <v>41662.8</v>
      </c>
      <c r="H626" s="267">
        <f t="shared" si="86"/>
        <v>36294.6</v>
      </c>
      <c r="I626" s="267">
        <f t="shared" si="82"/>
        <v>87.1151242835335</v>
      </c>
    </row>
    <row r="627" spans="1:9" s="252" customFormat="1" ht="27">
      <c r="A627" s="12"/>
      <c r="B627" s="268"/>
      <c r="C627" s="168" t="s">
        <v>422</v>
      </c>
      <c r="D627" s="168"/>
      <c r="E627" s="169" t="s">
        <v>423</v>
      </c>
      <c r="F627" s="272">
        <f>F630+F628</f>
        <v>38763.5</v>
      </c>
      <c r="G627" s="272">
        <f>G630+G628</f>
        <v>41662.8</v>
      </c>
      <c r="H627" s="272">
        <f>H630+H628</f>
        <v>36294.6</v>
      </c>
      <c r="I627" s="272">
        <f t="shared" si="82"/>
        <v>87.1151242835335</v>
      </c>
    </row>
    <row r="628" spans="1:9" s="252" customFormat="1" ht="92.25">
      <c r="A628" s="12"/>
      <c r="B628" s="268"/>
      <c r="C628" s="170" t="s">
        <v>545</v>
      </c>
      <c r="D628" s="170"/>
      <c r="E628" s="171" t="s">
        <v>546</v>
      </c>
      <c r="F628" s="281">
        <f>F629</f>
        <v>0</v>
      </c>
      <c r="G628" s="281">
        <f t="shared" si="86"/>
        <v>1472.4</v>
      </c>
      <c r="H628" s="281">
        <f t="shared" si="86"/>
        <v>1472.4</v>
      </c>
      <c r="I628" s="278">
        <f>H628/G628*100</f>
        <v>100</v>
      </c>
    </row>
    <row r="629" spans="1:9" s="252" customFormat="1" ht="25.5" customHeight="1">
      <c r="A629" s="12"/>
      <c r="B629" s="268"/>
      <c r="C629" s="170"/>
      <c r="D629" s="170" t="s">
        <v>4</v>
      </c>
      <c r="E629" s="171" t="s">
        <v>5</v>
      </c>
      <c r="F629" s="281">
        <v>0</v>
      </c>
      <c r="G629" s="281">
        <v>1472.4</v>
      </c>
      <c r="H629" s="281">
        <v>1472.4</v>
      </c>
      <c r="I629" s="278">
        <f>H629/G629*100</f>
        <v>100</v>
      </c>
    </row>
    <row r="630" spans="1:9" s="252" customFormat="1" ht="26.25">
      <c r="A630" s="12"/>
      <c r="B630" s="268"/>
      <c r="C630" s="170" t="s">
        <v>424</v>
      </c>
      <c r="D630" s="170"/>
      <c r="E630" s="171" t="s">
        <v>425</v>
      </c>
      <c r="F630" s="281">
        <f>F631</f>
        <v>38763.5</v>
      </c>
      <c r="G630" s="281">
        <f t="shared" si="86"/>
        <v>40190.4</v>
      </c>
      <c r="H630" s="281">
        <f t="shared" si="86"/>
        <v>34822.2</v>
      </c>
      <c r="I630" s="278">
        <f t="shared" si="82"/>
        <v>86.64307894422546</v>
      </c>
    </row>
    <row r="631" spans="1:9" s="252" customFormat="1" ht="25.5" customHeight="1">
      <c r="A631" s="12"/>
      <c r="B631" s="268"/>
      <c r="C631" s="170"/>
      <c r="D631" s="170" t="s">
        <v>4</v>
      </c>
      <c r="E631" s="171" t="s">
        <v>5</v>
      </c>
      <c r="F631" s="281">
        <v>38763.5</v>
      </c>
      <c r="G631" s="281">
        <v>40190.4</v>
      </c>
      <c r="H631" s="281">
        <v>34822.2</v>
      </c>
      <c r="I631" s="278">
        <f t="shared" si="82"/>
        <v>86.64307894422546</v>
      </c>
    </row>
    <row r="632" spans="1:9" s="252" customFormat="1" ht="26.25">
      <c r="A632" s="12"/>
      <c r="B632" s="268"/>
      <c r="C632" s="204" t="s">
        <v>238</v>
      </c>
      <c r="D632" s="148"/>
      <c r="E632" s="149" t="s">
        <v>239</v>
      </c>
      <c r="F632" s="336">
        <f>F633+F636</f>
        <v>4793.799999999999</v>
      </c>
      <c r="G632" s="336">
        <f>G633+G636</f>
        <v>4850.9</v>
      </c>
      <c r="H632" s="336">
        <f>H633+H636</f>
        <v>4199.6</v>
      </c>
      <c r="I632" s="267">
        <f t="shared" si="82"/>
        <v>86.57362551279145</v>
      </c>
    </row>
    <row r="633" spans="1:9" s="294" customFormat="1" ht="45" customHeight="1">
      <c r="A633" s="9"/>
      <c r="B633" s="268"/>
      <c r="C633" s="164" t="s">
        <v>240</v>
      </c>
      <c r="D633" s="210"/>
      <c r="E633" s="109" t="s">
        <v>241</v>
      </c>
      <c r="F633" s="351">
        <f aca="true" t="shared" si="87" ref="F633:H634">F634</f>
        <v>30.7</v>
      </c>
      <c r="G633" s="351">
        <f t="shared" si="87"/>
        <v>29.3</v>
      </c>
      <c r="H633" s="351">
        <f t="shared" si="87"/>
        <v>29.3</v>
      </c>
      <c r="I633" s="272">
        <f t="shared" si="82"/>
        <v>100</v>
      </c>
    </row>
    <row r="634" spans="1:9" s="252" customFormat="1" ht="148.5" customHeight="1">
      <c r="A634" s="12"/>
      <c r="B634" s="268"/>
      <c r="C634" s="170" t="s">
        <v>426</v>
      </c>
      <c r="D634" s="142"/>
      <c r="E634" s="172" t="s">
        <v>147</v>
      </c>
      <c r="F634" s="317">
        <f t="shared" si="87"/>
        <v>30.7</v>
      </c>
      <c r="G634" s="317">
        <f t="shared" si="87"/>
        <v>29.3</v>
      </c>
      <c r="H634" s="317">
        <f t="shared" si="87"/>
        <v>29.3</v>
      </c>
      <c r="I634" s="278">
        <f t="shared" si="82"/>
        <v>100</v>
      </c>
    </row>
    <row r="635" spans="1:9" s="252" customFormat="1" ht="130.5" customHeight="1">
      <c r="A635" s="12"/>
      <c r="B635" s="268"/>
      <c r="C635" s="170"/>
      <c r="D635" s="102" t="s">
        <v>2</v>
      </c>
      <c r="E635" s="106" t="s">
        <v>561</v>
      </c>
      <c r="F635" s="317">
        <v>30.7</v>
      </c>
      <c r="G635" s="281">
        <v>29.3</v>
      </c>
      <c r="H635" s="281">
        <v>29.3</v>
      </c>
      <c r="I635" s="278">
        <f t="shared" si="82"/>
        <v>100</v>
      </c>
    </row>
    <row r="636" spans="1:9" s="294" customFormat="1" ht="54.75">
      <c r="A636" s="352"/>
      <c r="B636" s="288"/>
      <c r="C636" s="299" t="s">
        <v>341</v>
      </c>
      <c r="D636" s="168"/>
      <c r="E636" s="212" t="s">
        <v>120</v>
      </c>
      <c r="F636" s="213">
        <f>F637</f>
        <v>4763.099999999999</v>
      </c>
      <c r="G636" s="213">
        <f>G637</f>
        <v>4821.599999999999</v>
      </c>
      <c r="H636" s="213">
        <f>H637</f>
        <v>4170.3</v>
      </c>
      <c r="I636" s="272">
        <f t="shared" si="82"/>
        <v>86.49203583872574</v>
      </c>
    </row>
    <row r="637" spans="1:9" s="252" customFormat="1" ht="26.25">
      <c r="A637" s="8"/>
      <c r="B637" s="51"/>
      <c r="C637" s="170" t="s">
        <v>342</v>
      </c>
      <c r="D637" s="170"/>
      <c r="E637" s="144" t="s">
        <v>343</v>
      </c>
      <c r="F637" s="173">
        <f>F638+F639+F640</f>
        <v>4763.099999999999</v>
      </c>
      <c r="G637" s="173">
        <f>G638+G639+G640</f>
        <v>4821.599999999999</v>
      </c>
      <c r="H637" s="173">
        <f>H638+H639+H640</f>
        <v>4170.3</v>
      </c>
      <c r="I637" s="278">
        <f t="shared" si="82"/>
        <v>86.49203583872574</v>
      </c>
    </row>
    <row r="638" spans="1:9" s="252" customFormat="1" ht="130.5" customHeight="1">
      <c r="A638" s="8"/>
      <c r="B638" s="51"/>
      <c r="C638" s="204"/>
      <c r="D638" s="142" t="s">
        <v>2</v>
      </c>
      <c r="E638" s="106" t="s">
        <v>561</v>
      </c>
      <c r="F638" s="322">
        <v>3779</v>
      </c>
      <c r="G638" s="281">
        <v>3827.8</v>
      </c>
      <c r="H638" s="281">
        <v>3478.1</v>
      </c>
      <c r="I638" s="278">
        <f t="shared" si="82"/>
        <v>90.86420398139923</v>
      </c>
    </row>
    <row r="639" spans="1:9" s="252" customFormat="1" ht="39" customHeight="1">
      <c r="A639" s="8"/>
      <c r="B639" s="51"/>
      <c r="C639" s="204"/>
      <c r="D639" s="142" t="s">
        <v>3</v>
      </c>
      <c r="E639" s="141" t="s">
        <v>179</v>
      </c>
      <c r="F639" s="317">
        <v>964.4</v>
      </c>
      <c r="G639" s="281">
        <v>973.9</v>
      </c>
      <c r="H639" s="281">
        <v>678.6</v>
      </c>
      <c r="I639" s="278">
        <f t="shared" si="82"/>
        <v>69.6786117671219</v>
      </c>
    </row>
    <row r="640" spans="1:9" s="252" customFormat="1" ht="25.5" customHeight="1">
      <c r="A640" s="12"/>
      <c r="B640" s="51"/>
      <c r="C640" s="170"/>
      <c r="D640" s="142" t="s">
        <v>4</v>
      </c>
      <c r="E640" s="144" t="s">
        <v>5</v>
      </c>
      <c r="F640" s="317">
        <v>19.7</v>
      </c>
      <c r="G640" s="278">
        <v>19.9</v>
      </c>
      <c r="H640" s="278">
        <v>13.6</v>
      </c>
      <c r="I640" s="278">
        <f t="shared" si="82"/>
        <v>68.34170854271358</v>
      </c>
    </row>
    <row r="641" spans="1:9" s="252" customFormat="1" ht="27">
      <c r="A641" s="12"/>
      <c r="B641" s="268" t="s">
        <v>139</v>
      </c>
      <c r="C641" s="299"/>
      <c r="D641" s="299"/>
      <c r="E641" s="137" t="s">
        <v>140</v>
      </c>
      <c r="F641" s="271">
        <f>F642</f>
        <v>0</v>
      </c>
      <c r="G641" s="271">
        <f aca="true" t="shared" si="88" ref="G641:H644">G642</f>
        <v>7946.2</v>
      </c>
      <c r="H641" s="271">
        <f t="shared" si="88"/>
        <v>0</v>
      </c>
      <c r="I641" s="272">
        <f>H641/G641*100</f>
        <v>0</v>
      </c>
    </row>
    <row r="642" spans="1:9" s="252" customFormat="1" ht="39" customHeight="1">
      <c r="A642" s="12"/>
      <c r="B642" s="268"/>
      <c r="C642" s="167" t="s">
        <v>420</v>
      </c>
      <c r="D642" s="167"/>
      <c r="E642" s="136" t="s">
        <v>421</v>
      </c>
      <c r="F642" s="267">
        <f>F643</f>
        <v>0</v>
      </c>
      <c r="G642" s="267">
        <f t="shared" si="88"/>
        <v>7946.2</v>
      </c>
      <c r="H642" s="267">
        <f t="shared" si="88"/>
        <v>0</v>
      </c>
      <c r="I642" s="267">
        <f>H642/G642*100</f>
        <v>0</v>
      </c>
    </row>
    <row r="643" spans="1:9" s="252" customFormat="1" ht="13.5">
      <c r="A643" s="12"/>
      <c r="B643" s="268"/>
      <c r="C643" s="168" t="s">
        <v>445</v>
      </c>
      <c r="D643" s="168"/>
      <c r="E643" s="169" t="s">
        <v>446</v>
      </c>
      <c r="F643" s="272">
        <f>F644</f>
        <v>0</v>
      </c>
      <c r="G643" s="272">
        <f t="shared" si="88"/>
        <v>7946.2</v>
      </c>
      <c r="H643" s="272">
        <f t="shared" si="88"/>
        <v>0</v>
      </c>
      <c r="I643" s="272">
        <f>H643/G643*100</f>
        <v>0</v>
      </c>
    </row>
    <row r="644" spans="1:9" s="252" customFormat="1" ht="66" customHeight="1">
      <c r="A644" s="12"/>
      <c r="B644" s="268"/>
      <c r="C644" s="170" t="s">
        <v>629</v>
      </c>
      <c r="D644" s="170"/>
      <c r="E644" s="171" t="s">
        <v>630</v>
      </c>
      <c r="F644" s="281">
        <f>F645</f>
        <v>0</v>
      </c>
      <c r="G644" s="281">
        <f t="shared" si="88"/>
        <v>7946.2</v>
      </c>
      <c r="H644" s="281">
        <f t="shared" si="88"/>
        <v>0</v>
      </c>
      <c r="I644" s="278">
        <f>H644/G644*100</f>
        <v>0</v>
      </c>
    </row>
    <row r="645" spans="1:9" s="252" customFormat="1" ht="25.5" customHeight="1">
      <c r="A645" s="12"/>
      <c r="B645" s="268"/>
      <c r="C645" s="170"/>
      <c r="D645" s="170" t="s">
        <v>4</v>
      </c>
      <c r="E645" s="171" t="s">
        <v>5</v>
      </c>
      <c r="F645" s="281">
        <v>0</v>
      </c>
      <c r="G645" s="281">
        <v>7946.2</v>
      </c>
      <c r="H645" s="281">
        <v>0</v>
      </c>
      <c r="I645" s="278">
        <f>H645/G645*100</f>
        <v>0</v>
      </c>
    </row>
    <row r="646" spans="1:9" s="252" customFormat="1" ht="27">
      <c r="A646" s="12"/>
      <c r="B646" s="288" t="s">
        <v>88</v>
      </c>
      <c r="C646" s="168"/>
      <c r="D646" s="174"/>
      <c r="E646" s="175" t="s">
        <v>89</v>
      </c>
      <c r="F646" s="272">
        <f>F647+F666</f>
        <v>985</v>
      </c>
      <c r="G646" s="272">
        <f>G647+G666</f>
        <v>3133.5</v>
      </c>
      <c r="H646" s="272">
        <f>H647+H666</f>
        <v>2728.5</v>
      </c>
      <c r="I646" s="272">
        <f t="shared" si="82"/>
        <v>87.07515557683102</v>
      </c>
    </row>
    <row r="647" spans="1:9" s="252" customFormat="1" ht="66" customHeight="1">
      <c r="A647" s="12"/>
      <c r="B647" s="288"/>
      <c r="C647" s="167" t="s">
        <v>427</v>
      </c>
      <c r="D647" s="176"/>
      <c r="E647" s="177" t="s">
        <v>428</v>
      </c>
      <c r="F647" s="283">
        <f>F648+F655</f>
        <v>985</v>
      </c>
      <c r="G647" s="283">
        <f>G648+G655</f>
        <v>985</v>
      </c>
      <c r="H647" s="283">
        <f>H648+H655</f>
        <v>580</v>
      </c>
      <c r="I647" s="267">
        <f t="shared" si="82"/>
        <v>58.88324873096447</v>
      </c>
    </row>
    <row r="648" spans="1:9" s="252" customFormat="1" ht="96">
      <c r="A648" s="12"/>
      <c r="B648" s="288"/>
      <c r="C648" s="168" t="s">
        <v>429</v>
      </c>
      <c r="D648" s="174"/>
      <c r="E648" s="178" t="s">
        <v>430</v>
      </c>
      <c r="F648" s="271">
        <f>F649+F652</f>
        <v>75</v>
      </c>
      <c r="G648" s="271">
        <f>G649+G652</f>
        <v>75</v>
      </c>
      <c r="H648" s="271">
        <f>H649+H652</f>
        <v>75</v>
      </c>
      <c r="I648" s="272">
        <f t="shared" si="82"/>
        <v>100</v>
      </c>
    </row>
    <row r="649" spans="1:9" s="252" customFormat="1" ht="39">
      <c r="A649" s="12"/>
      <c r="B649" s="288"/>
      <c r="C649" s="301" t="s">
        <v>431</v>
      </c>
      <c r="D649" s="176"/>
      <c r="E649" s="171" t="s">
        <v>432</v>
      </c>
      <c r="F649" s="281">
        <f>F651+F650</f>
        <v>15</v>
      </c>
      <c r="G649" s="281">
        <f>G651+G650</f>
        <v>15</v>
      </c>
      <c r="H649" s="281">
        <f>H651+H650</f>
        <v>15</v>
      </c>
      <c r="I649" s="278">
        <f t="shared" si="82"/>
        <v>100</v>
      </c>
    </row>
    <row r="650" spans="1:9" s="279" customFormat="1" ht="39">
      <c r="A650" s="12"/>
      <c r="B650" s="353"/>
      <c r="C650" s="301"/>
      <c r="D650" s="152" t="s">
        <v>3</v>
      </c>
      <c r="E650" s="141" t="s">
        <v>179</v>
      </c>
      <c r="F650" s="281">
        <v>15</v>
      </c>
      <c r="G650" s="281">
        <v>0</v>
      </c>
      <c r="H650" s="281">
        <v>0</v>
      </c>
      <c r="I650" s="278"/>
    </row>
    <row r="651" spans="1:9" s="252" customFormat="1" ht="66" customHeight="1">
      <c r="A651" s="12"/>
      <c r="B651" s="288"/>
      <c r="C651" s="301"/>
      <c r="D651" s="301" t="s">
        <v>8</v>
      </c>
      <c r="E651" s="144" t="s">
        <v>9</v>
      </c>
      <c r="F651" s="281">
        <v>0</v>
      </c>
      <c r="G651" s="281">
        <v>15</v>
      </c>
      <c r="H651" s="281">
        <v>15</v>
      </c>
      <c r="I651" s="278">
        <f t="shared" si="82"/>
        <v>100</v>
      </c>
    </row>
    <row r="652" spans="1:9" s="252" customFormat="1" ht="39">
      <c r="A652" s="12"/>
      <c r="B652" s="51"/>
      <c r="C652" s="301" t="s">
        <v>433</v>
      </c>
      <c r="D652" s="176"/>
      <c r="E652" s="171" t="s">
        <v>434</v>
      </c>
      <c r="F652" s="281">
        <f>F654+F653</f>
        <v>60</v>
      </c>
      <c r="G652" s="281">
        <f>G654+G653</f>
        <v>60</v>
      </c>
      <c r="H652" s="281">
        <f>H654+H653</f>
        <v>60</v>
      </c>
      <c r="I652" s="278">
        <f t="shared" si="82"/>
        <v>100</v>
      </c>
    </row>
    <row r="653" spans="1:9" s="279" customFormat="1" ht="39">
      <c r="A653" s="12"/>
      <c r="B653" s="248"/>
      <c r="C653" s="301"/>
      <c r="D653" s="152" t="s">
        <v>3</v>
      </c>
      <c r="E653" s="141" t="s">
        <v>179</v>
      </c>
      <c r="F653" s="281">
        <v>60</v>
      </c>
      <c r="G653" s="281">
        <v>0</v>
      </c>
      <c r="H653" s="281">
        <v>0</v>
      </c>
      <c r="I653" s="278"/>
    </row>
    <row r="654" spans="1:9" s="252" customFormat="1" ht="66" customHeight="1">
      <c r="A654" s="12"/>
      <c r="B654" s="51"/>
      <c r="C654" s="301"/>
      <c r="D654" s="301" t="s">
        <v>8</v>
      </c>
      <c r="E654" s="144" t="s">
        <v>9</v>
      </c>
      <c r="F654" s="281">
        <v>0</v>
      </c>
      <c r="G654" s="281">
        <v>60</v>
      </c>
      <c r="H654" s="281">
        <v>60</v>
      </c>
      <c r="I654" s="278">
        <f t="shared" si="82"/>
        <v>100</v>
      </c>
    </row>
    <row r="655" spans="1:9" s="252" customFormat="1" ht="96">
      <c r="A655" s="12"/>
      <c r="B655" s="51"/>
      <c r="C655" s="168" t="s">
        <v>435</v>
      </c>
      <c r="D655" s="354"/>
      <c r="E655" s="178" t="s">
        <v>436</v>
      </c>
      <c r="F655" s="271">
        <f>F656+F659+F662+F664</f>
        <v>910</v>
      </c>
      <c r="G655" s="271">
        <f>G656+G659+G662+G664</f>
        <v>910</v>
      </c>
      <c r="H655" s="271">
        <f>H656+H659+H662+H664</f>
        <v>505</v>
      </c>
      <c r="I655" s="272">
        <f aca="true" t="shared" si="89" ref="I655:I738">H655/G655*100</f>
        <v>55.494505494505496</v>
      </c>
    </row>
    <row r="656" spans="1:9" s="252" customFormat="1" ht="118.5">
      <c r="A656" s="12"/>
      <c r="B656" s="51"/>
      <c r="C656" s="301" t="s">
        <v>437</v>
      </c>
      <c r="D656" s="167"/>
      <c r="E656" s="171" t="s">
        <v>438</v>
      </c>
      <c r="F656" s="281">
        <f>F657+F658</f>
        <v>45</v>
      </c>
      <c r="G656" s="281">
        <f>G657+G658</f>
        <v>45</v>
      </c>
      <c r="H656" s="281">
        <f>H657+H658</f>
        <v>40</v>
      </c>
      <c r="I656" s="278">
        <f t="shared" si="89"/>
        <v>88.88888888888889</v>
      </c>
    </row>
    <row r="657" spans="1:9" s="252" customFormat="1" ht="39" customHeight="1">
      <c r="A657" s="12"/>
      <c r="B657" s="51"/>
      <c r="C657" s="301"/>
      <c r="D657" s="170" t="s">
        <v>3</v>
      </c>
      <c r="E657" s="171" t="s">
        <v>179</v>
      </c>
      <c r="F657" s="281">
        <v>45</v>
      </c>
      <c r="G657" s="19">
        <v>15</v>
      </c>
      <c r="H657" s="19">
        <v>10</v>
      </c>
      <c r="I657" s="278">
        <f t="shared" si="89"/>
        <v>66.66666666666666</v>
      </c>
    </row>
    <row r="658" spans="1:9" s="252" customFormat="1" ht="66" customHeight="1">
      <c r="A658" s="12"/>
      <c r="B658" s="51"/>
      <c r="C658" s="301"/>
      <c r="D658" s="301" t="s">
        <v>8</v>
      </c>
      <c r="E658" s="144" t="s">
        <v>9</v>
      </c>
      <c r="F658" s="281">
        <v>0</v>
      </c>
      <c r="G658" s="19">
        <v>30</v>
      </c>
      <c r="H658" s="19">
        <v>30</v>
      </c>
      <c r="I658" s="278">
        <f t="shared" si="89"/>
        <v>100</v>
      </c>
    </row>
    <row r="659" spans="1:9" s="252" customFormat="1" ht="52.5">
      <c r="A659" s="12"/>
      <c r="B659" s="51"/>
      <c r="C659" s="301" t="s">
        <v>439</v>
      </c>
      <c r="D659" s="170"/>
      <c r="E659" s="171" t="s">
        <v>440</v>
      </c>
      <c r="F659" s="281">
        <f>F661+F660</f>
        <v>90</v>
      </c>
      <c r="G659" s="281">
        <f>G661+G660</f>
        <v>90</v>
      </c>
      <c r="H659" s="281">
        <f>H661+H660</f>
        <v>90</v>
      </c>
      <c r="I659" s="278">
        <f t="shared" si="89"/>
        <v>100</v>
      </c>
    </row>
    <row r="660" spans="1:9" s="252" customFormat="1" ht="39">
      <c r="A660" s="12"/>
      <c r="B660" s="51"/>
      <c r="C660" s="301"/>
      <c r="D660" s="170" t="s">
        <v>3</v>
      </c>
      <c r="E660" s="141" t="s">
        <v>179</v>
      </c>
      <c r="F660" s="281">
        <v>90</v>
      </c>
      <c r="G660" s="281">
        <v>0</v>
      </c>
      <c r="H660" s="281">
        <v>0</v>
      </c>
      <c r="I660" s="278"/>
    </row>
    <row r="661" spans="1:9" s="252" customFormat="1" ht="66" customHeight="1">
      <c r="A661" s="12"/>
      <c r="B661" s="51"/>
      <c r="C661" s="168"/>
      <c r="D661" s="301" t="s">
        <v>8</v>
      </c>
      <c r="E661" s="144" t="s">
        <v>9</v>
      </c>
      <c r="F661" s="281">
        <v>0</v>
      </c>
      <c r="G661" s="19">
        <v>90</v>
      </c>
      <c r="H661" s="19">
        <v>90</v>
      </c>
      <c r="I661" s="278">
        <f t="shared" si="89"/>
        <v>100</v>
      </c>
    </row>
    <row r="662" spans="1:9" s="252" customFormat="1" ht="52.5">
      <c r="A662" s="12"/>
      <c r="B662" s="51"/>
      <c r="C662" s="301" t="s">
        <v>441</v>
      </c>
      <c r="D662" s="170"/>
      <c r="E662" s="171" t="s">
        <v>442</v>
      </c>
      <c r="F662" s="281">
        <f>F663</f>
        <v>400</v>
      </c>
      <c r="G662" s="281">
        <f>G663</f>
        <v>400</v>
      </c>
      <c r="H662" s="281">
        <f>H663</f>
        <v>0</v>
      </c>
      <c r="I662" s="278">
        <f aca="true" t="shared" si="90" ref="I662:I669">H662/G662*100</f>
        <v>0</v>
      </c>
    </row>
    <row r="663" spans="1:9" s="252" customFormat="1" ht="25.5" customHeight="1">
      <c r="A663" s="12"/>
      <c r="B663" s="268"/>
      <c r="C663" s="301"/>
      <c r="D663" s="170" t="s">
        <v>4</v>
      </c>
      <c r="E663" s="171" t="s">
        <v>5</v>
      </c>
      <c r="F663" s="281">
        <v>400</v>
      </c>
      <c r="G663" s="278">
        <v>400</v>
      </c>
      <c r="H663" s="278">
        <v>0</v>
      </c>
      <c r="I663" s="278">
        <f t="shared" si="90"/>
        <v>0</v>
      </c>
    </row>
    <row r="664" spans="1:9" s="252" customFormat="1" ht="26.25">
      <c r="A664" s="12"/>
      <c r="B664" s="268"/>
      <c r="C664" s="301" t="s">
        <v>443</v>
      </c>
      <c r="D664" s="170"/>
      <c r="E664" s="171" t="s">
        <v>444</v>
      </c>
      <c r="F664" s="281">
        <f>F665</f>
        <v>375</v>
      </c>
      <c r="G664" s="281">
        <f>G665</f>
        <v>375</v>
      </c>
      <c r="H664" s="281">
        <f>H665</f>
        <v>375</v>
      </c>
      <c r="I664" s="278">
        <f t="shared" si="90"/>
        <v>100</v>
      </c>
    </row>
    <row r="665" spans="1:9" s="252" customFormat="1" ht="66" customHeight="1">
      <c r="A665" s="12"/>
      <c r="B665" s="268"/>
      <c r="C665" s="301"/>
      <c r="D665" s="301" t="s">
        <v>8</v>
      </c>
      <c r="E665" s="144" t="s">
        <v>9</v>
      </c>
      <c r="F665" s="281">
        <v>375</v>
      </c>
      <c r="G665" s="281">
        <v>375</v>
      </c>
      <c r="H665" s="281">
        <v>375</v>
      </c>
      <c r="I665" s="278">
        <f t="shared" si="90"/>
        <v>100</v>
      </c>
    </row>
    <row r="666" spans="1:9" s="252" customFormat="1" ht="26.25">
      <c r="A666" s="12"/>
      <c r="B666" s="28"/>
      <c r="C666" s="167" t="s">
        <v>238</v>
      </c>
      <c r="D666" s="167"/>
      <c r="E666" s="136" t="s">
        <v>239</v>
      </c>
      <c r="F666" s="267">
        <f aca="true" t="shared" si="91" ref="F666:H670">F667</f>
        <v>0</v>
      </c>
      <c r="G666" s="267">
        <f t="shared" si="91"/>
        <v>2148.5</v>
      </c>
      <c r="H666" s="267">
        <f t="shared" si="91"/>
        <v>2148.5</v>
      </c>
      <c r="I666" s="267">
        <f t="shared" si="90"/>
        <v>100</v>
      </c>
    </row>
    <row r="667" spans="1:9" s="252" customFormat="1" ht="110.25">
      <c r="A667" s="12"/>
      <c r="B667" s="28"/>
      <c r="C667" s="168" t="s">
        <v>336</v>
      </c>
      <c r="D667" s="183"/>
      <c r="E667" s="184" t="s">
        <v>337</v>
      </c>
      <c r="F667" s="272">
        <f>F668+F670</f>
        <v>0</v>
      </c>
      <c r="G667" s="272">
        <f>G668+G670</f>
        <v>2148.5</v>
      </c>
      <c r="H667" s="272">
        <f>H668+H670</f>
        <v>2148.5</v>
      </c>
      <c r="I667" s="272">
        <f t="shared" si="90"/>
        <v>100</v>
      </c>
    </row>
    <row r="668" spans="1:9" s="252" customFormat="1" ht="39">
      <c r="A668" s="12"/>
      <c r="B668" s="28"/>
      <c r="C668" s="301" t="s">
        <v>357</v>
      </c>
      <c r="D668" s="179"/>
      <c r="E668" s="153" t="s">
        <v>67</v>
      </c>
      <c r="F668" s="281">
        <f t="shared" si="91"/>
        <v>0</v>
      </c>
      <c r="G668" s="281">
        <f t="shared" si="91"/>
        <v>198.5</v>
      </c>
      <c r="H668" s="281">
        <f t="shared" si="91"/>
        <v>198.5</v>
      </c>
      <c r="I668" s="278">
        <f t="shared" si="90"/>
        <v>100</v>
      </c>
    </row>
    <row r="669" spans="1:9" s="252" customFormat="1" ht="39" customHeight="1">
      <c r="A669" s="12"/>
      <c r="B669" s="28"/>
      <c r="C669" s="301"/>
      <c r="D669" s="170" t="s">
        <v>3</v>
      </c>
      <c r="E669" s="171" t="s">
        <v>179</v>
      </c>
      <c r="F669" s="281">
        <v>0</v>
      </c>
      <c r="G669" s="278">
        <v>198.5</v>
      </c>
      <c r="H669" s="278">
        <v>198.5</v>
      </c>
      <c r="I669" s="278">
        <f t="shared" si="90"/>
        <v>100</v>
      </c>
    </row>
    <row r="670" spans="1:9" s="252" customFormat="1" ht="171">
      <c r="A670" s="12"/>
      <c r="B670" s="28"/>
      <c r="C670" s="301" t="s">
        <v>358</v>
      </c>
      <c r="D670" s="179"/>
      <c r="E670" s="153" t="s">
        <v>359</v>
      </c>
      <c r="F670" s="281">
        <f t="shared" si="91"/>
        <v>0</v>
      </c>
      <c r="G670" s="281">
        <f t="shared" si="91"/>
        <v>1950</v>
      </c>
      <c r="H670" s="281">
        <f t="shared" si="91"/>
        <v>1950</v>
      </c>
      <c r="I670" s="278">
        <f>H670/G670*100</f>
        <v>100</v>
      </c>
    </row>
    <row r="671" spans="1:9" s="252" customFormat="1" ht="39" customHeight="1">
      <c r="A671" s="12"/>
      <c r="B671" s="28"/>
      <c r="C671" s="301"/>
      <c r="D671" s="170" t="s">
        <v>3</v>
      </c>
      <c r="E671" s="171" t="s">
        <v>179</v>
      </c>
      <c r="F671" s="281">
        <v>0</v>
      </c>
      <c r="G671" s="278">
        <v>1950</v>
      </c>
      <c r="H671" s="278">
        <v>1950</v>
      </c>
      <c r="I671" s="278">
        <f>H671/G671*100</f>
        <v>100</v>
      </c>
    </row>
    <row r="672" spans="1:9" s="252" customFormat="1" ht="26.25">
      <c r="A672" s="12"/>
      <c r="B672" s="26" t="s">
        <v>106</v>
      </c>
      <c r="C672" s="204"/>
      <c r="D672" s="179"/>
      <c r="E672" s="180" t="s">
        <v>107</v>
      </c>
      <c r="F672" s="267">
        <f>F673+F690+F704</f>
        <v>48065.09999999999</v>
      </c>
      <c r="G672" s="267">
        <f>G673+G690+G704</f>
        <v>69990.2</v>
      </c>
      <c r="H672" s="267">
        <f>H673+H690+H704</f>
        <v>33204.899999999994</v>
      </c>
      <c r="I672" s="267">
        <f t="shared" si="89"/>
        <v>47.442213338438805</v>
      </c>
    </row>
    <row r="673" spans="1:9" s="252" customFormat="1" ht="13.5">
      <c r="A673" s="12"/>
      <c r="B673" s="28" t="s">
        <v>108</v>
      </c>
      <c r="C673" s="167"/>
      <c r="D673" s="181"/>
      <c r="E673" s="182" t="s">
        <v>109</v>
      </c>
      <c r="F673" s="267">
        <f>F674+F686</f>
        <v>44354.399999999994</v>
      </c>
      <c r="G673" s="267">
        <f>G674+G686</f>
        <v>58942.3</v>
      </c>
      <c r="H673" s="267">
        <f>H674+H686</f>
        <v>32662.699999999997</v>
      </c>
      <c r="I673" s="272">
        <f t="shared" si="89"/>
        <v>55.41470217483877</v>
      </c>
    </row>
    <row r="674" spans="1:9" s="252" customFormat="1" ht="39" customHeight="1">
      <c r="A674" s="12"/>
      <c r="B674" s="28"/>
      <c r="C674" s="167" t="s">
        <v>420</v>
      </c>
      <c r="D674" s="167"/>
      <c r="E674" s="136" t="s">
        <v>421</v>
      </c>
      <c r="F674" s="267">
        <f>F675</f>
        <v>44354.399999999994</v>
      </c>
      <c r="G674" s="267">
        <f>G675</f>
        <v>54098</v>
      </c>
      <c r="H674" s="267">
        <f>H675</f>
        <v>27818.399999999998</v>
      </c>
      <c r="I674" s="267">
        <f t="shared" si="89"/>
        <v>51.4222337239824</v>
      </c>
    </row>
    <row r="675" spans="1:9" s="252" customFormat="1" ht="13.5">
      <c r="A675" s="12"/>
      <c r="B675" s="28"/>
      <c r="C675" s="168" t="s">
        <v>445</v>
      </c>
      <c r="D675" s="183"/>
      <c r="E675" s="184" t="s">
        <v>446</v>
      </c>
      <c r="F675" s="272">
        <f>F676+F678+F680+F682+F684</f>
        <v>44354.399999999994</v>
      </c>
      <c r="G675" s="272">
        <f>G676+G678+G680+G682+G684</f>
        <v>54098</v>
      </c>
      <c r="H675" s="272">
        <f>H676+H678+H680+H682+H684</f>
        <v>27818.399999999998</v>
      </c>
      <c r="I675" s="272">
        <f>H675/G675*100</f>
        <v>51.4222337239824</v>
      </c>
    </row>
    <row r="676" spans="1:9" s="252" customFormat="1" ht="52.5">
      <c r="A676" s="12"/>
      <c r="B676" s="28"/>
      <c r="C676" s="301" t="s">
        <v>447</v>
      </c>
      <c r="D676" s="179"/>
      <c r="E676" s="185" t="s">
        <v>448</v>
      </c>
      <c r="F676" s="281">
        <f>F677</f>
        <v>945</v>
      </c>
      <c r="G676" s="281">
        <f>G677</f>
        <v>1013.6</v>
      </c>
      <c r="H676" s="281">
        <f>H677</f>
        <v>68.6</v>
      </c>
      <c r="I676" s="278">
        <f>H676/G676*100</f>
        <v>6.767955801104971</v>
      </c>
    </row>
    <row r="677" spans="1:9" s="252" customFormat="1" ht="39" customHeight="1">
      <c r="A677" s="12"/>
      <c r="B677" s="28"/>
      <c r="C677" s="301"/>
      <c r="D677" s="170" t="s">
        <v>3</v>
      </c>
      <c r="E677" s="171" t="s">
        <v>179</v>
      </c>
      <c r="F677" s="281">
        <v>945</v>
      </c>
      <c r="G677" s="278">
        <v>1013.6</v>
      </c>
      <c r="H677" s="278">
        <v>68.6</v>
      </c>
      <c r="I677" s="278">
        <f>H677/G677*100</f>
        <v>6.767955801104971</v>
      </c>
    </row>
    <row r="678" spans="1:9" s="252" customFormat="1" ht="92.25">
      <c r="A678" s="12"/>
      <c r="B678" s="28"/>
      <c r="C678" s="301" t="s">
        <v>449</v>
      </c>
      <c r="D678" s="179"/>
      <c r="E678" s="185" t="s">
        <v>562</v>
      </c>
      <c r="F678" s="281">
        <f>F679</f>
        <v>4833.3</v>
      </c>
      <c r="G678" s="281">
        <f>G679</f>
        <v>11128.5</v>
      </c>
      <c r="H678" s="281">
        <f>H679</f>
        <v>3854.2</v>
      </c>
      <c r="I678" s="278">
        <f>H678/G678*100</f>
        <v>34.63359841847509</v>
      </c>
    </row>
    <row r="679" spans="1:9" s="252" customFormat="1" ht="39" customHeight="1">
      <c r="A679" s="12"/>
      <c r="B679" s="28"/>
      <c r="C679" s="301"/>
      <c r="D679" s="170" t="s">
        <v>3</v>
      </c>
      <c r="E679" s="171" t="s">
        <v>179</v>
      </c>
      <c r="F679" s="281">
        <v>4833.3</v>
      </c>
      <c r="G679" s="278">
        <v>11128.5</v>
      </c>
      <c r="H679" s="278">
        <v>3854.2</v>
      </c>
      <c r="I679" s="278">
        <f t="shared" si="89"/>
        <v>34.63359841847509</v>
      </c>
    </row>
    <row r="680" spans="1:9" s="252" customFormat="1" ht="26.25">
      <c r="A680" s="12"/>
      <c r="B680" s="28"/>
      <c r="C680" s="301" t="s">
        <v>450</v>
      </c>
      <c r="D680" s="179"/>
      <c r="E680" s="185" t="s">
        <v>451</v>
      </c>
      <c r="F680" s="281">
        <f>F681</f>
        <v>17369</v>
      </c>
      <c r="G680" s="281">
        <f>G681</f>
        <v>17369</v>
      </c>
      <c r="H680" s="281">
        <f>H681</f>
        <v>0</v>
      </c>
      <c r="I680" s="278">
        <f t="shared" si="89"/>
        <v>0</v>
      </c>
    </row>
    <row r="681" spans="1:9" s="252" customFormat="1" ht="25.5" customHeight="1">
      <c r="A681" s="12"/>
      <c r="B681" s="28"/>
      <c r="C681" s="301"/>
      <c r="D681" s="170" t="s">
        <v>4</v>
      </c>
      <c r="E681" s="171" t="s">
        <v>5</v>
      </c>
      <c r="F681" s="281">
        <v>17369</v>
      </c>
      <c r="G681" s="278">
        <v>17369</v>
      </c>
      <c r="H681" s="278">
        <v>0</v>
      </c>
      <c r="I681" s="278">
        <f t="shared" si="89"/>
        <v>0</v>
      </c>
    </row>
    <row r="682" spans="1:9" s="252" customFormat="1" ht="39">
      <c r="A682" s="12"/>
      <c r="B682" s="28"/>
      <c r="C682" s="301" t="s">
        <v>452</v>
      </c>
      <c r="D682" s="179"/>
      <c r="E682" s="185" t="s">
        <v>453</v>
      </c>
      <c r="F682" s="281">
        <f>F683</f>
        <v>20607.1</v>
      </c>
      <c r="G682" s="281">
        <f>G683</f>
        <v>23986.9</v>
      </c>
      <c r="H682" s="281">
        <f>H683</f>
        <v>23664.8</v>
      </c>
      <c r="I682" s="278">
        <f t="shared" si="89"/>
        <v>98.65718371277656</v>
      </c>
    </row>
    <row r="683" spans="1:9" s="252" customFormat="1" ht="25.5" customHeight="1">
      <c r="A683" s="12"/>
      <c r="B683" s="28"/>
      <c r="C683" s="301"/>
      <c r="D683" s="170" t="s">
        <v>4</v>
      </c>
      <c r="E683" s="171" t="s">
        <v>5</v>
      </c>
      <c r="F683" s="278">
        <v>20607.1</v>
      </c>
      <c r="G683" s="278">
        <v>23986.9</v>
      </c>
      <c r="H683" s="278">
        <v>23664.8</v>
      </c>
      <c r="I683" s="278">
        <f t="shared" si="89"/>
        <v>98.65718371277656</v>
      </c>
    </row>
    <row r="684" spans="1:9" s="252" customFormat="1" ht="66">
      <c r="A684" s="12"/>
      <c r="B684" s="28"/>
      <c r="C684" s="301" t="s">
        <v>454</v>
      </c>
      <c r="D684" s="179"/>
      <c r="E684" s="185" t="s">
        <v>455</v>
      </c>
      <c r="F684" s="281">
        <f>F685</f>
        <v>600</v>
      </c>
      <c r="G684" s="281">
        <f>G685</f>
        <v>600</v>
      </c>
      <c r="H684" s="281">
        <f>H685</f>
        <v>230.8</v>
      </c>
      <c r="I684" s="278">
        <f t="shared" si="89"/>
        <v>38.46666666666667</v>
      </c>
    </row>
    <row r="685" spans="1:9" s="252" customFormat="1" ht="25.5" customHeight="1">
      <c r="A685" s="12"/>
      <c r="B685" s="28"/>
      <c r="C685" s="168"/>
      <c r="D685" s="170" t="s">
        <v>4</v>
      </c>
      <c r="E685" s="171" t="s">
        <v>5</v>
      </c>
      <c r="F685" s="281">
        <v>600</v>
      </c>
      <c r="G685" s="278">
        <v>600</v>
      </c>
      <c r="H685" s="281">
        <v>230.8</v>
      </c>
      <c r="I685" s="278">
        <f t="shared" si="89"/>
        <v>38.46666666666667</v>
      </c>
    </row>
    <row r="686" spans="1:9" s="252" customFormat="1" ht="26.25">
      <c r="A686" s="12"/>
      <c r="B686" s="28"/>
      <c r="C686" s="167" t="s">
        <v>238</v>
      </c>
      <c r="D686" s="167"/>
      <c r="E686" s="136" t="s">
        <v>239</v>
      </c>
      <c r="F686" s="267">
        <f aca="true" t="shared" si="92" ref="F686:H688">F687</f>
        <v>0</v>
      </c>
      <c r="G686" s="267">
        <f t="shared" si="92"/>
        <v>4844.3</v>
      </c>
      <c r="H686" s="267">
        <f t="shared" si="92"/>
        <v>4844.3</v>
      </c>
      <c r="I686" s="267">
        <f t="shared" si="89"/>
        <v>100</v>
      </c>
    </row>
    <row r="687" spans="1:9" s="252" customFormat="1" ht="110.25">
      <c r="A687" s="12"/>
      <c r="B687" s="28"/>
      <c r="C687" s="168" t="s">
        <v>336</v>
      </c>
      <c r="D687" s="183"/>
      <c r="E687" s="184" t="s">
        <v>337</v>
      </c>
      <c r="F687" s="272">
        <f t="shared" si="92"/>
        <v>0</v>
      </c>
      <c r="G687" s="272">
        <f t="shared" si="92"/>
        <v>4844.3</v>
      </c>
      <c r="H687" s="272">
        <f t="shared" si="92"/>
        <v>4844.3</v>
      </c>
      <c r="I687" s="272">
        <f t="shared" si="89"/>
        <v>100</v>
      </c>
    </row>
    <row r="688" spans="1:9" s="252" customFormat="1" ht="26.25">
      <c r="A688" s="12"/>
      <c r="B688" s="28"/>
      <c r="C688" s="301" t="s">
        <v>607</v>
      </c>
      <c r="D688" s="179"/>
      <c r="E688" s="153" t="s">
        <v>584</v>
      </c>
      <c r="F688" s="281">
        <f t="shared" si="92"/>
        <v>0</v>
      </c>
      <c r="G688" s="281">
        <f t="shared" si="92"/>
        <v>4844.3</v>
      </c>
      <c r="H688" s="281">
        <f t="shared" si="92"/>
        <v>4844.3</v>
      </c>
      <c r="I688" s="278">
        <f t="shared" si="89"/>
        <v>100</v>
      </c>
    </row>
    <row r="689" spans="1:9" s="252" customFormat="1" ht="39" customHeight="1">
      <c r="A689" s="12"/>
      <c r="B689" s="28"/>
      <c r="C689" s="301"/>
      <c r="D689" s="170" t="s">
        <v>3</v>
      </c>
      <c r="E689" s="171" t="s">
        <v>179</v>
      </c>
      <c r="F689" s="281">
        <v>0</v>
      </c>
      <c r="G689" s="278">
        <v>4844.3</v>
      </c>
      <c r="H689" s="278">
        <v>4844.3</v>
      </c>
      <c r="I689" s="278">
        <f t="shared" si="89"/>
        <v>100</v>
      </c>
    </row>
    <row r="690" spans="1:9" s="252" customFormat="1" ht="13.5">
      <c r="A690" s="12"/>
      <c r="B690" s="28" t="s">
        <v>110</v>
      </c>
      <c r="C690" s="168"/>
      <c r="D690" s="179"/>
      <c r="E690" s="184" t="s">
        <v>111</v>
      </c>
      <c r="F690" s="272">
        <f>F691+F699</f>
        <v>0</v>
      </c>
      <c r="G690" s="272">
        <f>G691+G699</f>
        <v>7337.2</v>
      </c>
      <c r="H690" s="272">
        <f>H691+H699</f>
        <v>542.2</v>
      </c>
      <c r="I690" s="272">
        <f t="shared" si="89"/>
        <v>7.3897399552962995</v>
      </c>
    </row>
    <row r="691" spans="1:9" s="252" customFormat="1" ht="39" customHeight="1">
      <c r="A691" s="12"/>
      <c r="B691" s="28"/>
      <c r="C691" s="167" t="s">
        <v>420</v>
      </c>
      <c r="D691" s="167"/>
      <c r="E691" s="136" t="s">
        <v>421</v>
      </c>
      <c r="F691" s="267">
        <f>F695+F692</f>
        <v>0</v>
      </c>
      <c r="G691" s="267">
        <f>G695+G692</f>
        <v>6205.5</v>
      </c>
      <c r="H691" s="267">
        <f>H695+H692</f>
        <v>404.90000000000003</v>
      </c>
      <c r="I691" s="267">
        <f aca="true" t="shared" si="93" ref="I691:I697">H691/G691*100</f>
        <v>6.524856981709775</v>
      </c>
    </row>
    <row r="692" spans="1:9" s="252" customFormat="1" ht="13.5">
      <c r="A692" s="12"/>
      <c r="B692" s="28"/>
      <c r="C692" s="168" t="s">
        <v>445</v>
      </c>
      <c r="D692" s="183"/>
      <c r="E692" s="184" t="s">
        <v>446</v>
      </c>
      <c r="F692" s="272">
        <f aca="true" t="shared" si="94" ref="F692:H693">F693</f>
        <v>0</v>
      </c>
      <c r="G692" s="272">
        <f t="shared" si="94"/>
        <v>336.2</v>
      </c>
      <c r="H692" s="272">
        <f t="shared" si="94"/>
        <v>117.8</v>
      </c>
      <c r="I692" s="272">
        <f t="shared" si="93"/>
        <v>35.03866745984533</v>
      </c>
    </row>
    <row r="693" spans="1:9" s="252" customFormat="1" ht="40.5" customHeight="1">
      <c r="A693" s="12"/>
      <c r="B693" s="28"/>
      <c r="C693" s="301" t="s">
        <v>631</v>
      </c>
      <c r="D693" s="179"/>
      <c r="E693" s="185" t="s">
        <v>632</v>
      </c>
      <c r="F693" s="281">
        <f t="shared" si="94"/>
        <v>0</v>
      </c>
      <c r="G693" s="281">
        <f t="shared" si="94"/>
        <v>336.2</v>
      </c>
      <c r="H693" s="281">
        <f t="shared" si="94"/>
        <v>117.8</v>
      </c>
      <c r="I693" s="278">
        <f t="shared" si="93"/>
        <v>35.03866745984533</v>
      </c>
    </row>
    <row r="694" spans="1:9" s="252" customFormat="1" ht="25.5" customHeight="1">
      <c r="A694" s="12"/>
      <c r="B694" s="28"/>
      <c r="C694" s="301"/>
      <c r="D694" s="170" t="s">
        <v>4</v>
      </c>
      <c r="E694" s="171" t="s">
        <v>5</v>
      </c>
      <c r="F694" s="281">
        <v>0</v>
      </c>
      <c r="G694" s="278">
        <v>336.2</v>
      </c>
      <c r="H694" s="278">
        <v>117.8</v>
      </c>
      <c r="I694" s="278">
        <f t="shared" si="93"/>
        <v>35.03866745984533</v>
      </c>
    </row>
    <row r="695" spans="1:9" s="252" customFormat="1" ht="54.75">
      <c r="A695" s="12"/>
      <c r="B695" s="28"/>
      <c r="C695" s="168" t="s">
        <v>456</v>
      </c>
      <c r="D695" s="168"/>
      <c r="E695" s="186" t="s">
        <v>457</v>
      </c>
      <c r="F695" s="272">
        <f>F696</f>
        <v>0</v>
      </c>
      <c r="G695" s="272">
        <f aca="true" t="shared" si="95" ref="G695:H702">G696</f>
        <v>5869.3</v>
      </c>
      <c r="H695" s="272">
        <f t="shared" si="95"/>
        <v>287.1</v>
      </c>
      <c r="I695" s="272">
        <f t="shared" si="93"/>
        <v>4.891554359122894</v>
      </c>
    </row>
    <row r="696" spans="1:9" s="252" customFormat="1" ht="39">
      <c r="A696" s="12"/>
      <c r="B696" s="28"/>
      <c r="C696" s="301" t="s">
        <v>458</v>
      </c>
      <c r="D696" s="301"/>
      <c r="E696" s="145" t="s">
        <v>388</v>
      </c>
      <c r="F696" s="281">
        <f>F697</f>
        <v>0</v>
      </c>
      <c r="G696" s="281">
        <f t="shared" si="95"/>
        <v>5869.3</v>
      </c>
      <c r="H696" s="281">
        <f t="shared" si="95"/>
        <v>287.1</v>
      </c>
      <c r="I696" s="278">
        <f t="shared" si="93"/>
        <v>4.891554359122894</v>
      </c>
    </row>
    <row r="697" spans="1:9" s="252" customFormat="1" ht="26.25">
      <c r="A697" s="12"/>
      <c r="B697" s="28"/>
      <c r="C697" s="301" t="s">
        <v>459</v>
      </c>
      <c r="D697" s="301"/>
      <c r="E697" s="145" t="s">
        <v>460</v>
      </c>
      <c r="F697" s="281">
        <f>F698</f>
        <v>0</v>
      </c>
      <c r="G697" s="281">
        <f t="shared" si="95"/>
        <v>5869.3</v>
      </c>
      <c r="H697" s="281">
        <f t="shared" si="95"/>
        <v>287.1</v>
      </c>
      <c r="I697" s="278">
        <f t="shared" si="93"/>
        <v>4.891554359122894</v>
      </c>
    </row>
    <row r="698" spans="1:9" s="252" customFormat="1" ht="70.5" customHeight="1">
      <c r="A698" s="12"/>
      <c r="B698" s="286"/>
      <c r="C698" s="168"/>
      <c r="D698" s="301" t="s">
        <v>10</v>
      </c>
      <c r="E698" s="145" t="s">
        <v>362</v>
      </c>
      <c r="F698" s="281">
        <v>0</v>
      </c>
      <c r="G698" s="278">
        <v>5869.3</v>
      </c>
      <c r="H698" s="278">
        <v>287.1</v>
      </c>
      <c r="I698" s="278">
        <f t="shared" si="89"/>
        <v>4.891554359122894</v>
      </c>
    </row>
    <row r="699" spans="1:9" s="252" customFormat="1" ht="63" customHeight="1">
      <c r="A699" s="12"/>
      <c r="B699" s="28"/>
      <c r="C699" s="167" t="s">
        <v>461</v>
      </c>
      <c r="D699" s="167"/>
      <c r="E699" s="136" t="s">
        <v>462</v>
      </c>
      <c r="F699" s="267">
        <f>F700</f>
        <v>0</v>
      </c>
      <c r="G699" s="267">
        <f t="shared" si="95"/>
        <v>1131.7</v>
      </c>
      <c r="H699" s="267">
        <f t="shared" si="95"/>
        <v>137.3</v>
      </c>
      <c r="I699" s="267">
        <f>H699/G699*100</f>
        <v>12.132190509852435</v>
      </c>
    </row>
    <row r="700" spans="1:9" s="252" customFormat="1" ht="54.75">
      <c r="A700" s="12"/>
      <c r="B700" s="28"/>
      <c r="C700" s="168" t="s">
        <v>523</v>
      </c>
      <c r="D700" s="174"/>
      <c r="E700" s="207" t="s">
        <v>524</v>
      </c>
      <c r="F700" s="272">
        <f>F701</f>
        <v>0</v>
      </c>
      <c r="G700" s="272">
        <f t="shared" si="95"/>
        <v>1131.7</v>
      </c>
      <c r="H700" s="272">
        <f t="shared" si="95"/>
        <v>137.3</v>
      </c>
      <c r="I700" s="272">
        <f>H700/G700*100</f>
        <v>12.132190509852435</v>
      </c>
    </row>
    <row r="701" spans="1:9" s="252" customFormat="1" ht="39.75">
      <c r="A701" s="12"/>
      <c r="B701" s="28"/>
      <c r="C701" s="301" t="s">
        <v>547</v>
      </c>
      <c r="D701" s="174"/>
      <c r="E701" s="208" t="s">
        <v>388</v>
      </c>
      <c r="F701" s="281">
        <f>F702</f>
        <v>0</v>
      </c>
      <c r="G701" s="281">
        <f t="shared" si="95"/>
        <v>1131.7</v>
      </c>
      <c r="H701" s="281">
        <f t="shared" si="95"/>
        <v>137.3</v>
      </c>
      <c r="I701" s="278">
        <f>H701/G701*100</f>
        <v>12.132190509852435</v>
      </c>
    </row>
    <row r="702" spans="1:9" s="252" customFormat="1" ht="53.25">
      <c r="A702" s="12"/>
      <c r="B702" s="28"/>
      <c r="C702" s="301" t="s">
        <v>548</v>
      </c>
      <c r="D702" s="174"/>
      <c r="E702" s="208" t="s">
        <v>549</v>
      </c>
      <c r="F702" s="281">
        <f>F703</f>
        <v>0</v>
      </c>
      <c r="G702" s="281">
        <f t="shared" si="95"/>
        <v>1131.7</v>
      </c>
      <c r="H702" s="281">
        <f t="shared" si="95"/>
        <v>137.3</v>
      </c>
      <c r="I702" s="278">
        <f>H702/G702*100</f>
        <v>12.132190509852435</v>
      </c>
    </row>
    <row r="703" spans="1:9" s="252" customFormat="1" ht="70.5" customHeight="1">
      <c r="A703" s="12"/>
      <c r="B703" s="286"/>
      <c r="C703" s="301"/>
      <c r="D703" s="170" t="s">
        <v>10</v>
      </c>
      <c r="E703" s="145" t="s">
        <v>362</v>
      </c>
      <c r="F703" s="281">
        <v>0</v>
      </c>
      <c r="G703" s="278">
        <v>1131.7</v>
      </c>
      <c r="H703" s="278">
        <v>137.3</v>
      </c>
      <c r="I703" s="278">
        <f>H703/G703*100</f>
        <v>12.132190509852435</v>
      </c>
    </row>
    <row r="704" spans="1:9" s="252" customFormat="1" ht="13.5" customHeight="1">
      <c r="A704" s="12"/>
      <c r="B704" s="28" t="s">
        <v>53</v>
      </c>
      <c r="C704" s="204"/>
      <c r="D704" s="179"/>
      <c r="E704" s="187" t="s">
        <v>54</v>
      </c>
      <c r="F704" s="272">
        <f>F705</f>
        <v>3710.7</v>
      </c>
      <c r="G704" s="272">
        <f aca="true" t="shared" si="96" ref="G704:H708">G705</f>
        <v>3710.7</v>
      </c>
      <c r="H704" s="272">
        <f t="shared" si="96"/>
        <v>0</v>
      </c>
      <c r="I704" s="272">
        <f t="shared" si="89"/>
        <v>0</v>
      </c>
    </row>
    <row r="705" spans="1:9" s="252" customFormat="1" ht="63" customHeight="1">
      <c r="A705" s="12"/>
      <c r="B705" s="276"/>
      <c r="C705" s="167" t="s">
        <v>461</v>
      </c>
      <c r="D705" s="188"/>
      <c r="E705" s="189" t="s">
        <v>462</v>
      </c>
      <c r="F705" s="267">
        <f>F706</f>
        <v>3710.7</v>
      </c>
      <c r="G705" s="267">
        <f t="shared" si="96"/>
        <v>3710.7</v>
      </c>
      <c r="H705" s="267">
        <f t="shared" si="96"/>
        <v>0</v>
      </c>
      <c r="I705" s="267">
        <f t="shared" si="89"/>
        <v>0</v>
      </c>
    </row>
    <row r="706" spans="1:9" s="252" customFormat="1" ht="40.5" customHeight="1">
      <c r="A706" s="12"/>
      <c r="B706" s="276"/>
      <c r="C706" s="168" t="s">
        <v>463</v>
      </c>
      <c r="D706" s="190"/>
      <c r="E706" s="191" t="s">
        <v>464</v>
      </c>
      <c r="F706" s="272">
        <f>F707</f>
        <v>3710.7</v>
      </c>
      <c r="G706" s="272">
        <f t="shared" si="96"/>
        <v>3710.7</v>
      </c>
      <c r="H706" s="272">
        <f t="shared" si="96"/>
        <v>0</v>
      </c>
      <c r="I706" s="272">
        <f t="shared" si="89"/>
        <v>0</v>
      </c>
    </row>
    <row r="707" spans="1:9" s="252" customFormat="1" ht="38.25" customHeight="1">
      <c r="A707" s="12"/>
      <c r="B707" s="276"/>
      <c r="C707" s="170" t="s">
        <v>465</v>
      </c>
      <c r="D707" s="170"/>
      <c r="E707" s="145" t="s">
        <v>388</v>
      </c>
      <c r="F707" s="281">
        <f>F708</f>
        <v>3710.7</v>
      </c>
      <c r="G707" s="281">
        <f t="shared" si="96"/>
        <v>3710.7</v>
      </c>
      <c r="H707" s="281">
        <f t="shared" si="96"/>
        <v>0</v>
      </c>
      <c r="I707" s="278">
        <f t="shared" si="89"/>
        <v>0</v>
      </c>
    </row>
    <row r="708" spans="1:9" s="252" customFormat="1" ht="51" customHeight="1">
      <c r="A708" s="12"/>
      <c r="B708" s="276"/>
      <c r="C708" s="150" t="s">
        <v>466</v>
      </c>
      <c r="D708" s="142"/>
      <c r="E708" s="141" t="s">
        <v>467</v>
      </c>
      <c r="F708" s="281">
        <f>F709</f>
        <v>3710.7</v>
      </c>
      <c r="G708" s="281">
        <f t="shared" si="96"/>
        <v>3710.7</v>
      </c>
      <c r="H708" s="281">
        <f t="shared" si="96"/>
        <v>0</v>
      </c>
      <c r="I708" s="278">
        <f t="shared" si="89"/>
        <v>0</v>
      </c>
    </row>
    <row r="709" spans="1:9" s="252" customFormat="1" ht="70.5" customHeight="1">
      <c r="A709" s="12"/>
      <c r="B709" s="276"/>
      <c r="C709" s="150"/>
      <c r="D709" s="142" t="s">
        <v>10</v>
      </c>
      <c r="E709" s="141" t="s">
        <v>362</v>
      </c>
      <c r="F709" s="281">
        <v>3710.7</v>
      </c>
      <c r="G709" s="278">
        <v>3710.7</v>
      </c>
      <c r="H709" s="278">
        <v>0</v>
      </c>
      <c r="I709" s="278">
        <f>H709/G709*100</f>
        <v>0</v>
      </c>
    </row>
    <row r="710" spans="1:9" s="252" customFormat="1" ht="26.25">
      <c r="A710" s="12"/>
      <c r="B710" s="26" t="s">
        <v>113</v>
      </c>
      <c r="C710" s="311"/>
      <c r="D710" s="192"/>
      <c r="E710" s="193" t="s">
        <v>114</v>
      </c>
      <c r="F710" s="329">
        <f>F711</f>
        <v>1243.1</v>
      </c>
      <c r="G710" s="329">
        <f aca="true" t="shared" si="97" ref="G710:H713">G711</f>
        <v>1249.2000000000003</v>
      </c>
      <c r="H710" s="329">
        <f t="shared" si="97"/>
        <v>479.2</v>
      </c>
      <c r="I710" s="267">
        <f t="shared" si="89"/>
        <v>38.36055075248158</v>
      </c>
    </row>
    <row r="711" spans="1:9" s="252" customFormat="1" ht="41.25">
      <c r="A711" s="12"/>
      <c r="B711" s="28" t="s">
        <v>37</v>
      </c>
      <c r="C711" s="311"/>
      <c r="D711" s="192"/>
      <c r="E711" s="194" t="s">
        <v>115</v>
      </c>
      <c r="F711" s="314">
        <f>F712</f>
        <v>1243.1</v>
      </c>
      <c r="G711" s="314">
        <f t="shared" si="97"/>
        <v>1249.2000000000003</v>
      </c>
      <c r="H711" s="314">
        <f t="shared" si="97"/>
        <v>479.2</v>
      </c>
      <c r="I711" s="272">
        <f t="shared" si="89"/>
        <v>38.36055075248158</v>
      </c>
    </row>
    <row r="712" spans="1:9" s="252" customFormat="1" ht="26.25">
      <c r="A712" s="12"/>
      <c r="B712" s="28"/>
      <c r="C712" s="204" t="s">
        <v>238</v>
      </c>
      <c r="D712" s="148"/>
      <c r="E712" s="149" t="s">
        <v>239</v>
      </c>
      <c r="F712" s="329">
        <f>F713</f>
        <v>1243.1</v>
      </c>
      <c r="G712" s="329">
        <f t="shared" si="97"/>
        <v>1249.2000000000003</v>
      </c>
      <c r="H712" s="329">
        <f t="shared" si="97"/>
        <v>479.2</v>
      </c>
      <c r="I712" s="267">
        <f t="shared" si="89"/>
        <v>38.36055075248158</v>
      </c>
    </row>
    <row r="713" spans="1:9" s="294" customFormat="1" ht="110.25">
      <c r="A713" s="9"/>
      <c r="B713" s="28"/>
      <c r="C713" s="299" t="s">
        <v>356</v>
      </c>
      <c r="D713" s="174"/>
      <c r="E713" s="175" t="s">
        <v>337</v>
      </c>
      <c r="F713" s="314">
        <f>F714</f>
        <v>1243.1</v>
      </c>
      <c r="G713" s="314">
        <f t="shared" si="97"/>
        <v>1249.2000000000003</v>
      </c>
      <c r="H713" s="314">
        <f t="shared" si="97"/>
        <v>479.2</v>
      </c>
      <c r="I713" s="272">
        <f t="shared" si="89"/>
        <v>38.36055075248158</v>
      </c>
    </row>
    <row r="714" spans="1:9" s="252" customFormat="1" ht="39">
      <c r="A714" s="12"/>
      <c r="B714" s="28"/>
      <c r="C714" s="315" t="s">
        <v>468</v>
      </c>
      <c r="D714" s="195"/>
      <c r="E714" s="196" t="s">
        <v>469</v>
      </c>
      <c r="F714" s="316">
        <f>F715+F717+F716</f>
        <v>1243.1</v>
      </c>
      <c r="G714" s="316">
        <f>G715+G717+G716</f>
        <v>1249.2000000000003</v>
      </c>
      <c r="H714" s="316">
        <f>H715+H717+H716</f>
        <v>479.2</v>
      </c>
      <c r="I714" s="278">
        <f t="shared" si="89"/>
        <v>38.36055075248158</v>
      </c>
    </row>
    <row r="715" spans="1:9" s="252" customFormat="1" ht="39" customHeight="1">
      <c r="A715" s="12"/>
      <c r="B715" s="28"/>
      <c r="C715" s="315"/>
      <c r="D715" s="102" t="s">
        <v>3</v>
      </c>
      <c r="E715" s="106" t="s">
        <v>179</v>
      </c>
      <c r="F715" s="316">
        <v>1218.1</v>
      </c>
      <c r="G715" s="281">
        <v>1041.9</v>
      </c>
      <c r="H715" s="281">
        <v>281</v>
      </c>
      <c r="I715" s="278">
        <f t="shared" si="89"/>
        <v>26.96995872924465</v>
      </c>
    </row>
    <row r="716" spans="1:9" s="252" customFormat="1" ht="27" customHeight="1">
      <c r="A716" s="12"/>
      <c r="B716" s="28"/>
      <c r="C716" s="315"/>
      <c r="D716" s="102" t="s">
        <v>6</v>
      </c>
      <c r="E716" s="101" t="s">
        <v>245</v>
      </c>
      <c r="F716" s="316">
        <v>0</v>
      </c>
      <c r="G716" s="281">
        <v>12.9</v>
      </c>
      <c r="H716" s="281">
        <v>12.8</v>
      </c>
      <c r="I716" s="278">
        <f t="shared" si="89"/>
        <v>99.2248062015504</v>
      </c>
    </row>
    <row r="717" spans="1:9" s="252" customFormat="1" ht="66" customHeight="1">
      <c r="A717" s="12"/>
      <c r="B717" s="28"/>
      <c r="C717" s="315"/>
      <c r="D717" s="108" t="s">
        <v>8</v>
      </c>
      <c r="E717" s="95" t="s">
        <v>9</v>
      </c>
      <c r="F717" s="316">
        <v>25</v>
      </c>
      <c r="G717" s="281">
        <v>194.4</v>
      </c>
      <c r="H717" s="281">
        <v>185.4</v>
      </c>
      <c r="I717" s="278">
        <f t="shared" si="89"/>
        <v>95.37037037037037</v>
      </c>
    </row>
    <row r="718" spans="1:9" s="252" customFormat="1" ht="12.75">
      <c r="A718" s="12"/>
      <c r="B718" s="307" t="s">
        <v>116</v>
      </c>
      <c r="C718" s="135"/>
      <c r="D718" s="135"/>
      <c r="E718" s="136" t="s">
        <v>117</v>
      </c>
      <c r="F718" s="267">
        <f>F719+F738+F760</f>
        <v>2400</v>
      </c>
      <c r="G718" s="267">
        <f>G719+G738+G760</f>
        <v>128762.7</v>
      </c>
      <c r="H718" s="267">
        <f>H719+H738+H760</f>
        <v>73546.2</v>
      </c>
      <c r="I718" s="267">
        <f t="shared" si="89"/>
        <v>57.117628008732346</v>
      </c>
    </row>
    <row r="719" spans="1:9" s="252" customFormat="1" ht="13.5">
      <c r="A719" s="12"/>
      <c r="B719" s="268" t="s">
        <v>118</v>
      </c>
      <c r="C719" s="204"/>
      <c r="D719" s="122"/>
      <c r="E719" s="137" t="s">
        <v>119</v>
      </c>
      <c r="F719" s="272">
        <f aca="true" t="shared" si="98" ref="F719:H720">F720</f>
        <v>2400</v>
      </c>
      <c r="G719" s="272">
        <f t="shared" si="98"/>
        <v>101460.1</v>
      </c>
      <c r="H719" s="272">
        <f t="shared" si="98"/>
        <v>60827.3</v>
      </c>
      <c r="I719" s="272">
        <f t="shared" si="89"/>
        <v>59.951941699249254</v>
      </c>
    </row>
    <row r="720" spans="1:9" s="252" customFormat="1" ht="57" customHeight="1">
      <c r="A720" s="12"/>
      <c r="B720" s="307"/>
      <c r="C720" s="167" t="s">
        <v>254</v>
      </c>
      <c r="D720" s="167"/>
      <c r="E720" s="197" t="s">
        <v>470</v>
      </c>
      <c r="F720" s="267">
        <f t="shared" si="98"/>
        <v>2400</v>
      </c>
      <c r="G720" s="267">
        <f t="shared" si="98"/>
        <v>101460.1</v>
      </c>
      <c r="H720" s="267">
        <f t="shared" si="98"/>
        <v>60827.3</v>
      </c>
      <c r="I720" s="267">
        <f t="shared" si="89"/>
        <v>59.951941699249254</v>
      </c>
    </row>
    <row r="721" spans="1:9" s="252" customFormat="1" ht="42.75" customHeight="1">
      <c r="A721" s="12"/>
      <c r="B721" s="307"/>
      <c r="C721" s="168" t="s">
        <v>256</v>
      </c>
      <c r="D721" s="168"/>
      <c r="E721" s="198" t="s">
        <v>257</v>
      </c>
      <c r="F721" s="272">
        <f>F727+F722+F725+F736</f>
        <v>2400</v>
      </c>
      <c r="G721" s="272">
        <f>G727+G722+G725+G736</f>
        <v>101460.1</v>
      </c>
      <c r="H721" s="272">
        <f>H727+H722+H725+H736</f>
        <v>60827.3</v>
      </c>
      <c r="I721" s="272">
        <f t="shared" si="89"/>
        <v>59.951941699249254</v>
      </c>
    </row>
    <row r="722" spans="1:9" s="252" customFormat="1" ht="92.25">
      <c r="A722" s="12"/>
      <c r="B722" s="268"/>
      <c r="C722" s="277" t="s">
        <v>536</v>
      </c>
      <c r="D722" s="170"/>
      <c r="E722" s="235" t="s">
        <v>608</v>
      </c>
      <c r="F722" s="281">
        <f>F723+F724</f>
        <v>0</v>
      </c>
      <c r="G722" s="281">
        <f>G723+G724</f>
        <v>27312.4</v>
      </c>
      <c r="H722" s="281">
        <f>H723+H724</f>
        <v>24560.300000000003</v>
      </c>
      <c r="I722" s="278">
        <f>H722/G722*100</f>
        <v>89.92362443432287</v>
      </c>
    </row>
    <row r="723" spans="1:9" s="252" customFormat="1" ht="39" customHeight="1">
      <c r="A723" s="12"/>
      <c r="B723" s="268"/>
      <c r="C723" s="277"/>
      <c r="D723" s="102" t="s">
        <v>3</v>
      </c>
      <c r="E723" s="106" t="s">
        <v>179</v>
      </c>
      <c r="F723" s="281">
        <v>0</v>
      </c>
      <c r="G723" s="278">
        <v>312.4</v>
      </c>
      <c r="H723" s="278">
        <v>312.4</v>
      </c>
      <c r="I723" s="278">
        <f>H723/G723*100</f>
        <v>100</v>
      </c>
    </row>
    <row r="724" spans="1:9" s="252" customFormat="1" ht="70.5" customHeight="1">
      <c r="A724" s="12"/>
      <c r="B724" s="268"/>
      <c r="C724" s="277"/>
      <c r="D724" s="102" t="s">
        <v>10</v>
      </c>
      <c r="E724" s="106" t="s">
        <v>362</v>
      </c>
      <c r="F724" s="281">
        <v>0</v>
      </c>
      <c r="G724" s="278">
        <v>27000</v>
      </c>
      <c r="H724" s="278">
        <v>24247.9</v>
      </c>
      <c r="I724" s="278">
        <f>H724/G724*100</f>
        <v>89.80703703703703</v>
      </c>
    </row>
    <row r="725" spans="1:9" s="252" customFormat="1" ht="52.5">
      <c r="A725" s="12"/>
      <c r="B725" s="268"/>
      <c r="C725" s="284" t="s">
        <v>264</v>
      </c>
      <c r="D725" s="284"/>
      <c r="E725" s="64" t="s">
        <v>187</v>
      </c>
      <c r="F725" s="281">
        <f>F726</f>
        <v>0</v>
      </c>
      <c r="G725" s="281">
        <f>G726</f>
        <v>1012.4</v>
      </c>
      <c r="H725" s="281">
        <f>H726</f>
        <v>1012.4</v>
      </c>
      <c r="I725" s="278">
        <f>H725/G725*100</f>
        <v>100</v>
      </c>
    </row>
    <row r="726" spans="1:9" s="252" customFormat="1" ht="39" customHeight="1">
      <c r="A726" s="12"/>
      <c r="B726" s="282"/>
      <c r="C726" s="277"/>
      <c r="D726" s="102" t="s">
        <v>3</v>
      </c>
      <c r="E726" s="106" t="s">
        <v>179</v>
      </c>
      <c r="F726" s="281">
        <v>0</v>
      </c>
      <c r="G726" s="278">
        <v>1012.4</v>
      </c>
      <c r="H726" s="278">
        <v>1012.4</v>
      </c>
      <c r="I726" s="278">
        <f>H726/G726*100</f>
        <v>100</v>
      </c>
    </row>
    <row r="727" spans="1:9" s="252" customFormat="1" ht="39">
      <c r="A727" s="12"/>
      <c r="B727" s="307"/>
      <c r="C727" s="301" t="s">
        <v>471</v>
      </c>
      <c r="D727" s="301"/>
      <c r="E727" s="145" t="s">
        <v>388</v>
      </c>
      <c r="F727" s="278">
        <f>F728+F730+F732+F734</f>
        <v>2400</v>
      </c>
      <c r="G727" s="278">
        <f>G728+G730+G732+G734</f>
        <v>37956</v>
      </c>
      <c r="H727" s="278">
        <f>H728+H730+H732+H734</f>
        <v>35254.6</v>
      </c>
      <c r="I727" s="278">
        <f t="shared" si="89"/>
        <v>92.88281167667826</v>
      </c>
    </row>
    <row r="728" spans="1:9" s="252" customFormat="1" ht="63" customHeight="1">
      <c r="A728" s="12"/>
      <c r="B728" s="307"/>
      <c r="C728" s="301" t="s">
        <v>472</v>
      </c>
      <c r="D728" s="301"/>
      <c r="E728" s="145" t="s">
        <v>633</v>
      </c>
      <c r="F728" s="278">
        <f>F729</f>
        <v>2400</v>
      </c>
      <c r="G728" s="278">
        <f>G729</f>
        <v>2400</v>
      </c>
      <c r="H728" s="278">
        <f>H729</f>
        <v>0</v>
      </c>
      <c r="I728" s="278">
        <f t="shared" si="89"/>
        <v>0</v>
      </c>
    </row>
    <row r="729" spans="1:9" s="252" customFormat="1" ht="70.5" customHeight="1">
      <c r="A729" s="12"/>
      <c r="B729" s="307"/>
      <c r="C729" s="170"/>
      <c r="D729" s="301" t="s">
        <v>10</v>
      </c>
      <c r="E729" s="141" t="s">
        <v>362</v>
      </c>
      <c r="F729" s="278">
        <v>2400</v>
      </c>
      <c r="G729" s="278">
        <v>2400</v>
      </c>
      <c r="H729" s="278">
        <v>0</v>
      </c>
      <c r="I729" s="278">
        <f t="shared" si="89"/>
        <v>0</v>
      </c>
    </row>
    <row r="730" spans="1:9" s="252" customFormat="1" ht="39" customHeight="1">
      <c r="A730" s="12"/>
      <c r="B730" s="307"/>
      <c r="C730" s="301" t="s">
        <v>550</v>
      </c>
      <c r="D730" s="301"/>
      <c r="E730" s="145" t="s">
        <v>551</v>
      </c>
      <c r="F730" s="278">
        <f>F731</f>
        <v>0</v>
      </c>
      <c r="G730" s="278">
        <f>G731</f>
        <v>26148.8</v>
      </c>
      <c r="H730" s="278">
        <f>H731</f>
        <v>25861.4</v>
      </c>
      <c r="I730" s="278">
        <f aca="true" t="shared" si="99" ref="I730:I735">H730/G730*100</f>
        <v>98.90090558648964</v>
      </c>
    </row>
    <row r="731" spans="1:9" s="252" customFormat="1" ht="70.5" customHeight="1">
      <c r="A731" s="12"/>
      <c r="B731" s="307"/>
      <c r="C731" s="170"/>
      <c r="D731" s="301" t="s">
        <v>10</v>
      </c>
      <c r="E731" s="141" t="s">
        <v>362</v>
      </c>
      <c r="F731" s="278">
        <v>0</v>
      </c>
      <c r="G731" s="278">
        <v>26148.8</v>
      </c>
      <c r="H731" s="278">
        <v>25861.4</v>
      </c>
      <c r="I731" s="278">
        <f t="shared" si="99"/>
        <v>98.90090558648964</v>
      </c>
    </row>
    <row r="732" spans="1:9" s="252" customFormat="1" ht="105" customHeight="1">
      <c r="A732" s="12"/>
      <c r="B732" s="307"/>
      <c r="C732" s="301" t="s">
        <v>585</v>
      </c>
      <c r="D732" s="301"/>
      <c r="E732" s="145" t="s">
        <v>586</v>
      </c>
      <c r="F732" s="278">
        <f>F733</f>
        <v>0</v>
      </c>
      <c r="G732" s="278">
        <f>G733</f>
        <v>9000</v>
      </c>
      <c r="H732" s="278">
        <f>H733</f>
        <v>9000</v>
      </c>
      <c r="I732" s="278">
        <f t="shared" si="99"/>
        <v>100</v>
      </c>
    </row>
    <row r="733" spans="1:9" s="252" customFormat="1" ht="70.5" customHeight="1">
      <c r="A733" s="12"/>
      <c r="B733" s="307"/>
      <c r="C733" s="170"/>
      <c r="D733" s="301" t="s">
        <v>10</v>
      </c>
      <c r="E733" s="141" t="s">
        <v>362</v>
      </c>
      <c r="F733" s="278">
        <v>0</v>
      </c>
      <c r="G733" s="278">
        <v>9000</v>
      </c>
      <c r="H733" s="278">
        <v>9000</v>
      </c>
      <c r="I733" s="278">
        <f t="shared" si="99"/>
        <v>100</v>
      </c>
    </row>
    <row r="734" spans="1:9" s="252" customFormat="1" ht="39" customHeight="1">
      <c r="A734" s="12"/>
      <c r="B734" s="307"/>
      <c r="C734" s="301" t="s">
        <v>587</v>
      </c>
      <c r="D734" s="301"/>
      <c r="E734" s="145" t="s">
        <v>634</v>
      </c>
      <c r="F734" s="278">
        <f>F735</f>
        <v>0</v>
      </c>
      <c r="G734" s="278">
        <f>G735</f>
        <v>407.2</v>
      </c>
      <c r="H734" s="278">
        <f>H735</f>
        <v>393.2</v>
      </c>
      <c r="I734" s="278">
        <f t="shared" si="99"/>
        <v>96.56188605108055</v>
      </c>
    </row>
    <row r="735" spans="1:9" s="252" customFormat="1" ht="70.5" customHeight="1">
      <c r="A735" s="12"/>
      <c r="B735" s="307"/>
      <c r="C735" s="170"/>
      <c r="D735" s="301" t="s">
        <v>10</v>
      </c>
      <c r="E735" s="141" t="s">
        <v>362</v>
      </c>
      <c r="F735" s="278">
        <v>0</v>
      </c>
      <c r="G735" s="278">
        <v>407.2</v>
      </c>
      <c r="H735" s="278">
        <v>393.2</v>
      </c>
      <c r="I735" s="278">
        <f t="shared" si="99"/>
        <v>96.56188605108055</v>
      </c>
    </row>
    <row r="736" spans="1:9" s="252" customFormat="1" ht="39" customHeight="1">
      <c r="A736" s="12"/>
      <c r="B736" s="307"/>
      <c r="C736" s="301" t="s">
        <v>635</v>
      </c>
      <c r="D736" s="301"/>
      <c r="E736" s="145" t="s">
        <v>636</v>
      </c>
      <c r="F736" s="278">
        <f>F737</f>
        <v>0</v>
      </c>
      <c r="G736" s="278">
        <f>G737</f>
        <v>35179.3</v>
      </c>
      <c r="H736" s="278">
        <f>H737</f>
        <v>0</v>
      </c>
      <c r="I736" s="278">
        <f>H736/G736*100</f>
        <v>0</v>
      </c>
    </row>
    <row r="737" spans="1:9" s="252" customFormat="1" ht="70.5" customHeight="1">
      <c r="A737" s="12"/>
      <c r="B737" s="307"/>
      <c r="C737" s="170"/>
      <c r="D737" s="301" t="s">
        <v>10</v>
      </c>
      <c r="E737" s="141" t="s">
        <v>362</v>
      </c>
      <c r="F737" s="278">
        <v>0</v>
      </c>
      <c r="G737" s="278">
        <v>35179.3</v>
      </c>
      <c r="H737" s="278">
        <v>0</v>
      </c>
      <c r="I737" s="278">
        <f>H737/G737*100</f>
        <v>0</v>
      </c>
    </row>
    <row r="738" spans="1:9" s="252" customFormat="1" ht="13.5">
      <c r="A738" s="12"/>
      <c r="B738" s="268" t="s">
        <v>121</v>
      </c>
      <c r="C738" s="269"/>
      <c r="D738" s="270"/>
      <c r="E738" s="53" t="s">
        <v>122</v>
      </c>
      <c r="F738" s="272">
        <f>F739+F755</f>
        <v>0</v>
      </c>
      <c r="G738" s="272">
        <f>G739+G755</f>
        <v>12757.2</v>
      </c>
      <c r="H738" s="272">
        <f>H739+H755</f>
        <v>7924.900000000001</v>
      </c>
      <c r="I738" s="272">
        <f t="shared" si="89"/>
        <v>62.12099833819333</v>
      </c>
    </row>
    <row r="739" spans="1:9" s="252" customFormat="1" ht="57" customHeight="1">
      <c r="A739" s="12"/>
      <c r="B739" s="307"/>
      <c r="C739" s="167" t="s">
        <v>254</v>
      </c>
      <c r="D739" s="167"/>
      <c r="E739" s="197" t="s">
        <v>470</v>
      </c>
      <c r="F739" s="267">
        <f>F740+F750</f>
        <v>0</v>
      </c>
      <c r="G739" s="267">
        <f>G740+G750</f>
        <v>5234</v>
      </c>
      <c r="H739" s="267">
        <f>H740+H750</f>
        <v>4201.700000000001</v>
      </c>
      <c r="I739" s="267">
        <f aca="true" t="shared" si="100" ref="I739:I759">H739/G739*100</f>
        <v>80.27703477264045</v>
      </c>
    </row>
    <row r="740" spans="1:9" s="252" customFormat="1" ht="42.75" customHeight="1">
      <c r="A740" s="12"/>
      <c r="B740" s="307"/>
      <c r="C740" s="168" t="s">
        <v>271</v>
      </c>
      <c r="D740" s="168"/>
      <c r="E740" s="97" t="s">
        <v>272</v>
      </c>
      <c r="F740" s="272">
        <f>F743+F741+F745</f>
        <v>0</v>
      </c>
      <c r="G740" s="272">
        <f>G743+G741+G745</f>
        <v>2640.4</v>
      </c>
      <c r="H740" s="272">
        <f>H743+H741+H745</f>
        <v>1608.1</v>
      </c>
      <c r="I740" s="272">
        <f t="shared" si="100"/>
        <v>60.90365096197545</v>
      </c>
    </row>
    <row r="741" spans="1:9" s="252" customFormat="1" ht="92.25">
      <c r="A741" s="12"/>
      <c r="B741" s="268"/>
      <c r="C741" s="277" t="s">
        <v>538</v>
      </c>
      <c r="D741" s="170"/>
      <c r="E741" s="235" t="s">
        <v>537</v>
      </c>
      <c r="F741" s="281">
        <f>F742</f>
        <v>0</v>
      </c>
      <c r="G741" s="281">
        <f>G742</f>
        <v>540.4</v>
      </c>
      <c r="H741" s="281">
        <f>H742</f>
        <v>108.1</v>
      </c>
      <c r="I741" s="278">
        <f t="shared" si="100"/>
        <v>20.003700962250186</v>
      </c>
    </row>
    <row r="742" spans="1:9" s="252" customFormat="1" ht="39" customHeight="1">
      <c r="A742" s="12"/>
      <c r="B742" s="268"/>
      <c r="C742" s="277"/>
      <c r="D742" s="102" t="s">
        <v>3</v>
      </c>
      <c r="E742" s="106" t="s">
        <v>179</v>
      </c>
      <c r="F742" s="281">
        <v>0</v>
      </c>
      <c r="G742" s="278">
        <v>540.4</v>
      </c>
      <c r="H742" s="278">
        <v>108.1</v>
      </c>
      <c r="I742" s="278">
        <f t="shared" si="100"/>
        <v>20.003700962250186</v>
      </c>
    </row>
    <row r="743" spans="1:9" s="252" customFormat="1" ht="52.5" customHeight="1">
      <c r="A743" s="12"/>
      <c r="B743" s="307"/>
      <c r="C743" s="301" t="s">
        <v>278</v>
      </c>
      <c r="D743" s="301"/>
      <c r="E743" s="95" t="s">
        <v>187</v>
      </c>
      <c r="F743" s="278">
        <f>F744</f>
        <v>0</v>
      </c>
      <c r="G743" s="278">
        <f>G744</f>
        <v>1500</v>
      </c>
      <c r="H743" s="278">
        <f>H744</f>
        <v>1500</v>
      </c>
      <c r="I743" s="278">
        <f t="shared" si="100"/>
        <v>100</v>
      </c>
    </row>
    <row r="744" spans="1:9" s="252" customFormat="1" ht="39" customHeight="1">
      <c r="A744" s="12"/>
      <c r="B744" s="268"/>
      <c r="C744" s="277"/>
      <c r="D744" s="102" t="s">
        <v>3</v>
      </c>
      <c r="E744" s="106" t="s">
        <v>179</v>
      </c>
      <c r="F744" s="281">
        <v>0</v>
      </c>
      <c r="G744" s="278">
        <v>1500</v>
      </c>
      <c r="H744" s="278">
        <v>1500</v>
      </c>
      <c r="I744" s="278">
        <f t="shared" si="100"/>
        <v>100</v>
      </c>
    </row>
    <row r="745" spans="1:9" s="252" customFormat="1" ht="39">
      <c r="A745" s="12"/>
      <c r="B745" s="307"/>
      <c r="C745" s="301" t="s">
        <v>588</v>
      </c>
      <c r="D745" s="301"/>
      <c r="E745" s="145" t="s">
        <v>388</v>
      </c>
      <c r="F745" s="278">
        <f>F748</f>
        <v>0</v>
      </c>
      <c r="G745" s="278">
        <f>G748</f>
        <v>600</v>
      </c>
      <c r="H745" s="278">
        <f>H748</f>
        <v>0</v>
      </c>
      <c r="I745" s="278">
        <f t="shared" si="100"/>
        <v>0</v>
      </c>
    </row>
    <row r="746" spans="1:9" s="252" customFormat="1" ht="57" customHeight="1" hidden="1">
      <c r="A746" s="12"/>
      <c r="B746" s="307"/>
      <c r="C746" s="301" t="s">
        <v>472</v>
      </c>
      <c r="D746" s="301"/>
      <c r="E746" s="145" t="s">
        <v>473</v>
      </c>
      <c r="F746" s="278">
        <f aca="true" t="shared" si="101" ref="F746:H748">F747</f>
        <v>0</v>
      </c>
      <c r="G746" s="278">
        <f t="shared" si="101"/>
        <v>0</v>
      </c>
      <c r="H746" s="278">
        <f t="shared" si="101"/>
        <v>0</v>
      </c>
      <c r="I746" s="278" t="e">
        <f t="shared" si="100"/>
        <v>#DIV/0!</v>
      </c>
    </row>
    <row r="747" spans="1:9" s="252" customFormat="1" ht="70.5" customHeight="1" hidden="1">
      <c r="A747" s="12"/>
      <c r="B747" s="307"/>
      <c r="C747" s="170"/>
      <c r="D747" s="301" t="s">
        <v>10</v>
      </c>
      <c r="E747" s="141" t="s">
        <v>362</v>
      </c>
      <c r="F747" s="278">
        <v>0</v>
      </c>
      <c r="G747" s="278"/>
      <c r="H747" s="278"/>
      <c r="I747" s="278" t="e">
        <f t="shared" si="100"/>
        <v>#DIV/0!</v>
      </c>
    </row>
    <row r="748" spans="1:9" s="252" customFormat="1" ht="39" customHeight="1">
      <c r="A748" s="12"/>
      <c r="B748" s="307"/>
      <c r="C748" s="301" t="s">
        <v>589</v>
      </c>
      <c r="D748" s="301"/>
      <c r="E748" s="145" t="s">
        <v>590</v>
      </c>
      <c r="F748" s="278">
        <f>F749</f>
        <v>0</v>
      </c>
      <c r="G748" s="278">
        <f t="shared" si="101"/>
        <v>600</v>
      </c>
      <c r="H748" s="278">
        <f t="shared" si="101"/>
        <v>0</v>
      </c>
      <c r="I748" s="278">
        <f t="shared" si="100"/>
        <v>0</v>
      </c>
    </row>
    <row r="749" spans="1:9" s="252" customFormat="1" ht="70.5" customHeight="1">
      <c r="A749" s="12"/>
      <c r="B749" s="307"/>
      <c r="C749" s="170"/>
      <c r="D749" s="301" t="s">
        <v>10</v>
      </c>
      <c r="E749" s="141" t="s">
        <v>362</v>
      </c>
      <c r="F749" s="278">
        <v>0</v>
      </c>
      <c r="G749" s="278">
        <v>600</v>
      </c>
      <c r="H749" s="278">
        <v>0</v>
      </c>
      <c r="I749" s="278">
        <f t="shared" si="100"/>
        <v>0</v>
      </c>
    </row>
    <row r="750" spans="1:9" s="252" customFormat="1" ht="41.25">
      <c r="A750" s="12"/>
      <c r="B750" s="276"/>
      <c r="C750" s="164" t="s">
        <v>286</v>
      </c>
      <c r="D750" s="210"/>
      <c r="E750" s="97" t="s">
        <v>287</v>
      </c>
      <c r="F750" s="314">
        <f>F751+F753</f>
        <v>0</v>
      </c>
      <c r="G750" s="314">
        <f>G751+G753</f>
        <v>2593.6000000000004</v>
      </c>
      <c r="H750" s="314">
        <f>H751+H753</f>
        <v>2593.6000000000004</v>
      </c>
      <c r="I750" s="272">
        <f t="shared" si="100"/>
        <v>100</v>
      </c>
    </row>
    <row r="751" spans="1:9" s="252" customFormat="1" ht="92.25">
      <c r="A751" s="12"/>
      <c r="B751" s="276"/>
      <c r="C751" s="277" t="s">
        <v>541</v>
      </c>
      <c r="D751" s="170"/>
      <c r="E751" s="235" t="s">
        <v>537</v>
      </c>
      <c r="F751" s="316">
        <f>F752</f>
        <v>0</v>
      </c>
      <c r="G751" s="316">
        <f>G752</f>
        <v>2313.8</v>
      </c>
      <c r="H751" s="316">
        <f>H752</f>
        <v>2313.8</v>
      </c>
      <c r="I751" s="278">
        <f t="shared" si="100"/>
        <v>100</v>
      </c>
    </row>
    <row r="752" spans="1:9" s="252" customFormat="1" ht="39">
      <c r="A752" s="12"/>
      <c r="B752" s="276"/>
      <c r="C752" s="277"/>
      <c r="D752" s="102" t="s">
        <v>3</v>
      </c>
      <c r="E752" s="106" t="s">
        <v>179</v>
      </c>
      <c r="F752" s="317">
        <v>0</v>
      </c>
      <c r="G752" s="317">
        <v>2313.8</v>
      </c>
      <c r="H752" s="317">
        <v>2313.8</v>
      </c>
      <c r="I752" s="278">
        <f t="shared" si="100"/>
        <v>100</v>
      </c>
    </row>
    <row r="753" spans="1:9" s="252" customFormat="1" ht="52.5" customHeight="1">
      <c r="A753" s="12"/>
      <c r="B753" s="307"/>
      <c r="C753" s="301" t="s">
        <v>292</v>
      </c>
      <c r="D753" s="301"/>
      <c r="E753" s="95" t="s">
        <v>187</v>
      </c>
      <c r="F753" s="278">
        <f>F754</f>
        <v>0</v>
      </c>
      <c r="G753" s="278">
        <f>G754</f>
        <v>279.8</v>
      </c>
      <c r="H753" s="278">
        <f>H754</f>
        <v>279.8</v>
      </c>
      <c r="I753" s="278">
        <f t="shared" si="100"/>
        <v>100</v>
      </c>
    </row>
    <row r="754" spans="1:9" s="252" customFormat="1" ht="39" customHeight="1">
      <c r="A754" s="12"/>
      <c r="B754" s="268"/>
      <c r="C754" s="277"/>
      <c r="D754" s="102" t="s">
        <v>3</v>
      </c>
      <c r="E754" s="106" t="s">
        <v>179</v>
      </c>
      <c r="F754" s="281">
        <v>0</v>
      </c>
      <c r="G754" s="278">
        <v>279.8</v>
      </c>
      <c r="H754" s="278">
        <v>279.8</v>
      </c>
      <c r="I754" s="278">
        <f t="shared" si="100"/>
        <v>100</v>
      </c>
    </row>
    <row r="755" spans="1:9" s="252" customFormat="1" ht="57" customHeight="1">
      <c r="A755" s="12"/>
      <c r="B755" s="307"/>
      <c r="C755" s="167" t="s">
        <v>367</v>
      </c>
      <c r="D755" s="167"/>
      <c r="E755" s="96" t="s">
        <v>368</v>
      </c>
      <c r="F755" s="267">
        <f>F756</f>
        <v>0</v>
      </c>
      <c r="G755" s="267">
        <f aca="true" t="shared" si="102" ref="G755:H758">G756</f>
        <v>7523.2</v>
      </c>
      <c r="H755" s="267">
        <f t="shared" si="102"/>
        <v>3723.2</v>
      </c>
      <c r="I755" s="267">
        <f t="shared" si="100"/>
        <v>49.48957890259464</v>
      </c>
    </row>
    <row r="756" spans="1:9" s="252" customFormat="1" ht="60" customHeight="1">
      <c r="A756" s="12"/>
      <c r="B756" s="307"/>
      <c r="C756" s="164" t="s">
        <v>369</v>
      </c>
      <c r="D756" s="164"/>
      <c r="E756" s="111" t="s">
        <v>370</v>
      </c>
      <c r="F756" s="272">
        <f>F757</f>
        <v>0</v>
      </c>
      <c r="G756" s="272">
        <f t="shared" si="102"/>
        <v>7523.2</v>
      </c>
      <c r="H756" s="272">
        <f t="shared" si="102"/>
        <v>3723.2</v>
      </c>
      <c r="I756" s="272">
        <f t="shared" si="100"/>
        <v>49.48957890259464</v>
      </c>
    </row>
    <row r="757" spans="1:9" s="252" customFormat="1" ht="39" customHeight="1">
      <c r="A757" s="12"/>
      <c r="B757" s="307"/>
      <c r="C757" s="301" t="s">
        <v>387</v>
      </c>
      <c r="D757" s="170"/>
      <c r="E757" s="237" t="s">
        <v>388</v>
      </c>
      <c r="F757" s="278">
        <f>F758</f>
        <v>0</v>
      </c>
      <c r="G757" s="278">
        <f t="shared" si="102"/>
        <v>7523.2</v>
      </c>
      <c r="H757" s="278">
        <f t="shared" si="102"/>
        <v>3723.2</v>
      </c>
      <c r="I757" s="278">
        <f t="shared" si="100"/>
        <v>49.48957890259464</v>
      </c>
    </row>
    <row r="758" spans="1:9" s="252" customFormat="1" ht="31.5" customHeight="1">
      <c r="A758" s="12"/>
      <c r="B758" s="307"/>
      <c r="C758" s="301" t="s">
        <v>591</v>
      </c>
      <c r="D758" s="170"/>
      <c r="E758" s="237" t="s">
        <v>592</v>
      </c>
      <c r="F758" s="278">
        <f>F759</f>
        <v>0</v>
      </c>
      <c r="G758" s="278">
        <f t="shared" si="102"/>
        <v>7523.2</v>
      </c>
      <c r="H758" s="278">
        <f t="shared" si="102"/>
        <v>3723.2</v>
      </c>
      <c r="I758" s="278">
        <f t="shared" si="100"/>
        <v>49.48957890259464</v>
      </c>
    </row>
    <row r="759" spans="1:9" s="252" customFormat="1" ht="70.5" customHeight="1">
      <c r="A759" s="12"/>
      <c r="B759" s="307"/>
      <c r="C759" s="301"/>
      <c r="D759" s="170" t="s">
        <v>10</v>
      </c>
      <c r="E759" s="141" t="s">
        <v>362</v>
      </c>
      <c r="F759" s="278">
        <v>0</v>
      </c>
      <c r="G759" s="278">
        <v>7523.2</v>
      </c>
      <c r="H759" s="278">
        <v>3723.2</v>
      </c>
      <c r="I759" s="278">
        <f t="shared" si="100"/>
        <v>49.48957890259464</v>
      </c>
    </row>
    <row r="760" spans="1:9" s="252" customFormat="1" ht="27">
      <c r="A760" s="12"/>
      <c r="B760" s="268" t="s">
        <v>123</v>
      </c>
      <c r="C760" s="269"/>
      <c r="D760" s="270"/>
      <c r="E760" s="6" t="s">
        <v>124</v>
      </c>
      <c r="F760" s="272">
        <f>F768+F761</f>
        <v>0</v>
      </c>
      <c r="G760" s="272">
        <f>G768+G761</f>
        <v>14545.4</v>
      </c>
      <c r="H760" s="272">
        <f>H768+H761</f>
        <v>4794</v>
      </c>
      <c r="I760" s="272">
        <f aca="true" t="shared" si="103" ref="I760:I791">H760/G760*100</f>
        <v>32.958873595775984</v>
      </c>
    </row>
    <row r="761" spans="1:9" s="252" customFormat="1" ht="57" customHeight="1">
      <c r="A761" s="12"/>
      <c r="B761" s="276"/>
      <c r="C761" s="311" t="s">
        <v>254</v>
      </c>
      <c r="D761" s="311"/>
      <c r="E761" s="96" t="s">
        <v>255</v>
      </c>
      <c r="F761" s="312">
        <f>F762</f>
        <v>0</v>
      </c>
      <c r="G761" s="312">
        <f>G762</f>
        <v>9751.4</v>
      </c>
      <c r="H761" s="312">
        <f>H762</f>
        <v>0</v>
      </c>
      <c r="I761" s="267">
        <f t="shared" si="103"/>
        <v>0</v>
      </c>
    </row>
    <row r="762" spans="1:9" s="252" customFormat="1" ht="42" customHeight="1">
      <c r="A762" s="12"/>
      <c r="B762" s="276"/>
      <c r="C762" s="164" t="s">
        <v>293</v>
      </c>
      <c r="D762" s="313"/>
      <c r="E762" s="104" t="s">
        <v>294</v>
      </c>
      <c r="F762" s="314">
        <f>F763+F765</f>
        <v>0</v>
      </c>
      <c r="G762" s="314">
        <f>G763+G765</f>
        <v>9751.4</v>
      </c>
      <c r="H762" s="314">
        <f>H763+H765</f>
        <v>0</v>
      </c>
      <c r="I762" s="272">
        <f t="shared" si="103"/>
        <v>0</v>
      </c>
    </row>
    <row r="763" spans="1:9" s="252" customFormat="1" ht="52.5">
      <c r="A763" s="12"/>
      <c r="B763" s="276"/>
      <c r="C763" s="108" t="s">
        <v>300</v>
      </c>
      <c r="D763" s="108"/>
      <c r="E763" s="95" t="s">
        <v>187</v>
      </c>
      <c r="F763" s="316">
        <f>F764</f>
        <v>0</v>
      </c>
      <c r="G763" s="316">
        <f>G764</f>
        <v>2834.7</v>
      </c>
      <c r="H763" s="316">
        <f>H764</f>
        <v>0</v>
      </c>
      <c r="I763" s="278">
        <f t="shared" si="103"/>
        <v>0</v>
      </c>
    </row>
    <row r="764" spans="1:9" s="252" customFormat="1" ht="39">
      <c r="A764" s="12"/>
      <c r="B764" s="276"/>
      <c r="C764" s="108"/>
      <c r="D764" s="102" t="s">
        <v>3</v>
      </c>
      <c r="E764" s="106" t="s">
        <v>179</v>
      </c>
      <c r="F764" s="316">
        <v>0</v>
      </c>
      <c r="G764" s="316">
        <v>2834.7</v>
      </c>
      <c r="H764" s="316">
        <v>0</v>
      </c>
      <c r="I764" s="278">
        <f t="shared" si="103"/>
        <v>0</v>
      </c>
    </row>
    <row r="765" spans="1:9" s="252" customFormat="1" ht="39" customHeight="1">
      <c r="A765" s="12"/>
      <c r="B765" s="307"/>
      <c r="C765" s="301" t="s">
        <v>593</v>
      </c>
      <c r="D765" s="170"/>
      <c r="E765" s="237" t="s">
        <v>388</v>
      </c>
      <c r="F765" s="278">
        <f aca="true" t="shared" si="104" ref="F765:H766">F766</f>
        <v>0</v>
      </c>
      <c r="G765" s="278">
        <f t="shared" si="104"/>
        <v>6916.7</v>
      </c>
      <c r="H765" s="278">
        <f t="shared" si="104"/>
        <v>0</v>
      </c>
      <c r="I765" s="278">
        <f t="shared" si="103"/>
        <v>0</v>
      </c>
    </row>
    <row r="766" spans="1:9" s="252" customFormat="1" ht="39" customHeight="1">
      <c r="A766" s="12"/>
      <c r="B766" s="307"/>
      <c r="C766" s="301" t="s">
        <v>594</v>
      </c>
      <c r="D766" s="170"/>
      <c r="E766" s="237" t="s">
        <v>595</v>
      </c>
      <c r="F766" s="278">
        <f t="shared" si="104"/>
        <v>0</v>
      </c>
      <c r="G766" s="278">
        <f t="shared" si="104"/>
        <v>6916.7</v>
      </c>
      <c r="H766" s="278">
        <f t="shared" si="104"/>
        <v>0</v>
      </c>
      <c r="I766" s="278">
        <f t="shared" si="103"/>
        <v>0</v>
      </c>
    </row>
    <row r="767" spans="1:9" s="252" customFormat="1" ht="70.5" customHeight="1">
      <c r="A767" s="12"/>
      <c r="B767" s="307"/>
      <c r="C767" s="301"/>
      <c r="D767" s="170" t="s">
        <v>10</v>
      </c>
      <c r="E767" s="141" t="s">
        <v>362</v>
      </c>
      <c r="F767" s="278">
        <v>0</v>
      </c>
      <c r="G767" s="278">
        <v>6916.7</v>
      </c>
      <c r="H767" s="278">
        <v>0</v>
      </c>
      <c r="I767" s="278">
        <f t="shared" si="103"/>
        <v>0</v>
      </c>
    </row>
    <row r="768" spans="1:9" s="252" customFormat="1" ht="57" customHeight="1">
      <c r="A768" s="12"/>
      <c r="B768" s="307"/>
      <c r="C768" s="167" t="s">
        <v>367</v>
      </c>
      <c r="D768" s="167"/>
      <c r="E768" s="96" t="s">
        <v>368</v>
      </c>
      <c r="F768" s="267">
        <f aca="true" t="shared" si="105" ref="F768:H771">F769</f>
        <v>0</v>
      </c>
      <c r="G768" s="267">
        <f t="shared" si="105"/>
        <v>4794</v>
      </c>
      <c r="H768" s="267">
        <f t="shared" si="105"/>
        <v>4794</v>
      </c>
      <c r="I768" s="267">
        <f t="shared" si="103"/>
        <v>100</v>
      </c>
    </row>
    <row r="769" spans="1:9" s="252" customFormat="1" ht="60" customHeight="1">
      <c r="A769" s="12"/>
      <c r="B769" s="307"/>
      <c r="C769" s="164" t="s">
        <v>369</v>
      </c>
      <c r="D769" s="164"/>
      <c r="E769" s="111" t="s">
        <v>370</v>
      </c>
      <c r="F769" s="272">
        <f t="shared" si="105"/>
        <v>0</v>
      </c>
      <c r="G769" s="272">
        <f t="shared" si="105"/>
        <v>4794</v>
      </c>
      <c r="H769" s="272">
        <f t="shared" si="105"/>
        <v>4794</v>
      </c>
      <c r="I769" s="272">
        <f t="shared" si="103"/>
        <v>100</v>
      </c>
    </row>
    <row r="770" spans="1:9" s="252" customFormat="1" ht="39" customHeight="1">
      <c r="A770" s="12"/>
      <c r="B770" s="307"/>
      <c r="C770" s="301" t="s">
        <v>387</v>
      </c>
      <c r="D770" s="170"/>
      <c r="E770" s="237" t="s">
        <v>388</v>
      </c>
      <c r="F770" s="278">
        <f t="shared" si="105"/>
        <v>0</v>
      </c>
      <c r="G770" s="278">
        <f t="shared" si="105"/>
        <v>4794</v>
      </c>
      <c r="H770" s="278">
        <f t="shared" si="105"/>
        <v>4794</v>
      </c>
      <c r="I770" s="278">
        <f t="shared" si="103"/>
        <v>100</v>
      </c>
    </row>
    <row r="771" spans="1:9" s="252" customFormat="1" ht="31.5" customHeight="1">
      <c r="A771" s="12"/>
      <c r="B771" s="307"/>
      <c r="C771" s="301" t="s">
        <v>552</v>
      </c>
      <c r="D771" s="170"/>
      <c r="E771" s="237" t="s">
        <v>553</v>
      </c>
      <c r="F771" s="278">
        <f t="shared" si="105"/>
        <v>0</v>
      </c>
      <c r="G771" s="278">
        <f t="shared" si="105"/>
        <v>4794</v>
      </c>
      <c r="H771" s="278">
        <f t="shared" si="105"/>
        <v>4794</v>
      </c>
      <c r="I771" s="278">
        <f t="shared" si="103"/>
        <v>100</v>
      </c>
    </row>
    <row r="772" spans="1:9" s="252" customFormat="1" ht="70.5" customHeight="1">
      <c r="A772" s="12"/>
      <c r="B772" s="307"/>
      <c r="C772" s="301"/>
      <c r="D772" s="170" t="s">
        <v>10</v>
      </c>
      <c r="E772" s="141" t="s">
        <v>362</v>
      </c>
      <c r="F772" s="278">
        <v>0</v>
      </c>
      <c r="G772" s="278">
        <v>4794</v>
      </c>
      <c r="H772" s="278">
        <v>4794</v>
      </c>
      <c r="I772" s="278">
        <f t="shared" si="103"/>
        <v>100</v>
      </c>
    </row>
    <row r="773" spans="1:9" s="252" customFormat="1" ht="26.25">
      <c r="A773" s="12"/>
      <c r="B773" s="26" t="s">
        <v>127</v>
      </c>
      <c r="C773" s="311"/>
      <c r="D773" s="192"/>
      <c r="E773" s="193" t="s">
        <v>148</v>
      </c>
      <c r="F773" s="329">
        <f>F784+F774</f>
        <v>2015.6999999999998</v>
      </c>
      <c r="G773" s="329">
        <f>G784+G774</f>
        <v>9387.4</v>
      </c>
      <c r="H773" s="329">
        <f>H784+H774</f>
        <v>9287.4</v>
      </c>
      <c r="I773" s="267">
        <f t="shared" si="103"/>
        <v>98.93474231416579</v>
      </c>
    </row>
    <row r="774" spans="1:9" s="252" customFormat="1" ht="13.5">
      <c r="A774" s="12"/>
      <c r="B774" s="268" t="s">
        <v>128</v>
      </c>
      <c r="C774" s="210"/>
      <c r="D774" s="210"/>
      <c r="E774" s="157" t="s">
        <v>129</v>
      </c>
      <c r="F774" s="321">
        <f>F775</f>
        <v>0</v>
      </c>
      <c r="G774" s="321">
        <f aca="true" t="shared" si="106" ref="G774:H782">G775</f>
        <v>7371.7</v>
      </c>
      <c r="H774" s="321">
        <f t="shared" si="106"/>
        <v>7371.7</v>
      </c>
      <c r="I774" s="272">
        <f t="shared" si="103"/>
        <v>100</v>
      </c>
    </row>
    <row r="775" spans="1:9" s="252" customFormat="1" ht="51.75" customHeight="1">
      <c r="A775" s="12"/>
      <c r="B775" s="268"/>
      <c r="C775" s="311" t="s">
        <v>188</v>
      </c>
      <c r="D775" s="311"/>
      <c r="E775" s="96" t="s">
        <v>189</v>
      </c>
      <c r="F775" s="312">
        <f>F776</f>
        <v>0</v>
      </c>
      <c r="G775" s="312">
        <f t="shared" si="106"/>
        <v>7371.7</v>
      </c>
      <c r="H775" s="312">
        <f t="shared" si="106"/>
        <v>7371.7</v>
      </c>
      <c r="I775" s="267">
        <f t="shared" si="103"/>
        <v>100</v>
      </c>
    </row>
    <row r="776" spans="1:9" s="252" customFormat="1" ht="54.75">
      <c r="A776" s="12"/>
      <c r="B776" s="268"/>
      <c r="C776" s="164" t="s">
        <v>223</v>
      </c>
      <c r="D776" s="164"/>
      <c r="E776" s="111" t="s">
        <v>224</v>
      </c>
      <c r="F776" s="321">
        <f>F779+F777</f>
        <v>0</v>
      </c>
      <c r="G776" s="321">
        <f>G779+G777</f>
        <v>7371.7</v>
      </c>
      <c r="H776" s="321">
        <f>H779+H777</f>
        <v>7371.7</v>
      </c>
      <c r="I776" s="272">
        <f t="shared" si="103"/>
        <v>100</v>
      </c>
    </row>
    <row r="777" spans="1:9" s="252" customFormat="1" ht="52.5">
      <c r="A777" s="12"/>
      <c r="B777" s="276"/>
      <c r="C777" s="315" t="s">
        <v>237</v>
      </c>
      <c r="D777" s="315"/>
      <c r="E777" s="95" t="s">
        <v>187</v>
      </c>
      <c r="F777" s="322">
        <f>F778</f>
        <v>0</v>
      </c>
      <c r="G777" s="322">
        <f t="shared" si="106"/>
        <v>4268.9</v>
      </c>
      <c r="H777" s="322">
        <f t="shared" si="106"/>
        <v>4268.9</v>
      </c>
      <c r="I777" s="278">
        <f>H777/G777*100</f>
        <v>100</v>
      </c>
    </row>
    <row r="778" spans="1:9" s="252" customFormat="1" ht="39" customHeight="1">
      <c r="A778" s="12"/>
      <c r="B778" s="268"/>
      <c r="C778" s="315"/>
      <c r="D778" s="315" t="s">
        <v>3</v>
      </c>
      <c r="E778" s="141" t="s">
        <v>179</v>
      </c>
      <c r="F778" s="322">
        <v>0</v>
      </c>
      <c r="G778" s="278">
        <v>4268.9</v>
      </c>
      <c r="H778" s="278">
        <v>4268.9</v>
      </c>
      <c r="I778" s="278">
        <f>H778/G778*100</f>
        <v>100</v>
      </c>
    </row>
    <row r="779" spans="1:9" s="252" customFormat="1" ht="39">
      <c r="A779" s="12"/>
      <c r="B779" s="276"/>
      <c r="C779" s="315" t="s">
        <v>474</v>
      </c>
      <c r="D779" s="315"/>
      <c r="E779" s="101" t="s">
        <v>388</v>
      </c>
      <c r="F779" s="322">
        <f>F780+F782</f>
        <v>0</v>
      </c>
      <c r="G779" s="322">
        <f>G780+G782</f>
        <v>3102.8</v>
      </c>
      <c r="H779" s="322">
        <f>H780+H782</f>
        <v>3102.8</v>
      </c>
      <c r="I779" s="278">
        <f t="shared" si="103"/>
        <v>100</v>
      </c>
    </row>
    <row r="780" spans="1:9" s="252" customFormat="1" ht="92.25">
      <c r="A780" s="12"/>
      <c r="B780" s="276"/>
      <c r="C780" s="315" t="s">
        <v>475</v>
      </c>
      <c r="D780" s="315"/>
      <c r="E780" s="199" t="s">
        <v>476</v>
      </c>
      <c r="F780" s="322">
        <f>F781</f>
        <v>0</v>
      </c>
      <c r="G780" s="322">
        <f t="shared" si="106"/>
        <v>3102.8</v>
      </c>
      <c r="H780" s="322">
        <f t="shared" si="106"/>
        <v>3102.8</v>
      </c>
      <c r="I780" s="278">
        <f t="shared" si="103"/>
        <v>100</v>
      </c>
    </row>
    <row r="781" spans="1:9" s="252" customFormat="1" ht="70.5" customHeight="1">
      <c r="A781" s="12"/>
      <c r="B781" s="268"/>
      <c r="C781" s="315"/>
      <c r="D781" s="315" t="s">
        <v>10</v>
      </c>
      <c r="E781" s="141" t="s">
        <v>362</v>
      </c>
      <c r="F781" s="322">
        <v>0</v>
      </c>
      <c r="G781" s="278">
        <v>3102.8</v>
      </c>
      <c r="H781" s="278">
        <v>3102.8</v>
      </c>
      <c r="I781" s="278">
        <f t="shared" si="103"/>
        <v>100</v>
      </c>
    </row>
    <row r="782" spans="1:9" s="252" customFormat="1" ht="65.25" customHeight="1" hidden="1">
      <c r="A782" s="12"/>
      <c r="B782" s="276"/>
      <c r="C782" s="315" t="s">
        <v>596</v>
      </c>
      <c r="D782" s="315"/>
      <c r="E782" s="199" t="s">
        <v>597</v>
      </c>
      <c r="F782" s="322">
        <f>F783</f>
        <v>0</v>
      </c>
      <c r="G782" s="322">
        <f t="shared" si="106"/>
        <v>0</v>
      </c>
      <c r="H782" s="322">
        <f t="shared" si="106"/>
        <v>0</v>
      </c>
      <c r="I782" s="278" t="e">
        <f>H782/G782*100</f>
        <v>#DIV/0!</v>
      </c>
    </row>
    <row r="783" spans="1:9" s="252" customFormat="1" ht="70.5" customHeight="1" hidden="1">
      <c r="A783" s="12"/>
      <c r="B783" s="268"/>
      <c r="C783" s="315"/>
      <c r="D783" s="315" t="s">
        <v>10</v>
      </c>
      <c r="E783" s="141" t="s">
        <v>362</v>
      </c>
      <c r="F783" s="322">
        <v>0</v>
      </c>
      <c r="G783" s="278"/>
      <c r="H783" s="278"/>
      <c r="I783" s="278" t="e">
        <f>H783/G783*100</f>
        <v>#DIV/0!</v>
      </c>
    </row>
    <row r="784" spans="1:9" s="252" customFormat="1" ht="41.25">
      <c r="A784" s="12"/>
      <c r="B784" s="28" t="s">
        <v>80</v>
      </c>
      <c r="C784" s="311"/>
      <c r="D784" s="192"/>
      <c r="E784" s="194" t="s">
        <v>50</v>
      </c>
      <c r="F784" s="314">
        <f aca="true" t="shared" si="107" ref="F784:H785">F785</f>
        <v>2015.6999999999998</v>
      </c>
      <c r="G784" s="314">
        <f t="shared" si="107"/>
        <v>2015.6999999999998</v>
      </c>
      <c r="H784" s="314">
        <f t="shared" si="107"/>
        <v>1915.6999999999998</v>
      </c>
      <c r="I784" s="272">
        <f t="shared" si="103"/>
        <v>95.03894428734435</v>
      </c>
    </row>
    <row r="785" spans="1:9" s="252" customFormat="1" ht="26.25">
      <c r="A785" s="12"/>
      <c r="B785" s="276"/>
      <c r="C785" s="204" t="s">
        <v>238</v>
      </c>
      <c r="D785" s="148"/>
      <c r="E785" s="149" t="s">
        <v>239</v>
      </c>
      <c r="F785" s="291">
        <f t="shared" si="107"/>
        <v>2015.6999999999998</v>
      </c>
      <c r="G785" s="291">
        <f t="shared" si="107"/>
        <v>2015.6999999999998</v>
      </c>
      <c r="H785" s="291">
        <f t="shared" si="107"/>
        <v>1915.6999999999998</v>
      </c>
      <c r="I785" s="267">
        <f>H785/G785*100</f>
        <v>95.03894428734435</v>
      </c>
    </row>
    <row r="786" spans="1:9" s="294" customFormat="1" ht="57" customHeight="1">
      <c r="A786" s="9"/>
      <c r="B786" s="268"/>
      <c r="C786" s="299" t="s">
        <v>341</v>
      </c>
      <c r="D786" s="168"/>
      <c r="E786" s="212" t="s">
        <v>120</v>
      </c>
      <c r="F786" s="293">
        <f>F787+F789</f>
        <v>2015.6999999999998</v>
      </c>
      <c r="G786" s="293">
        <f>G787+G789</f>
        <v>2015.6999999999998</v>
      </c>
      <c r="H786" s="293">
        <f>H787+H789</f>
        <v>1915.6999999999998</v>
      </c>
      <c r="I786" s="272">
        <f>H786/G786*100</f>
        <v>95.03894428734435</v>
      </c>
    </row>
    <row r="787" spans="1:9" s="252" customFormat="1" ht="39">
      <c r="A787" s="12"/>
      <c r="B787" s="276"/>
      <c r="C787" s="170" t="s">
        <v>477</v>
      </c>
      <c r="D787" s="170"/>
      <c r="E787" s="144" t="s">
        <v>478</v>
      </c>
      <c r="F787" s="295">
        <f>F788</f>
        <v>1797.6</v>
      </c>
      <c r="G787" s="295">
        <f>G788</f>
        <v>1797.6</v>
      </c>
      <c r="H787" s="295">
        <f>H788</f>
        <v>1697.6</v>
      </c>
      <c r="I787" s="278">
        <f>H787/G787*100</f>
        <v>94.43702714730752</v>
      </c>
    </row>
    <row r="788" spans="1:9" s="252" customFormat="1" ht="66" customHeight="1">
      <c r="A788" s="12"/>
      <c r="B788" s="276"/>
      <c r="C788" s="204"/>
      <c r="D788" s="108" t="s">
        <v>8</v>
      </c>
      <c r="E788" s="95" t="s">
        <v>9</v>
      </c>
      <c r="F788" s="295">
        <v>1797.6</v>
      </c>
      <c r="G788" s="281">
        <v>1797.6</v>
      </c>
      <c r="H788" s="281">
        <v>1697.6</v>
      </c>
      <c r="I788" s="278">
        <f>H788/G788*100</f>
        <v>94.43702714730752</v>
      </c>
    </row>
    <row r="789" spans="1:9" s="252" customFormat="1" ht="92.25">
      <c r="A789" s="12"/>
      <c r="B789" s="28"/>
      <c r="C789" s="335" t="s">
        <v>479</v>
      </c>
      <c r="D789" s="247"/>
      <c r="E789" s="172" t="s">
        <v>480</v>
      </c>
      <c r="F789" s="316">
        <f>F790</f>
        <v>218.1</v>
      </c>
      <c r="G789" s="316">
        <f>G790</f>
        <v>218.1</v>
      </c>
      <c r="H789" s="316">
        <f>H790</f>
        <v>218.1</v>
      </c>
      <c r="I789" s="278">
        <f t="shared" si="103"/>
        <v>100</v>
      </c>
    </row>
    <row r="790" spans="1:9" s="252" customFormat="1" ht="66" customHeight="1">
      <c r="A790" s="12"/>
      <c r="B790" s="28"/>
      <c r="C790" s="335"/>
      <c r="D790" s="108" t="s">
        <v>8</v>
      </c>
      <c r="E790" s="95" t="s">
        <v>9</v>
      </c>
      <c r="F790" s="317">
        <v>218.1</v>
      </c>
      <c r="G790" s="281">
        <v>218.1</v>
      </c>
      <c r="H790" s="281">
        <v>218.1</v>
      </c>
      <c r="I790" s="278">
        <f t="shared" si="103"/>
        <v>100</v>
      </c>
    </row>
    <row r="791" spans="1:9" s="252" customFormat="1" ht="13.5">
      <c r="A791" s="12"/>
      <c r="B791" s="282" t="s">
        <v>130</v>
      </c>
      <c r="C791" s="269"/>
      <c r="D791" s="270"/>
      <c r="E791" s="25" t="s">
        <v>81</v>
      </c>
      <c r="F791" s="267">
        <f>F792+F801</f>
        <v>0</v>
      </c>
      <c r="G791" s="267">
        <f>G792+G801</f>
        <v>67593.8</v>
      </c>
      <c r="H791" s="267">
        <f>H792+H801</f>
        <v>47107.3</v>
      </c>
      <c r="I791" s="267">
        <f t="shared" si="103"/>
        <v>69.69174687619278</v>
      </c>
    </row>
    <row r="792" spans="1:9" s="252" customFormat="1" ht="27">
      <c r="A792" s="12"/>
      <c r="B792" s="268" t="s">
        <v>131</v>
      </c>
      <c r="C792" s="269"/>
      <c r="D792" s="270"/>
      <c r="E792" s="52" t="s">
        <v>40</v>
      </c>
      <c r="F792" s="272">
        <f aca="true" t="shared" si="108" ref="F792:H793">F793</f>
        <v>0</v>
      </c>
      <c r="G792" s="272">
        <f t="shared" si="108"/>
        <v>67336.3</v>
      </c>
      <c r="H792" s="272">
        <f t="shared" si="108"/>
        <v>47107.3</v>
      </c>
      <c r="I792" s="272">
        <f aca="true" t="shared" si="109" ref="I792:I868">H792/G792*100</f>
        <v>69.95825431453763</v>
      </c>
    </row>
    <row r="793" spans="1:9" s="252" customFormat="1" ht="51" customHeight="1">
      <c r="A793" s="12"/>
      <c r="B793" s="268"/>
      <c r="C793" s="273" t="s">
        <v>166</v>
      </c>
      <c r="D793" s="274"/>
      <c r="E793" s="65" t="s">
        <v>167</v>
      </c>
      <c r="F793" s="267">
        <f t="shared" si="108"/>
        <v>0</v>
      </c>
      <c r="G793" s="267">
        <f t="shared" si="108"/>
        <v>67336.3</v>
      </c>
      <c r="H793" s="267">
        <f t="shared" si="108"/>
        <v>47107.3</v>
      </c>
      <c r="I793" s="267">
        <f t="shared" si="109"/>
        <v>69.95825431453763</v>
      </c>
    </row>
    <row r="794" spans="1:9" s="252" customFormat="1" ht="41.25">
      <c r="A794" s="12"/>
      <c r="B794" s="268"/>
      <c r="C794" s="274" t="s">
        <v>168</v>
      </c>
      <c r="D794" s="275"/>
      <c r="E794" s="66" t="s">
        <v>169</v>
      </c>
      <c r="F794" s="272">
        <f>F795+F797+F799</f>
        <v>0</v>
      </c>
      <c r="G794" s="272">
        <f>G795+G797+G799</f>
        <v>67336.3</v>
      </c>
      <c r="H794" s="272">
        <f>H795+H797+H799</f>
        <v>47107.3</v>
      </c>
      <c r="I794" s="272">
        <f t="shared" si="109"/>
        <v>69.95825431453763</v>
      </c>
    </row>
    <row r="795" spans="1:9" s="279" customFormat="1" ht="108" customHeight="1">
      <c r="A795" s="12"/>
      <c r="B795" s="276"/>
      <c r="C795" s="277" t="s">
        <v>598</v>
      </c>
      <c r="D795" s="88"/>
      <c r="E795" s="73" t="s">
        <v>599</v>
      </c>
      <c r="F795" s="278">
        <f>F796</f>
        <v>0</v>
      </c>
      <c r="G795" s="278">
        <f>G796</f>
        <v>8569.6</v>
      </c>
      <c r="H795" s="278">
        <f>H796</f>
        <v>8064.8</v>
      </c>
      <c r="I795" s="278">
        <f t="shared" si="109"/>
        <v>94.10941000746826</v>
      </c>
    </row>
    <row r="796" spans="1:9" s="252" customFormat="1" ht="39" customHeight="1">
      <c r="A796" s="12"/>
      <c r="B796" s="268"/>
      <c r="C796" s="280"/>
      <c r="D796" s="224" t="s">
        <v>3</v>
      </c>
      <c r="E796" s="4" t="s">
        <v>179</v>
      </c>
      <c r="F796" s="281">
        <v>0</v>
      </c>
      <c r="G796" s="281">
        <v>8569.6</v>
      </c>
      <c r="H796" s="281">
        <v>8064.8</v>
      </c>
      <c r="I796" s="278">
        <f t="shared" si="109"/>
        <v>94.10941000746826</v>
      </c>
    </row>
    <row r="797" spans="1:9" s="279" customFormat="1" ht="51" customHeight="1">
      <c r="A797" s="12"/>
      <c r="B797" s="276"/>
      <c r="C797" s="277" t="s">
        <v>186</v>
      </c>
      <c r="D797" s="88"/>
      <c r="E797" s="95" t="s">
        <v>187</v>
      </c>
      <c r="F797" s="278">
        <f>F798</f>
        <v>0</v>
      </c>
      <c r="G797" s="278">
        <f>G798</f>
        <v>3948.3</v>
      </c>
      <c r="H797" s="278">
        <f>H798</f>
        <v>2022.5</v>
      </c>
      <c r="I797" s="278">
        <f>H797/G797*100</f>
        <v>51.22457766633741</v>
      </c>
    </row>
    <row r="798" spans="1:9" s="252" customFormat="1" ht="39" customHeight="1">
      <c r="A798" s="12"/>
      <c r="B798" s="268"/>
      <c r="C798" s="280"/>
      <c r="D798" s="224" t="s">
        <v>3</v>
      </c>
      <c r="E798" s="4" t="s">
        <v>179</v>
      </c>
      <c r="F798" s="281">
        <v>0</v>
      </c>
      <c r="G798" s="281">
        <v>3948.3</v>
      </c>
      <c r="H798" s="281">
        <v>2022.5</v>
      </c>
      <c r="I798" s="278">
        <f>H798/G798*100</f>
        <v>51.22457766633741</v>
      </c>
    </row>
    <row r="799" spans="1:9" s="279" customFormat="1" ht="102" customHeight="1">
      <c r="A799" s="12"/>
      <c r="B799" s="276"/>
      <c r="C799" s="277" t="s">
        <v>566</v>
      </c>
      <c r="D799" s="88"/>
      <c r="E799" s="95" t="s">
        <v>569</v>
      </c>
      <c r="F799" s="278">
        <f>F800</f>
        <v>0</v>
      </c>
      <c r="G799" s="278">
        <f>G800</f>
        <v>54818.4</v>
      </c>
      <c r="H799" s="278">
        <f>H800</f>
        <v>37020</v>
      </c>
      <c r="I799" s="278">
        <f>H799/G799*100</f>
        <v>67.53206952410139</v>
      </c>
    </row>
    <row r="800" spans="1:9" s="252" customFormat="1" ht="38.25" customHeight="1">
      <c r="A800" s="12"/>
      <c r="B800" s="268"/>
      <c r="C800" s="280"/>
      <c r="D800" s="224" t="s">
        <v>3</v>
      </c>
      <c r="E800" s="4" t="s">
        <v>179</v>
      </c>
      <c r="F800" s="281">
        <v>0</v>
      </c>
      <c r="G800" s="281">
        <v>54818.4</v>
      </c>
      <c r="H800" s="281">
        <v>37020</v>
      </c>
      <c r="I800" s="278">
        <f>H800/G800*100</f>
        <v>67.53206952410139</v>
      </c>
    </row>
    <row r="801" spans="1:9" s="252" customFormat="1" ht="13.5">
      <c r="A801" s="12"/>
      <c r="B801" s="268" t="s">
        <v>133</v>
      </c>
      <c r="C801" s="269"/>
      <c r="D801" s="270"/>
      <c r="E801" s="52" t="s">
        <v>57</v>
      </c>
      <c r="F801" s="272">
        <f aca="true" t="shared" si="110" ref="F801:H804">F802</f>
        <v>0</v>
      </c>
      <c r="G801" s="272">
        <f t="shared" si="110"/>
        <v>257.5</v>
      </c>
      <c r="H801" s="272">
        <f t="shared" si="110"/>
        <v>0</v>
      </c>
      <c r="I801" s="272">
        <f t="shared" si="109"/>
        <v>0</v>
      </c>
    </row>
    <row r="802" spans="1:9" s="360" customFormat="1" ht="51" customHeight="1">
      <c r="A802" s="355"/>
      <c r="B802" s="356"/>
      <c r="C802" s="357" t="s">
        <v>166</v>
      </c>
      <c r="D802" s="358"/>
      <c r="E802" s="242" t="s">
        <v>167</v>
      </c>
      <c r="F802" s="359">
        <f t="shared" si="110"/>
        <v>0</v>
      </c>
      <c r="G802" s="359">
        <f t="shared" si="110"/>
        <v>257.5</v>
      </c>
      <c r="H802" s="359">
        <f t="shared" si="110"/>
        <v>0</v>
      </c>
      <c r="I802" s="359">
        <f>H802/G802*100</f>
        <v>0</v>
      </c>
    </row>
    <row r="803" spans="1:9" s="360" customFormat="1" ht="41.25">
      <c r="A803" s="355"/>
      <c r="B803" s="356"/>
      <c r="C803" s="358" t="s">
        <v>168</v>
      </c>
      <c r="D803" s="361"/>
      <c r="E803" s="243" t="s">
        <v>169</v>
      </c>
      <c r="F803" s="362">
        <f t="shared" si="110"/>
        <v>0</v>
      </c>
      <c r="G803" s="362">
        <f t="shared" si="110"/>
        <v>257.5</v>
      </c>
      <c r="H803" s="362">
        <f t="shared" si="110"/>
        <v>0</v>
      </c>
      <c r="I803" s="362">
        <f>H803/G803*100</f>
        <v>0</v>
      </c>
    </row>
    <row r="804" spans="1:9" s="366" customFormat="1" ht="51" customHeight="1">
      <c r="A804" s="355"/>
      <c r="B804" s="363"/>
      <c r="C804" s="364" t="s">
        <v>186</v>
      </c>
      <c r="D804" s="245"/>
      <c r="E804" s="244" t="s">
        <v>187</v>
      </c>
      <c r="F804" s="365">
        <f t="shared" si="110"/>
        <v>0</v>
      </c>
      <c r="G804" s="365">
        <f t="shared" si="110"/>
        <v>257.5</v>
      </c>
      <c r="H804" s="365">
        <f t="shared" si="110"/>
        <v>0</v>
      </c>
      <c r="I804" s="365">
        <f>H804/G804*100</f>
        <v>0</v>
      </c>
    </row>
    <row r="805" spans="1:9" s="360" customFormat="1" ht="39" customHeight="1">
      <c r="A805" s="355"/>
      <c r="B805" s="356"/>
      <c r="C805" s="367"/>
      <c r="D805" s="245" t="s">
        <v>3</v>
      </c>
      <c r="E805" s="246" t="s">
        <v>179</v>
      </c>
      <c r="F805" s="368">
        <v>0</v>
      </c>
      <c r="G805" s="368">
        <v>257.5</v>
      </c>
      <c r="H805" s="368">
        <v>0</v>
      </c>
      <c r="I805" s="365">
        <f>H805/G805*100</f>
        <v>0</v>
      </c>
    </row>
    <row r="806" spans="1:9" s="252" customFormat="1" ht="12.75">
      <c r="A806" s="12"/>
      <c r="B806" s="282" t="s">
        <v>13</v>
      </c>
      <c r="C806" s="311"/>
      <c r="D806" s="311"/>
      <c r="E806" s="133" t="s">
        <v>14</v>
      </c>
      <c r="F806" s="329">
        <f>F807+F812+F821</f>
        <v>8423.7</v>
      </c>
      <c r="G806" s="329">
        <f>G807+G812+G821</f>
        <v>8912.6</v>
      </c>
      <c r="H806" s="329">
        <f>H807+H812+H821</f>
        <v>8043.7</v>
      </c>
      <c r="I806" s="267">
        <f t="shared" si="109"/>
        <v>90.25088077553126</v>
      </c>
    </row>
    <row r="807" spans="1:9" s="252" customFormat="1" ht="13.5">
      <c r="A807" s="12"/>
      <c r="B807" s="268" t="s">
        <v>15</v>
      </c>
      <c r="C807" s="311"/>
      <c r="D807" s="164"/>
      <c r="E807" s="200" t="s">
        <v>16</v>
      </c>
      <c r="F807" s="314">
        <f>F808</f>
        <v>4182</v>
      </c>
      <c r="G807" s="314">
        <f aca="true" t="shared" si="111" ref="G807:H810">G808</f>
        <v>4316.1</v>
      </c>
      <c r="H807" s="314">
        <f t="shared" si="111"/>
        <v>4316</v>
      </c>
      <c r="I807" s="272">
        <f t="shared" si="109"/>
        <v>99.99768309353351</v>
      </c>
    </row>
    <row r="808" spans="1:9" s="252" customFormat="1" ht="26.25">
      <c r="A808" s="12"/>
      <c r="B808" s="282"/>
      <c r="C808" s="204" t="s">
        <v>238</v>
      </c>
      <c r="D808" s="148"/>
      <c r="E808" s="149" t="s">
        <v>239</v>
      </c>
      <c r="F808" s="329">
        <f>F809</f>
        <v>4182</v>
      </c>
      <c r="G808" s="329">
        <f t="shared" si="111"/>
        <v>4316.1</v>
      </c>
      <c r="H808" s="329">
        <f t="shared" si="111"/>
        <v>4316</v>
      </c>
      <c r="I808" s="267">
        <f t="shared" si="109"/>
        <v>99.99768309353351</v>
      </c>
    </row>
    <row r="809" spans="1:9" s="294" customFormat="1" ht="110.25">
      <c r="A809" s="9"/>
      <c r="B809" s="268"/>
      <c r="C809" s="299" t="s">
        <v>356</v>
      </c>
      <c r="D809" s="174"/>
      <c r="E809" s="175" t="s">
        <v>337</v>
      </c>
      <c r="F809" s="314">
        <f>F810</f>
        <v>4182</v>
      </c>
      <c r="G809" s="314">
        <f t="shared" si="111"/>
        <v>4316.1</v>
      </c>
      <c r="H809" s="314">
        <f t="shared" si="111"/>
        <v>4316</v>
      </c>
      <c r="I809" s="272">
        <f t="shared" si="109"/>
        <v>99.99768309353351</v>
      </c>
    </row>
    <row r="810" spans="1:9" s="252" customFormat="1" ht="52.5">
      <c r="A810" s="12"/>
      <c r="B810" s="282"/>
      <c r="C810" s="315" t="s">
        <v>481</v>
      </c>
      <c r="D810" s="315"/>
      <c r="E810" s="100" t="s">
        <v>59</v>
      </c>
      <c r="F810" s="316">
        <f>F811</f>
        <v>4182</v>
      </c>
      <c r="G810" s="316">
        <f t="shared" si="111"/>
        <v>4316.1</v>
      </c>
      <c r="H810" s="316">
        <f t="shared" si="111"/>
        <v>4316</v>
      </c>
      <c r="I810" s="278">
        <f t="shared" si="109"/>
        <v>99.99768309353351</v>
      </c>
    </row>
    <row r="811" spans="1:9" s="252" customFormat="1" ht="27" customHeight="1">
      <c r="A811" s="12"/>
      <c r="B811" s="282"/>
      <c r="C811" s="315"/>
      <c r="D811" s="108" t="s">
        <v>6</v>
      </c>
      <c r="E811" s="107" t="s">
        <v>7</v>
      </c>
      <c r="F811" s="322">
        <v>4182</v>
      </c>
      <c r="G811" s="281">
        <v>4316.1</v>
      </c>
      <c r="H811" s="281">
        <v>4316</v>
      </c>
      <c r="I811" s="278">
        <f t="shared" si="109"/>
        <v>99.99768309353351</v>
      </c>
    </row>
    <row r="812" spans="1:9" s="252" customFormat="1" ht="27">
      <c r="A812" s="12"/>
      <c r="B812" s="268" t="s">
        <v>20</v>
      </c>
      <c r="C812" s="311"/>
      <c r="D812" s="164"/>
      <c r="E812" s="159" t="s">
        <v>21</v>
      </c>
      <c r="F812" s="293">
        <f aca="true" t="shared" si="112" ref="F812:H813">F813</f>
        <v>2176.5</v>
      </c>
      <c r="G812" s="293">
        <f t="shared" si="112"/>
        <v>2248.8</v>
      </c>
      <c r="H812" s="293">
        <f t="shared" si="112"/>
        <v>1994.8999999999999</v>
      </c>
      <c r="I812" s="272">
        <f t="shared" si="109"/>
        <v>88.70953397367484</v>
      </c>
    </row>
    <row r="813" spans="1:9" s="252" customFormat="1" ht="26.25">
      <c r="A813" s="12"/>
      <c r="B813" s="282"/>
      <c r="C813" s="204" t="s">
        <v>238</v>
      </c>
      <c r="D813" s="148"/>
      <c r="E813" s="149" t="s">
        <v>239</v>
      </c>
      <c r="F813" s="291">
        <f t="shared" si="112"/>
        <v>2176.5</v>
      </c>
      <c r="G813" s="291">
        <f t="shared" si="112"/>
        <v>2248.8</v>
      </c>
      <c r="H813" s="291">
        <f t="shared" si="112"/>
        <v>1994.8999999999999</v>
      </c>
      <c r="I813" s="267">
        <f t="shared" si="109"/>
        <v>88.70953397367484</v>
      </c>
    </row>
    <row r="814" spans="1:9" s="294" customFormat="1" ht="110.25">
      <c r="A814" s="9"/>
      <c r="B814" s="268"/>
      <c r="C814" s="299" t="s">
        <v>356</v>
      </c>
      <c r="D814" s="174"/>
      <c r="E814" s="175" t="s">
        <v>337</v>
      </c>
      <c r="F814" s="293">
        <f>F815+F817+F819</f>
        <v>2176.5</v>
      </c>
      <c r="G814" s="293">
        <f>G815+G817+G819</f>
        <v>2248.8</v>
      </c>
      <c r="H814" s="293">
        <f>H815+H817+H819</f>
        <v>1994.8999999999999</v>
      </c>
      <c r="I814" s="272">
        <f t="shared" si="109"/>
        <v>88.70953397367484</v>
      </c>
    </row>
    <row r="815" spans="1:9" s="252" customFormat="1" ht="39">
      <c r="A815" s="12"/>
      <c r="B815" s="282"/>
      <c r="C815" s="315" t="s">
        <v>482</v>
      </c>
      <c r="D815" s="315"/>
      <c r="E815" s="106" t="s">
        <v>483</v>
      </c>
      <c r="F815" s="316">
        <f>F816</f>
        <v>1155</v>
      </c>
      <c r="G815" s="316">
        <f>G816</f>
        <v>1155</v>
      </c>
      <c r="H815" s="316">
        <f>H816</f>
        <v>970.1</v>
      </c>
      <c r="I815" s="278">
        <f t="shared" si="109"/>
        <v>83.991341991342</v>
      </c>
    </row>
    <row r="816" spans="1:9" s="252" customFormat="1" ht="27" customHeight="1">
      <c r="A816" s="12"/>
      <c r="B816" s="282"/>
      <c r="C816" s="315"/>
      <c r="D816" s="108" t="s">
        <v>6</v>
      </c>
      <c r="E816" s="107" t="s">
        <v>7</v>
      </c>
      <c r="F816" s="322">
        <v>1155</v>
      </c>
      <c r="G816" s="281">
        <v>1155</v>
      </c>
      <c r="H816" s="281">
        <v>970.1</v>
      </c>
      <c r="I816" s="278">
        <f t="shared" si="109"/>
        <v>83.991341991342</v>
      </c>
    </row>
    <row r="817" spans="1:9" s="252" customFormat="1" ht="78.75">
      <c r="A817" s="12"/>
      <c r="B817" s="282"/>
      <c r="C817" s="108" t="s">
        <v>416</v>
      </c>
      <c r="D817" s="131"/>
      <c r="E817" s="132" t="s">
        <v>417</v>
      </c>
      <c r="F817" s="322">
        <f>F818</f>
        <v>900</v>
      </c>
      <c r="G817" s="322">
        <f>G818</f>
        <v>900</v>
      </c>
      <c r="H817" s="322">
        <f>H818</f>
        <v>854.5</v>
      </c>
      <c r="I817" s="278">
        <f t="shared" si="109"/>
        <v>94.94444444444444</v>
      </c>
    </row>
    <row r="818" spans="1:9" s="252" customFormat="1" ht="27" customHeight="1">
      <c r="A818" s="12"/>
      <c r="B818" s="282"/>
      <c r="C818" s="108"/>
      <c r="D818" s="108" t="s">
        <v>6</v>
      </c>
      <c r="E818" s="107" t="s">
        <v>7</v>
      </c>
      <c r="F818" s="322">
        <v>900</v>
      </c>
      <c r="G818" s="281">
        <v>900</v>
      </c>
      <c r="H818" s="281">
        <v>854.5</v>
      </c>
      <c r="I818" s="278">
        <f t="shared" si="109"/>
        <v>94.94444444444444</v>
      </c>
    </row>
    <row r="819" spans="1:9" s="252" customFormat="1" ht="26.25">
      <c r="A819" s="12"/>
      <c r="B819" s="28"/>
      <c r="C819" s="108" t="s">
        <v>484</v>
      </c>
      <c r="D819" s="131"/>
      <c r="E819" s="132" t="s">
        <v>156</v>
      </c>
      <c r="F819" s="322">
        <f>F820</f>
        <v>121.5</v>
      </c>
      <c r="G819" s="322">
        <f>G820</f>
        <v>193.8</v>
      </c>
      <c r="H819" s="322">
        <f>H820</f>
        <v>170.3</v>
      </c>
      <c r="I819" s="278">
        <f>H819/G819*100</f>
        <v>87.87409700722394</v>
      </c>
    </row>
    <row r="820" spans="1:9" s="252" customFormat="1" ht="27" customHeight="1">
      <c r="A820" s="12"/>
      <c r="B820" s="28"/>
      <c r="C820" s="108"/>
      <c r="D820" s="108" t="s">
        <v>6</v>
      </c>
      <c r="E820" s="107" t="s">
        <v>7</v>
      </c>
      <c r="F820" s="322">
        <v>121.5</v>
      </c>
      <c r="G820" s="281">
        <v>193.8</v>
      </c>
      <c r="H820" s="281">
        <v>170.3</v>
      </c>
      <c r="I820" s="278">
        <f>H820/G820*100</f>
        <v>87.87409700722394</v>
      </c>
    </row>
    <row r="821" spans="1:9" s="252" customFormat="1" ht="27">
      <c r="A821" s="12"/>
      <c r="B821" s="268" t="s">
        <v>136</v>
      </c>
      <c r="C821" s="311"/>
      <c r="D821" s="164"/>
      <c r="E821" s="159" t="s">
        <v>137</v>
      </c>
      <c r="F821" s="293">
        <f>F822</f>
        <v>2065.2</v>
      </c>
      <c r="G821" s="293">
        <f aca="true" t="shared" si="113" ref="G821:H823">G822</f>
        <v>2347.7</v>
      </c>
      <c r="H821" s="293">
        <f t="shared" si="113"/>
        <v>1732.8000000000002</v>
      </c>
      <c r="I821" s="272">
        <f t="shared" si="109"/>
        <v>73.80840822933085</v>
      </c>
    </row>
    <row r="822" spans="1:9" s="252" customFormat="1" ht="27">
      <c r="A822" s="12"/>
      <c r="B822" s="282"/>
      <c r="C822" s="311" t="s">
        <v>238</v>
      </c>
      <c r="D822" s="164"/>
      <c r="E822" s="156" t="s">
        <v>239</v>
      </c>
      <c r="F822" s="291">
        <f>F823</f>
        <v>2065.2</v>
      </c>
      <c r="G822" s="291">
        <f t="shared" si="113"/>
        <v>2347.7</v>
      </c>
      <c r="H822" s="291">
        <f t="shared" si="113"/>
        <v>1732.8000000000002</v>
      </c>
      <c r="I822" s="267">
        <f t="shared" si="109"/>
        <v>73.80840822933085</v>
      </c>
    </row>
    <row r="823" spans="1:9" s="294" customFormat="1" ht="40.5" customHeight="1">
      <c r="A823" s="9"/>
      <c r="B823" s="268"/>
      <c r="C823" s="164" t="s">
        <v>240</v>
      </c>
      <c r="D823" s="210"/>
      <c r="E823" s="109" t="s">
        <v>241</v>
      </c>
      <c r="F823" s="293">
        <f>F824</f>
        <v>2065.2</v>
      </c>
      <c r="G823" s="293">
        <f t="shared" si="113"/>
        <v>2347.7</v>
      </c>
      <c r="H823" s="293">
        <f t="shared" si="113"/>
        <v>1732.8000000000002</v>
      </c>
      <c r="I823" s="272">
        <f t="shared" si="109"/>
        <v>73.80840822933085</v>
      </c>
    </row>
    <row r="824" spans="1:9" s="252" customFormat="1" ht="66">
      <c r="A824" s="12"/>
      <c r="B824" s="282"/>
      <c r="C824" s="335" t="s">
        <v>485</v>
      </c>
      <c r="D824" s="247"/>
      <c r="E824" s="172" t="s">
        <v>1</v>
      </c>
      <c r="F824" s="316">
        <f>F825+F826</f>
        <v>2065.2</v>
      </c>
      <c r="G824" s="316">
        <f>G825+G826</f>
        <v>2347.7</v>
      </c>
      <c r="H824" s="316">
        <f>H825+H826</f>
        <v>1732.8000000000002</v>
      </c>
      <c r="I824" s="278">
        <f t="shared" si="109"/>
        <v>73.80840822933085</v>
      </c>
    </row>
    <row r="825" spans="1:9" s="252" customFormat="1" ht="130.5" customHeight="1">
      <c r="A825" s="12"/>
      <c r="B825" s="282"/>
      <c r="C825" s="335"/>
      <c r="D825" s="102" t="s">
        <v>2</v>
      </c>
      <c r="E825" s="106" t="s">
        <v>561</v>
      </c>
      <c r="F825" s="317">
        <v>1876.7</v>
      </c>
      <c r="G825" s="281">
        <v>2116.2</v>
      </c>
      <c r="H825" s="281">
        <v>1693.9</v>
      </c>
      <c r="I825" s="278">
        <f t="shared" si="109"/>
        <v>80.04441924203762</v>
      </c>
    </row>
    <row r="826" spans="1:9" s="252" customFormat="1" ht="39" customHeight="1">
      <c r="A826" s="12"/>
      <c r="B826" s="282"/>
      <c r="C826" s="335"/>
      <c r="D826" s="102" t="s">
        <v>3</v>
      </c>
      <c r="E826" s="106" t="s">
        <v>179</v>
      </c>
      <c r="F826" s="317">
        <v>188.5</v>
      </c>
      <c r="G826" s="281">
        <v>231.5</v>
      </c>
      <c r="H826" s="281">
        <v>38.9</v>
      </c>
      <c r="I826" s="278">
        <f t="shared" si="109"/>
        <v>16.803455723542115</v>
      </c>
    </row>
    <row r="827" spans="1:9" s="252" customFormat="1" ht="26.25">
      <c r="A827" s="12"/>
      <c r="B827" s="282" t="s">
        <v>60</v>
      </c>
      <c r="C827" s="203"/>
      <c r="D827" s="203"/>
      <c r="E827" s="117" t="s">
        <v>46</v>
      </c>
      <c r="F827" s="291">
        <f aca="true" t="shared" si="114" ref="F827:H832">F828</f>
        <v>28835.6</v>
      </c>
      <c r="G827" s="291">
        <f t="shared" si="114"/>
        <v>28835.6</v>
      </c>
      <c r="H827" s="291">
        <f t="shared" si="114"/>
        <v>1720.6</v>
      </c>
      <c r="I827" s="267">
        <f t="shared" si="109"/>
        <v>5.966929767370889</v>
      </c>
    </row>
    <row r="828" spans="1:9" s="252" customFormat="1" ht="13.5">
      <c r="A828" s="12"/>
      <c r="B828" s="268" t="s">
        <v>393</v>
      </c>
      <c r="C828" s="315"/>
      <c r="D828" s="313"/>
      <c r="E828" s="157" t="s">
        <v>394</v>
      </c>
      <c r="F828" s="293">
        <f t="shared" si="114"/>
        <v>28835.6</v>
      </c>
      <c r="G828" s="293">
        <f t="shared" si="114"/>
        <v>28835.6</v>
      </c>
      <c r="H828" s="293">
        <f t="shared" si="114"/>
        <v>1720.6</v>
      </c>
      <c r="I828" s="272">
        <f t="shared" si="109"/>
        <v>5.966929767370889</v>
      </c>
    </row>
    <row r="829" spans="1:9" s="252" customFormat="1" ht="57" customHeight="1">
      <c r="A829" s="12"/>
      <c r="B829" s="268"/>
      <c r="C829" s="203" t="s">
        <v>367</v>
      </c>
      <c r="D829" s="315"/>
      <c r="E829" s="156" t="s">
        <v>368</v>
      </c>
      <c r="F829" s="312">
        <f t="shared" si="114"/>
        <v>28835.6</v>
      </c>
      <c r="G829" s="312">
        <f t="shared" si="114"/>
        <v>28835.6</v>
      </c>
      <c r="H829" s="312">
        <f t="shared" si="114"/>
        <v>1720.6</v>
      </c>
      <c r="I829" s="267">
        <f t="shared" si="109"/>
        <v>5.966929767370889</v>
      </c>
    </row>
    <row r="830" spans="1:9" s="252" customFormat="1" ht="41.25">
      <c r="A830" s="12"/>
      <c r="B830" s="268"/>
      <c r="C830" s="164" t="s">
        <v>395</v>
      </c>
      <c r="D830" s="164"/>
      <c r="E830" s="158" t="s">
        <v>396</v>
      </c>
      <c r="F830" s="321">
        <f t="shared" si="114"/>
        <v>28835.6</v>
      </c>
      <c r="G830" s="321">
        <f t="shared" si="114"/>
        <v>28835.6</v>
      </c>
      <c r="H830" s="321">
        <f t="shared" si="114"/>
        <v>1720.6</v>
      </c>
      <c r="I830" s="272">
        <f t="shared" si="109"/>
        <v>5.966929767370889</v>
      </c>
    </row>
    <row r="831" spans="1:9" s="252" customFormat="1" ht="39">
      <c r="A831" s="12"/>
      <c r="B831" s="276"/>
      <c r="C831" s="315" t="s">
        <v>486</v>
      </c>
      <c r="D831" s="315"/>
      <c r="E831" s="101" t="s">
        <v>388</v>
      </c>
      <c r="F831" s="322">
        <f t="shared" si="114"/>
        <v>28835.6</v>
      </c>
      <c r="G831" s="322">
        <f t="shared" si="114"/>
        <v>28835.6</v>
      </c>
      <c r="H831" s="322">
        <f t="shared" si="114"/>
        <v>1720.6</v>
      </c>
      <c r="I831" s="278">
        <f t="shared" si="109"/>
        <v>5.966929767370889</v>
      </c>
    </row>
    <row r="832" spans="1:9" s="252" customFormat="1" ht="26.25">
      <c r="A832" s="12"/>
      <c r="B832" s="276"/>
      <c r="C832" s="315" t="s">
        <v>487</v>
      </c>
      <c r="D832" s="315"/>
      <c r="E832" s="201" t="s">
        <v>488</v>
      </c>
      <c r="F832" s="322">
        <f t="shared" si="114"/>
        <v>28835.6</v>
      </c>
      <c r="G832" s="322">
        <f t="shared" si="114"/>
        <v>28835.6</v>
      </c>
      <c r="H832" s="322">
        <f t="shared" si="114"/>
        <v>1720.6</v>
      </c>
      <c r="I832" s="278">
        <f t="shared" si="109"/>
        <v>5.966929767370889</v>
      </c>
    </row>
    <row r="833" spans="1:9" s="252" customFormat="1" ht="70.5" customHeight="1">
      <c r="A833" s="12"/>
      <c r="B833" s="268"/>
      <c r="C833" s="315"/>
      <c r="D833" s="315" t="s">
        <v>10</v>
      </c>
      <c r="E833" s="171" t="s">
        <v>362</v>
      </c>
      <c r="F833" s="322">
        <v>28835.6</v>
      </c>
      <c r="G833" s="278">
        <v>28835.6</v>
      </c>
      <c r="H833" s="278">
        <v>1720.6</v>
      </c>
      <c r="I833" s="278">
        <f t="shared" si="109"/>
        <v>5.966929767370889</v>
      </c>
    </row>
    <row r="834" spans="1:9" s="252" customFormat="1" ht="27.75">
      <c r="A834" s="8" t="s">
        <v>75</v>
      </c>
      <c r="B834" s="369"/>
      <c r="C834" s="162"/>
      <c r="D834" s="370"/>
      <c r="E834" s="124" t="s">
        <v>87</v>
      </c>
      <c r="F834" s="337">
        <f>F835</f>
        <v>12280.2</v>
      </c>
      <c r="G834" s="337">
        <f>G835</f>
        <v>12187.9</v>
      </c>
      <c r="H834" s="337">
        <f>H835</f>
        <v>11407.600000000002</v>
      </c>
      <c r="I834" s="306">
        <f t="shared" si="109"/>
        <v>93.59774858671307</v>
      </c>
    </row>
    <row r="835" spans="1:9" s="252" customFormat="1" ht="26.25">
      <c r="A835" s="12"/>
      <c r="B835" s="203" t="s">
        <v>93</v>
      </c>
      <c r="C835" s="125"/>
      <c r="D835" s="125"/>
      <c r="E835" s="126" t="s">
        <v>94</v>
      </c>
      <c r="F835" s="291">
        <f>F836+F848</f>
        <v>12280.2</v>
      </c>
      <c r="G835" s="267">
        <f>G836+G848</f>
        <v>12187.9</v>
      </c>
      <c r="H835" s="267">
        <f>H836+H848</f>
        <v>11407.600000000002</v>
      </c>
      <c r="I835" s="267">
        <f t="shared" si="109"/>
        <v>93.59774858671307</v>
      </c>
    </row>
    <row r="836" spans="1:9" s="252" customFormat="1" ht="110.25">
      <c r="A836" s="12"/>
      <c r="B836" s="371" t="s">
        <v>96</v>
      </c>
      <c r="C836" s="311"/>
      <c r="D836" s="160"/>
      <c r="E836" s="202" t="s">
        <v>31</v>
      </c>
      <c r="F836" s="293">
        <f aca="true" t="shared" si="115" ref="F836:H837">F837</f>
        <v>12246.800000000001</v>
      </c>
      <c r="G836" s="293">
        <f t="shared" si="115"/>
        <v>12141.5</v>
      </c>
      <c r="H836" s="293">
        <f t="shared" si="115"/>
        <v>11364.900000000001</v>
      </c>
      <c r="I836" s="272">
        <f t="shared" si="109"/>
        <v>93.60375571387391</v>
      </c>
    </row>
    <row r="837" spans="1:9" s="252" customFormat="1" ht="27">
      <c r="A837" s="12"/>
      <c r="B837" s="350"/>
      <c r="C837" s="311" t="s">
        <v>238</v>
      </c>
      <c r="D837" s="164"/>
      <c r="E837" s="128" t="s">
        <v>239</v>
      </c>
      <c r="F837" s="329">
        <f t="shared" si="115"/>
        <v>12246.800000000001</v>
      </c>
      <c r="G837" s="329">
        <f t="shared" si="115"/>
        <v>12141.5</v>
      </c>
      <c r="H837" s="329">
        <f t="shared" si="115"/>
        <v>11364.900000000001</v>
      </c>
      <c r="I837" s="267">
        <f t="shared" si="109"/>
        <v>93.60375571387391</v>
      </c>
    </row>
    <row r="838" spans="1:9" s="294" customFormat="1" ht="44.25" customHeight="1">
      <c r="A838" s="9"/>
      <c r="B838" s="210"/>
      <c r="C838" s="164" t="s">
        <v>240</v>
      </c>
      <c r="D838" s="210"/>
      <c r="E838" s="104" t="s">
        <v>241</v>
      </c>
      <c r="F838" s="293">
        <f>F839+F843+F845</f>
        <v>12246.800000000001</v>
      </c>
      <c r="G838" s="293">
        <f>G839+G843+G845</f>
        <v>12141.5</v>
      </c>
      <c r="H838" s="293">
        <f>H839+H843+H845</f>
        <v>11364.900000000001</v>
      </c>
      <c r="I838" s="272">
        <f t="shared" si="109"/>
        <v>93.60375571387391</v>
      </c>
    </row>
    <row r="839" spans="1:9" s="252" customFormat="1" ht="12.75">
      <c r="A839" s="12"/>
      <c r="B839" s="350"/>
      <c r="C839" s="315" t="s">
        <v>242</v>
      </c>
      <c r="D839" s="102"/>
      <c r="E839" s="129" t="s">
        <v>17</v>
      </c>
      <c r="F839" s="295">
        <f>F840+F841+F842</f>
        <v>7464.300000000001</v>
      </c>
      <c r="G839" s="295">
        <f>G840+G841+G842</f>
        <v>7445.5</v>
      </c>
      <c r="H839" s="295">
        <f>H840+H841+H842</f>
        <v>6669</v>
      </c>
      <c r="I839" s="278">
        <f t="shared" si="109"/>
        <v>89.57088174064872</v>
      </c>
    </row>
    <row r="840" spans="1:9" s="252" customFormat="1" ht="130.5" customHeight="1">
      <c r="A840" s="12"/>
      <c r="B840" s="350"/>
      <c r="C840" s="311"/>
      <c r="D840" s="102" t="s">
        <v>2</v>
      </c>
      <c r="E840" s="106" t="s">
        <v>561</v>
      </c>
      <c r="F840" s="317">
        <v>6380.1</v>
      </c>
      <c r="G840" s="281">
        <v>6404.2</v>
      </c>
      <c r="H840" s="281">
        <v>5860.6</v>
      </c>
      <c r="I840" s="278">
        <f t="shared" si="109"/>
        <v>91.51182036788359</v>
      </c>
    </row>
    <row r="841" spans="1:9" s="252" customFormat="1" ht="39" customHeight="1">
      <c r="A841" s="12"/>
      <c r="B841" s="350"/>
      <c r="C841" s="311"/>
      <c r="D841" s="102" t="s">
        <v>3</v>
      </c>
      <c r="E841" s="106" t="s">
        <v>179</v>
      </c>
      <c r="F841" s="317">
        <v>1073.6</v>
      </c>
      <c r="G841" s="281">
        <v>1030.7</v>
      </c>
      <c r="H841" s="281">
        <v>802.5</v>
      </c>
      <c r="I841" s="278">
        <f t="shared" si="109"/>
        <v>77.85970699524594</v>
      </c>
    </row>
    <row r="842" spans="1:9" s="252" customFormat="1" ht="25.5" customHeight="1">
      <c r="A842" s="12"/>
      <c r="B842" s="350"/>
      <c r="C842" s="311"/>
      <c r="D842" s="102" t="s">
        <v>4</v>
      </c>
      <c r="E842" s="106" t="s">
        <v>5</v>
      </c>
      <c r="F842" s="317">
        <v>10.6</v>
      </c>
      <c r="G842" s="281">
        <v>10.6</v>
      </c>
      <c r="H842" s="281">
        <v>5.9</v>
      </c>
      <c r="I842" s="278">
        <f t="shared" si="109"/>
        <v>55.66037735849058</v>
      </c>
    </row>
    <row r="843" spans="1:9" s="252" customFormat="1" ht="52.5">
      <c r="A843" s="12"/>
      <c r="B843" s="350"/>
      <c r="C843" s="315" t="s">
        <v>489</v>
      </c>
      <c r="D843" s="102"/>
      <c r="E843" s="129" t="s">
        <v>23</v>
      </c>
      <c r="F843" s="295">
        <f>F844</f>
        <v>286.4</v>
      </c>
      <c r="G843" s="295">
        <f>G844</f>
        <v>286.4</v>
      </c>
      <c r="H843" s="295">
        <f>H844</f>
        <v>286.3</v>
      </c>
      <c r="I843" s="278">
        <f t="shared" si="109"/>
        <v>99.96508379888269</v>
      </c>
    </row>
    <row r="844" spans="1:9" s="252" customFormat="1" ht="130.5" customHeight="1">
      <c r="A844" s="12"/>
      <c r="B844" s="350"/>
      <c r="C844" s="311"/>
      <c r="D844" s="247" t="s">
        <v>2</v>
      </c>
      <c r="E844" s="106" t="s">
        <v>561</v>
      </c>
      <c r="F844" s="317">
        <v>286.4</v>
      </c>
      <c r="G844" s="281">
        <v>286.4</v>
      </c>
      <c r="H844" s="281">
        <v>286.3</v>
      </c>
      <c r="I844" s="278">
        <f t="shared" si="109"/>
        <v>99.96508379888269</v>
      </c>
    </row>
    <row r="845" spans="1:9" s="252" customFormat="1" ht="66">
      <c r="A845" s="12"/>
      <c r="B845" s="350"/>
      <c r="C845" s="315" t="s">
        <v>490</v>
      </c>
      <c r="D845" s="131"/>
      <c r="E845" s="132" t="s">
        <v>56</v>
      </c>
      <c r="F845" s="295">
        <f>F847+F846</f>
        <v>4496.1</v>
      </c>
      <c r="G845" s="295">
        <f>G847+G846</f>
        <v>4409.6</v>
      </c>
      <c r="H845" s="295">
        <f>H847+H846</f>
        <v>4409.6</v>
      </c>
      <c r="I845" s="278">
        <f t="shared" si="109"/>
        <v>100</v>
      </c>
    </row>
    <row r="846" spans="1:9" s="252" customFormat="1" ht="130.5" customHeight="1">
      <c r="A846" s="12"/>
      <c r="B846" s="350"/>
      <c r="C846" s="372"/>
      <c r="D846" s="102" t="s">
        <v>2</v>
      </c>
      <c r="E846" s="106" t="s">
        <v>561</v>
      </c>
      <c r="F846" s="295">
        <v>3035.2</v>
      </c>
      <c r="G846" s="278">
        <v>2977.9</v>
      </c>
      <c r="H846" s="278">
        <v>2977.9</v>
      </c>
      <c r="I846" s="278">
        <f t="shared" si="109"/>
        <v>100</v>
      </c>
    </row>
    <row r="847" spans="1:9" s="252" customFormat="1" ht="39" customHeight="1">
      <c r="A847" s="12"/>
      <c r="B847" s="350"/>
      <c r="C847" s="311"/>
      <c r="D847" s="102" t="s">
        <v>3</v>
      </c>
      <c r="E847" s="106" t="s">
        <v>179</v>
      </c>
      <c r="F847" s="322">
        <v>1460.9</v>
      </c>
      <c r="G847" s="278">
        <v>1431.7</v>
      </c>
      <c r="H847" s="278">
        <v>1431.7</v>
      </c>
      <c r="I847" s="278">
        <f t="shared" si="109"/>
        <v>100</v>
      </c>
    </row>
    <row r="848" spans="1:9" s="252" customFormat="1" ht="41.25">
      <c r="A848" s="12"/>
      <c r="B848" s="268" t="s">
        <v>49</v>
      </c>
      <c r="C848" s="311"/>
      <c r="D848" s="110"/>
      <c r="E848" s="111" t="s">
        <v>100</v>
      </c>
      <c r="F848" s="293">
        <f>F849</f>
        <v>33.4</v>
      </c>
      <c r="G848" s="293">
        <f aca="true" t="shared" si="116" ref="G848:H853">G849</f>
        <v>46.4</v>
      </c>
      <c r="H848" s="293">
        <f t="shared" si="116"/>
        <v>42.7</v>
      </c>
      <c r="I848" s="272">
        <f t="shared" si="109"/>
        <v>92.02586206896552</v>
      </c>
    </row>
    <row r="849" spans="1:9" s="252" customFormat="1" ht="26.25">
      <c r="A849" s="12"/>
      <c r="B849" s="286"/>
      <c r="C849" s="311" t="s">
        <v>238</v>
      </c>
      <c r="D849" s="311"/>
      <c r="E849" s="128" t="s">
        <v>239</v>
      </c>
      <c r="F849" s="291">
        <f>F850</f>
        <v>33.4</v>
      </c>
      <c r="G849" s="291">
        <f t="shared" si="116"/>
        <v>46.4</v>
      </c>
      <c r="H849" s="291">
        <f t="shared" si="116"/>
        <v>42.7</v>
      </c>
      <c r="I849" s="267">
        <f t="shared" si="109"/>
        <v>92.02586206896552</v>
      </c>
    </row>
    <row r="850" spans="1:9" s="294" customFormat="1" ht="110.25">
      <c r="A850" s="9"/>
      <c r="B850" s="268"/>
      <c r="C850" s="164" t="s">
        <v>336</v>
      </c>
      <c r="D850" s="214"/>
      <c r="E850" s="202" t="s">
        <v>337</v>
      </c>
      <c r="F850" s="293">
        <f>F851+F853</f>
        <v>33.4</v>
      </c>
      <c r="G850" s="293">
        <f>G851+G853</f>
        <v>46.4</v>
      </c>
      <c r="H850" s="293">
        <f>H851+H853</f>
        <v>42.7</v>
      </c>
      <c r="I850" s="272">
        <f t="shared" si="109"/>
        <v>92.02586206896552</v>
      </c>
    </row>
    <row r="851" spans="1:9" s="252" customFormat="1" ht="52.5">
      <c r="A851" s="12"/>
      <c r="B851" s="286"/>
      <c r="C851" s="315" t="s">
        <v>353</v>
      </c>
      <c r="D851" s="315"/>
      <c r="E851" s="101" t="s">
        <v>35</v>
      </c>
      <c r="F851" s="316">
        <f>F852</f>
        <v>33.4</v>
      </c>
      <c r="G851" s="316">
        <f t="shared" si="116"/>
        <v>44.4</v>
      </c>
      <c r="H851" s="316">
        <f t="shared" si="116"/>
        <v>40.7</v>
      </c>
      <c r="I851" s="278">
        <f t="shared" si="109"/>
        <v>91.66666666666667</v>
      </c>
    </row>
    <row r="852" spans="1:9" s="252" customFormat="1" ht="39" customHeight="1">
      <c r="A852" s="12"/>
      <c r="B852" s="286"/>
      <c r="C852" s="315"/>
      <c r="D852" s="102" t="s">
        <v>3</v>
      </c>
      <c r="E852" s="106" t="s">
        <v>179</v>
      </c>
      <c r="F852" s="317">
        <v>33.4</v>
      </c>
      <c r="G852" s="281">
        <v>44.4</v>
      </c>
      <c r="H852" s="281">
        <v>40.7</v>
      </c>
      <c r="I852" s="278">
        <f t="shared" si="109"/>
        <v>91.66666666666667</v>
      </c>
    </row>
    <row r="853" spans="1:9" s="252" customFormat="1" ht="105">
      <c r="A853" s="12"/>
      <c r="B853" s="286"/>
      <c r="C853" s="315" t="s">
        <v>354</v>
      </c>
      <c r="D853" s="315"/>
      <c r="E853" s="101" t="s">
        <v>155</v>
      </c>
      <c r="F853" s="316">
        <f>F854</f>
        <v>0</v>
      </c>
      <c r="G853" s="316">
        <f t="shared" si="116"/>
        <v>2</v>
      </c>
      <c r="H853" s="316">
        <f t="shared" si="116"/>
        <v>2</v>
      </c>
      <c r="I853" s="278">
        <f>H853/G853*100</f>
        <v>100</v>
      </c>
    </row>
    <row r="854" spans="1:9" s="252" customFormat="1" ht="25.5" customHeight="1">
      <c r="A854" s="12"/>
      <c r="B854" s="286"/>
      <c r="C854" s="315"/>
      <c r="D854" s="102" t="s">
        <v>4</v>
      </c>
      <c r="E854" s="106" t="s">
        <v>5</v>
      </c>
      <c r="F854" s="317">
        <v>0</v>
      </c>
      <c r="G854" s="281">
        <v>2</v>
      </c>
      <c r="H854" s="281">
        <v>2</v>
      </c>
      <c r="I854" s="278">
        <f>H854/G854*100</f>
        <v>100</v>
      </c>
    </row>
    <row r="855" spans="1:9" s="252" customFormat="1" ht="54.75">
      <c r="A855" s="8" t="s">
        <v>76</v>
      </c>
      <c r="B855" s="313"/>
      <c r="C855" s="315"/>
      <c r="D855" s="315"/>
      <c r="E855" s="124" t="s">
        <v>135</v>
      </c>
      <c r="F855" s="337">
        <f>F856</f>
        <v>5067</v>
      </c>
      <c r="G855" s="337">
        <f aca="true" t="shared" si="117" ref="G855:H858">G856</f>
        <v>5099.200000000001</v>
      </c>
      <c r="H855" s="337">
        <f t="shared" si="117"/>
        <v>4753.799999999999</v>
      </c>
      <c r="I855" s="306">
        <f t="shared" si="109"/>
        <v>93.22638845309066</v>
      </c>
    </row>
    <row r="856" spans="1:9" s="252" customFormat="1" ht="26.25">
      <c r="A856" s="12"/>
      <c r="B856" s="203" t="s">
        <v>93</v>
      </c>
      <c r="C856" s="125"/>
      <c r="D856" s="125"/>
      <c r="E856" s="126" t="s">
        <v>94</v>
      </c>
      <c r="F856" s="291">
        <f>F857</f>
        <v>5067</v>
      </c>
      <c r="G856" s="291">
        <f t="shared" si="117"/>
        <v>5099.200000000001</v>
      </c>
      <c r="H856" s="291">
        <f t="shared" si="117"/>
        <v>4753.799999999999</v>
      </c>
      <c r="I856" s="267">
        <f t="shared" si="109"/>
        <v>93.22638845309066</v>
      </c>
    </row>
    <row r="857" spans="1:9" s="252" customFormat="1" ht="96">
      <c r="A857" s="12"/>
      <c r="B857" s="164" t="s">
        <v>98</v>
      </c>
      <c r="C857" s="311"/>
      <c r="D857" s="127"/>
      <c r="E857" s="111" t="s">
        <v>33</v>
      </c>
      <c r="F857" s="293">
        <f>F858</f>
        <v>5067</v>
      </c>
      <c r="G857" s="293">
        <f t="shared" si="117"/>
        <v>5099.200000000001</v>
      </c>
      <c r="H857" s="293">
        <f t="shared" si="117"/>
        <v>4753.799999999999</v>
      </c>
      <c r="I857" s="272">
        <f t="shared" si="109"/>
        <v>93.22638845309066</v>
      </c>
    </row>
    <row r="858" spans="1:9" s="252" customFormat="1" ht="27">
      <c r="A858" s="12"/>
      <c r="B858" s="164"/>
      <c r="C858" s="311" t="s">
        <v>238</v>
      </c>
      <c r="D858" s="164"/>
      <c r="E858" s="128" t="s">
        <v>239</v>
      </c>
      <c r="F858" s="291">
        <f>F859</f>
        <v>5067</v>
      </c>
      <c r="G858" s="291">
        <f t="shared" si="117"/>
        <v>5099.200000000001</v>
      </c>
      <c r="H858" s="291">
        <f t="shared" si="117"/>
        <v>4753.799999999999</v>
      </c>
      <c r="I858" s="267">
        <f t="shared" si="109"/>
        <v>93.22638845309066</v>
      </c>
    </row>
    <row r="859" spans="1:9" s="294" customFormat="1" ht="44.25" customHeight="1">
      <c r="A859" s="9"/>
      <c r="B859" s="164"/>
      <c r="C859" s="164" t="s">
        <v>240</v>
      </c>
      <c r="D859" s="210"/>
      <c r="E859" s="104" t="s">
        <v>241</v>
      </c>
      <c r="F859" s="314">
        <f>F860+F864</f>
        <v>5067</v>
      </c>
      <c r="G859" s="314">
        <f>G860+G864</f>
        <v>5099.200000000001</v>
      </c>
      <c r="H859" s="314">
        <f>H860+H864</f>
        <v>4753.799999999999</v>
      </c>
      <c r="I859" s="272">
        <f t="shared" si="109"/>
        <v>93.22638845309066</v>
      </c>
    </row>
    <row r="860" spans="1:9" s="252" customFormat="1" ht="12.75">
      <c r="A860" s="12"/>
      <c r="B860" s="311"/>
      <c r="C860" s="315" t="s">
        <v>242</v>
      </c>
      <c r="D860" s="102"/>
      <c r="E860" s="129" t="s">
        <v>17</v>
      </c>
      <c r="F860" s="316">
        <f>F861+F862+F863</f>
        <v>4052.5</v>
      </c>
      <c r="G860" s="316">
        <f>G861+G862+G863</f>
        <v>4127.400000000001</v>
      </c>
      <c r="H860" s="316">
        <f>H861+H862+H863</f>
        <v>3949.3999999999996</v>
      </c>
      <c r="I860" s="278">
        <f t="shared" si="109"/>
        <v>95.68735765857438</v>
      </c>
    </row>
    <row r="861" spans="1:9" s="252" customFormat="1" ht="130.5" customHeight="1">
      <c r="A861" s="12"/>
      <c r="B861" s="311"/>
      <c r="C861" s="315"/>
      <c r="D861" s="102" t="s">
        <v>2</v>
      </c>
      <c r="E861" s="106" t="s">
        <v>561</v>
      </c>
      <c r="F861" s="317">
        <v>3422.2</v>
      </c>
      <c r="G861" s="281">
        <v>3500</v>
      </c>
      <c r="H861" s="281">
        <v>3496.6</v>
      </c>
      <c r="I861" s="278">
        <f t="shared" si="109"/>
        <v>99.90285714285714</v>
      </c>
    </row>
    <row r="862" spans="1:9" s="252" customFormat="1" ht="39" customHeight="1">
      <c r="A862" s="12"/>
      <c r="B862" s="311"/>
      <c r="C862" s="315"/>
      <c r="D862" s="102" t="s">
        <v>3</v>
      </c>
      <c r="E862" s="106" t="s">
        <v>179</v>
      </c>
      <c r="F862" s="317">
        <v>609.5</v>
      </c>
      <c r="G862" s="281">
        <v>606.6</v>
      </c>
      <c r="H862" s="281">
        <v>432.1</v>
      </c>
      <c r="I862" s="278">
        <f t="shared" si="109"/>
        <v>71.23310253874052</v>
      </c>
    </row>
    <row r="863" spans="1:9" s="252" customFormat="1" ht="25.5" customHeight="1">
      <c r="A863" s="12"/>
      <c r="B863" s="311"/>
      <c r="C863" s="315"/>
      <c r="D863" s="102" t="s">
        <v>4</v>
      </c>
      <c r="E863" s="106" t="s">
        <v>5</v>
      </c>
      <c r="F863" s="317">
        <v>20.8</v>
      </c>
      <c r="G863" s="281">
        <v>20.8</v>
      </c>
      <c r="H863" s="281">
        <v>20.7</v>
      </c>
      <c r="I863" s="278">
        <f t="shared" si="109"/>
        <v>99.51923076923076</v>
      </c>
    </row>
    <row r="864" spans="1:9" s="252" customFormat="1" ht="66">
      <c r="A864" s="12"/>
      <c r="B864" s="313"/>
      <c r="C864" s="315" t="s">
        <v>491</v>
      </c>
      <c r="D864" s="315"/>
      <c r="E864" s="112" t="s">
        <v>26</v>
      </c>
      <c r="F864" s="316">
        <f>F865</f>
        <v>1014.5</v>
      </c>
      <c r="G864" s="316">
        <f>G865</f>
        <v>971.8</v>
      </c>
      <c r="H864" s="316">
        <f>H865</f>
        <v>804.4</v>
      </c>
      <c r="I864" s="278">
        <f t="shared" si="109"/>
        <v>82.7742333813542</v>
      </c>
    </row>
    <row r="865" spans="1:9" s="252" customFormat="1" ht="130.5" customHeight="1">
      <c r="A865" s="12"/>
      <c r="B865" s="313"/>
      <c r="C865" s="315"/>
      <c r="D865" s="102" t="s">
        <v>2</v>
      </c>
      <c r="E865" s="106" t="s">
        <v>561</v>
      </c>
      <c r="F865" s="317">
        <v>1014.5</v>
      </c>
      <c r="G865" s="281">
        <v>971.8</v>
      </c>
      <c r="H865" s="281">
        <v>804.4</v>
      </c>
      <c r="I865" s="278">
        <f t="shared" si="109"/>
        <v>82.7742333813542</v>
      </c>
    </row>
    <row r="866" spans="1:9" s="252" customFormat="1" ht="54.75">
      <c r="A866" s="8" t="s">
        <v>77</v>
      </c>
      <c r="B866" s="268"/>
      <c r="C866" s="326"/>
      <c r="D866" s="270"/>
      <c r="E866" s="39" t="s">
        <v>78</v>
      </c>
      <c r="F866" s="305">
        <f>F901+F959+F873+F867+F953+F962</f>
        <v>346303.89999999997</v>
      </c>
      <c r="G866" s="305">
        <f>G901+G959+G873+G867+G953+G962</f>
        <v>481898.3999999999</v>
      </c>
      <c r="H866" s="305">
        <f>H901+H959+H873+H867+H953+H962</f>
        <v>295810.3</v>
      </c>
      <c r="I866" s="306">
        <f t="shared" si="109"/>
        <v>61.384370647422784</v>
      </c>
    </row>
    <row r="867" spans="1:9" s="252" customFormat="1" ht="26.25">
      <c r="A867" s="8"/>
      <c r="B867" s="307" t="s">
        <v>93</v>
      </c>
      <c r="C867" s="33"/>
      <c r="D867" s="225"/>
      <c r="E867" s="34" t="s">
        <v>94</v>
      </c>
      <c r="F867" s="283">
        <f aca="true" t="shared" si="118" ref="F867:H868">F868</f>
        <v>0</v>
      </c>
      <c r="G867" s="283">
        <f t="shared" si="118"/>
        <v>40</v>
      </c>
      <c r="H867" s="283">
        <f t="shared" si="118"/>
        <v>40</v>
      </c>
      <c r="I867" s="267">
        <f t="shared" si="109"/>
        <v>100</v>
      </c>
    </row>
    <row r="868" spans="1:9" s="252" customFormat="1" ht="41.25">
      <c r="A868" s="8"/>
      <c r="B868" s="268" t="s">
        <v>49</v>
      </c>
      <c r="C868" s="269"/>
      <c r="D868" s="226"/>
      <c r="E868" s="35" t="s">
        <v>100</v>
      </c>
      <c r="F868" s="272">
        <f t="shared" si="118"/>
        <v>0</v>
      </c>
      <c r="G868" s="272">
        <f t="shared" si="118"/>
        <v>40</v>
      </c>
      <c r="H868" s="272">
        <f t="shared" si="118"/>
        <v>40</v>
      </c>
      <c r="I868" s="272">
        <f t="shared" si="109"/>
        <v>100</v>
      </c>
    </row>
    <row r="869" spans="1:9" s="252" customFormat="1" ht="26.25">
      <c r="A869" s="12"/>
      <c r="B869" s="286"/>
      <c r="C869" s="311" t="s">
        <v>238</v>
      </c>
      <c r="D869" s="311"/>
      <c r="E869" s="128" t="s">
        <v>239</v>
      </c>
      <c r="F869" s="291">
        <f>F870</f>
        <v>0</v>
      </c>
      <c r="G869" s="291">
        <f aca="true" t="shared" si="119" ref="G869:H871">G870</f>
        <v>40</v>
      </c>
      <c r="H869" s="291">
        <f t="shared" si="119"/>
        <v>40</v>
      </c>
      <c r="I869" s="267">
        <f>H869/G869*100</f>
        <v>100</v>
      </c>
    </row>
    <row r="870" spans="1:9" s="294" customFormat="1" ht="110.25">
      <c r="A870" s="9"/>
      <c r="B870" s="268"/>
      <c r="C870" s="164" t="s">
        <v>336</v>
      </c>
      <c r="D870" s="214"/>
      <c r="E870" s="202" t="s">
        <v>337</v>
      </c>
      <c r="F870" s="293">
        <f>F871</f>
        <v>0</v>
      </c>
      <c r="G870" s="293">
        <f t="shared" si="119"/>
        <v>40</v>
      </c>
      <c r="H870" s="293">
        <f t="shared" si="119"/>
        <v>40</v>
      </c>
      <c r="I870" s="272">
        <f>H870/G870*100</f>
        <v>100</v>
      </c>
    </row>
    <row r="871" spans="1:9" s="252" customFormat="1" ht="105" customHeight="1">
      <c r="A871" s="12"/>
      <c r="B871" s="286"/>
      <c r="C871" s="315" t="s">
        <v>354</v>
      </c>
      <c r="D871" s="315"/>
      <c r="E871" s="101" t="s">
        <v>155</v>
      </c>
      <c r="F871" s="316">
        <f>F872</f>
        <v>0</v>
      </c>
      <c r="G871" s="316">
        <f t="shared" si="119"/>
        <v>40</v>
      </c>
      <c r="H871" s="316">
        <f t="shared" si="119"/>
        <v>40</v>
      </c>
      <c r="I871" s="278">
        <f>H871/G871*100</f>
        <v>100</v>
      </c>
    </row>
    <row r="872" spans="1:9" s="252" customFormat="1" ht="25.5" customHeight="1">
      <c r="A872" s="12"/>
      <c r="B872" s="286"/>
      <c r="C872" s="315"/>
      <c r="D872" s="102" t="s">
        <v>4</v>
      </c>
      <c r="E872" s="106" t="s">
        <v>5</v>
      </c>
      <c r="F872" s="317">
        <v>0</v>
      </c>
      <c r="G872" s="281">
        <v>40</v>
      </c>
      <c r="H872" s="281">
        <v>40</v>
      </c>
      <c r="I872" s="278">
        <f>H872/G872*100</f>
        <v>100</v>
      </c>
    </row>
    <row r="873" spans="1:9" s="252" customFormat="1" ht="12.75">
      <c r="A873" s="373"/>
      <c r="B873" s="203" t="s">
        <v>104</v>
      </c>
      <c r="C873" s="203"/>
      <c r="D873" s="203"/>
      <c r="E873" s="126" t="s">
        <v>105</v>
      </c>
      <c r="F873" s="267">
        <f>F874</f>
        <v>249830.89999999997</v>
      </c>
      <c r="G873" s="267">
        <f aca="true" t="shared" si="120" ref="G873:H875">G874</f>
        <v>330311.5999999999</v>
      </c>
      <c r="H873" s="267">
        <f t="shared" si="120"/>
        <v>188821.29999999996</v>
      </c>
      <c r="I873" s="267">
        <f aca="true" t="shared" si="121" ref="I873:I952">H873/G873*100</f>
        <v>57.16459851848982</v>
      </c>
    </row>
    <row r="874" spans="1:9" s="252" customFormat="1" ht="27">
      <c r="A874" s="373"/>
      <c r="B874" s="168" t="s">
        <v>139</v>
      </c>
      <c r="C874" s="168"/>
      <c r="D874" s="168"/>
      <c r="E874" s="186" t="s">
        <v>140</v>
      </c>
      <c r="F874" s="272">
        <f>F875</f>
        <v>249830.89999999997</v>
      </c>
      <c r="G874" s="272">
        <f t="shared" si="120"/>
        <v>330311.5999999999</v>
      </c>
      <c r="H874" s="272">
        <f t="shared" si="120"/>
        <v>188821.29999999996</v>
      </c>
      <c r="I874" s="272">
        <f t="shared" si="121"/>
        <v>57.16459851848982</v>
      </c>
    </row>
    <row r="875" spans="1:9" s="252" customFormat="1" ht="66" customHeight="1">
      <c r="A875" s="373"/>
      <c r="B875" s="176"/>
      <c r="C875" s="204" t="s">
        <v>461</v>
      </c>
      <c r="D875" s="204"/>
      <c r="E875" s="177" t="s">
        <v>462</v>
      </c>
      <c r="F875" s="283">
        <f>F876</f>
        <v>249830.89999999997</v>
      </c>
      <c r="G875" s="283">
        <f t="shared" si="120"/>
        <v>330311.5999999999</v>
      </c>
      <c r="H875" s="283">
        <f t="shared" si="120"/>
        <v>188821.29999999996</v>
      </c>
      <c r="I875" s="267">
        <f t="shared" si="121"/>
        <v>57.16459851848982</v>
      </c>
    </row>
    <row r="876" spans="1:9" s="252" customFormat="1" ht="54.75">
      <c r="A876" s="373"/>
      <c r="B876" s="168"/>
      <c r="C876" s="168" t="s">
        <v>492</v>
      </c>
      <c r="D876" s="168"/>
      <c r="E876" s="186" t="s">
        <v>493</v>
      </c>
      <c r="F876" s="272">
        <f>F884+F886+F888+F890+F892+F894+F877+F896+F880+F882+F899</f>
        <v>249830.89999999997</v>
      </c>
      <c r="G876" s="272">
        <f>G884+G886+G888+G890+G892+G894+G877+G896+G880+G882+G899</f>
        <v>330311.5999999999</v>
      </c>
      <c r="H876" s="272">
        <f>H884+H886+H888+H890+H892+H894+H877+H896+H880+H882+H899</f>
        <v>188821.29999999996</v>
      </c>
      <c r="I876" s="272">
        <f t="shared" si="121"/>
        <v>57.16459851848982</v>
      </c>
    </row>
    <row r="877" spans="1:9" s="252" customFormat="1" ht="79.5">
      <c r="A877" s="373"/>
      <c r="B877" s="168"/>
      <c r="C877" s="315" t="s">
        <v>494</v>
      </c>
      <c r="D877" s="98"/>
      <c r="E877" s="205" t="s">
        <v>495</v>
      </c>
      <c r="F877" s="278">
        <f aca="true" t="shared" si="122" ref="F877:H878">F878</f>
        <v>107226.2</v>
      </c>
      <c r="G877" s="278">
        <f t="shared" si="122"/>
        <v>95104.4</v>
      </c>
      <c r="H877" s="278">
        <f t="shared" si="122"/>
        <v>95104.4</v>
      </c>
      <c r="I877" s="278">
        <f t="shared" si="121"/>
        <v>100</v>
      </c>
    </row>
    <row r="878" spans="1:9" s="252" customFormat="1" ht="53.25">
      <c r="A878" s="373"/>
      <c r="B878" s="168"/>
      <c r="C878" s="315" t="s">
        <v>496</v>
      </c>
      <c r="D878" s="315"/>
      <c r="E878" s="100" t="s">
        <v>497</v>
      </c>
      <c r="F878" s="278">
        <f t="shared" si="122"/>
        <v>107226.2</v>
      </c>
      <c r="G878" s="278">
        <f t="shared" si="122"/>
        <v>95104.4</v>
      </c>
      <c r="H878" s="278">
        <f t="shared" si="122"/>
        <v>95104.4</v>
      </c>
      <c r="I878" s="278">
        <f t="shared" si="121"/>
        <v>100</v>
      </c>
    </row>
    <row r="879" spans="1:9" s="252" customFormat="1" ht="66" customHeight="1">
      <c r="A879" s="373"/>
      <c r="B879" s="168"/>
      <c r="C879" s="315"/>
      <c r="D879" s="108" t="s">
        <v>8</v>
      </c>
      <c r="E879" s="95" t="s">
        <v>9</v>
      </c>
      <c r="F879" s="278">
        <v>107226.2</v>
      </c>
      <c r="G879" s="278">
        <v>95104.4</v>
      </c>
      <c r="H879" s="278">
        <v>95104.4</v>
      </c>
      <c r="I879" s="278">
        <f t="shared" si="121"/>
        <v>100</v>
      </c>
    </row>
    <row r="880" spans="1:9" s="252" customFormat="1" ht="121.5" customHeight="1">
      <c r="A880" s="373"/>
      <c r="B880" s="168"/>
      <c r="C880" s="301" t="s">
        <v>600</v>
      </c>
      <c r="D880" s="168"/>
      <c r="E880" s="145" t="s">
        <v>601</v>
      </c>
      <c r="F880" s="281">
        <f>F881</f>
        <v>0</v>
      </c>
      <c r="G880" s="281">
        <f>G881</f>
        <v>6926</v>
      </c>
      <c r="H880" s="281">
        <f>H881</f>
        <v>6604.9</v>
      </c>
      <c r="I880" s="278">
        <f>H880/G880*100</f>
        <v>95.36384637597457</v>
      </c>
    </row>
    <row r="881" spans="1:9" s="252" customFormat="1" ht="39" customHeight="1">
      <c r="A881" s="373"/>
      <c r="B881" s="168"/>
      <c r="C881" s="301"/>
      <c r="D881" s="170" t="s">
        <v>3</v>
      </c>
      <c r="E881" s="171" t="s">
        <v>179</v>
      </c>
      <c r="F881" s="281">
        <v>0</v>
      </c>
      <c r="G881" s="281">
        <v>6926</v>
      </c>
      <c r="H881" s="281">
        <v>6604.9</v>
      </c>
      <c r="I881" s="278">
        <f>H881/G881*100</f>
        <v>95.36384637597457</v>
      </c>
    </row>
    <row r="882" spans="1:9" s="252" customFormat="1" ht="51" customHeight="1">
      <c r="A882" s="373"/>
      <c r="B882" s="168"/>
      <c r="C882" s="301" t="s">
        <v>602</v>
      </c>
      <c r="D882" s="168"/>
      <c r="E882" s="145" t="s">
        <v>187</v>
      </c>
      <c r="F882" s="281">
        <f>F883</f>
        <v>0</v>
      </c>
      <c r="G882" s="281">
        <f>G883</f>
        <v>12121.8</v>
      </c>
      <c r="H882" s="281">
        <f>H883</f>
        <v>8484.8</v>
      </c>
      <c r="I882" s="278">
        <f>H882/G882*100</f>
        <v>69.99620518404858</v>
      </c>
    </row>
    <row r="883" spans="1:9" s="252" customFormat="1" ht="66" customHeight="1">
      <c r="A883" s="373"/>
      <c r="B883" s="168"/>
      <c r="C883" s="301"/>
      <c r="D883" s="170" t="s">
        <v>8</v>
      </c>
      <c r="E883" s="95" t="s">
        <v>9</v>
      </c>
      <c r="F883" s="281">
        <v>0</v>
      </c>
      <c r="G883" s="281">
        <v>12121.8</v>
      </c>
      <c r="H883" s="281">
        <v>8484.8</v>
      </c>
      <c r="I883" s="278">
        <f>H883/G883*100</f>
        <v>69.99620518404858</v>
      </c>
    </row>
    <row r="884" spans="1:9" s="252" customFormat="1" ht="81" customHeight="1">
      <c r="A884" s="373"/>
      <c r="B884" s="168"/>
      <c r="C884" s="301" t="s">
        <v>498</v>
      </c>
      <c r="D884" s="168"/>
      <c r="E884" s="145" t="s">
        <v>499</v>
      </c>
      <c r="F884" s="281">
        <f>F885</f>
        <v>35597.1</v>
      </c>
      <c r="G884" s="281">
        <f>G885</f>
        <v>35611.1</v>
      </c>
      <c r="H884" s="281">
        <f>H885</f>
        <v>14463.8</v>
      </c>
      <c r="I884" s="278">
        <f t="shared" si="121"/>
        <v>40.61598771169663</v>
      </c>
    </row>
    <row r="885" spans="1:9" s="252" customFormat="1" ht="39" customHeight="1">
      <c r="A885" s="373"/>
      <c r="B885" s="168"/>
      <c r="C885" s="301"/>
      <c r="D885" s="170" t="s">
        <v>3</v>
      </c>
      <c r="E885" s="171" t="s">
        <v>179</v>
      </c>
      <c r="F885" s="281">
        <v>35597.1</v>
      </c>
      <c r="G885" s="281">
        <v>35611.1</v>
      </c>
      <c r="H885" s="281">
        <v>14463.8</v>
      </c>
      <c r="I885" s="278">
        <f t="shared" si="121"/>
        <v>40.61598771169663</v>
      </c>
    </row>
    <row r="886" spans="1:9" s="252" customFormat="1" ht="81" customHeight="1">
      <c r="A886" s="373"/>
      <c r="B886" s="168"/>
      <c r="C886" s="301" t="s">
        <v>500</v>
      </c>
      <c r="D886" s="168"/>
      <c r="E886" s="145" t="s">
        <v>501</v>
      </c>
      <c r="F886" s="281">
        <f>F887</f>
        <v>48017.7</v>
      </c>
      <c r="G886" s="281">
        <f>G887</f>
        <v>97520.4</v>
      </c>
      <c r="H886" s="281">
        <f>H887</f>
        <v>108.9</v>
      </c>
      <c r="I886" s="278">
        <f t="shared" si="121"/>
        <v>0.11166894311344089</v>
      </c>
    </row>
    <row r="887" spans="1:9" s="252" customFormat="1" ht="39" customHeight="1">
      <c r="A887" s="373"/>
      <c r="B887" s="168"/>
      <c r="C887" s="301"/>
      <c r="D887" s="170" t="s">
        <v>3</v>
      </c>
      <c r="E887" s="171" t="s">
        <v>179</v>
      </c>
      <c r="F887" s="281">
        <v>48017.7</v>
      </c>
      <c r="G887" s="278">
        <v>97520.4</v>
      </c>
      <c r="H887" s="278">
        <v>108.9</v>
      </c>
      <c r="I887" s="278">
        <f t="shared" si="121"/>
        <v>0.11166894311344089</v>
      </c>
    </row>
    <row r="888" spans="1:9" s="252" customFormat="1" ht="53.25">
      <c r="A888" s="373"/>
      <c r="B888" s="168"/>
      <c r="C888" s="301" t="s">
        <v>502</v>
      </c>
      <c r="D888" s="168"/>
      <c r="E888" s="145" t="s">
        <v>503</v>
      </c>
      <c r="F888" s="281">
        <f>F889</f>
        <v>2681.5</v>
      </c>
      <c r="G888" s="281">
        <f>G889</f>
        <v>8839.8</v>
      </c>
      <c r="H888" s="281">
        <f>H889</f>
        <v>4566.6</v>
      </c>
      <c r="I888" s="278">
        <f t="shared" si="121"/>
        <v>51.65953980859296</v>
      </c>
    </row>
    <row r="889" spans="1:9" s="252" customFormat="1" ht="39" customHeight="1">
      <c r="A889" s="373"/>
      <c r="B889" s="168"/>
      <c r="C889" s="168"/>
      <c r="D889" s="170" t="s">
        <v>3</v>
      </c>
      <c r="E889" s="171" t="s">
        <v>179</v>
      </c>
      <c r="F889" s="281">
        <v>2681.5</v>
      </c>
      <c r="G889" s="281">
        <v>8839.8</v>
      </c>
      <c r="H889" s="281">
        <v>4566.6</v>
      </c>
      <c r="I889" s="278">
        <f t="shared" si="121"/>
        <v>51.65953980859296</v>
      </c>
    </row>
    <row r="890" spans="1:9" s="252" customFormat="1" ht="66">
      <c r="A890" s="373"/>
      <c r="B890" s="168"/>
      <c r="C890" s="301" t="s">
        <v>504</v>
      </c>
      <c r="D890" s="168"/>
      <c r="E890" s="145" t="s">
        <v>141</v>
      </c>
      <c r="F890" s="281">
        <f>F891</f>
        <v>38326.8</v>
      </c>
      <c r="G890" s="281">
        <f>G891</f>
        <v>50091.4</v>
      </c>
      <c r="H890" s="281">
        <f>H891</f>
        <v>42065.1</v>
      </c>
      <c r="I890" s="278">
        <f>H890/G890*100</f>
        <v>83.97669060956571</v>
      </c>
    </row>
    <row r="891" spans="1:9" s="252" customFormat="1" ht="39" customHeight="1">
      <c r="A891" s="373"/>
      <c r="B891" s="168"/>
      <c r="C891" s="301"/>
      <c r="D891" s="170" t="s">
        <v>3</v>
      </c>
      <c r="E891" s="171" t="s">
        <v>179</v>
      </c>
      <c r="F891" s="281">
        <v>38326.8</v>
      </c>
      <c r="G891" s="281">
        <v>50091.4</v>
      </c>
      <c r="H891" s="281">
        <v>42065.1</v>
      </c>
      <c r="I891" s="278">
        <f>H891/G891*100</f>
        <v>83.97669060956571</v>
      </c>
    </row>
    <row r="892" spans="1:9" s="252" customFormat="1" ht="39.75">
      <c r="A892" s="373"/>
      <c r="B892" s="168"/>
      <c r="C892" s="301" t="s">
        <v>505</v>
      </c>
      <c r="D892" s="168"/>
      <c r="E892" s="145" t="s">
        <v>506</v>
      </c>
      <c r="F892" s="281">
        <f>F893</f>
        <v>3550</v>
      </c>
      <c r="G892" s="281">
        <f>G893</f>
        <v>3530.1</v>
      </c>
      <c r="H892" s="281">
        <f>H893</f>
        <v>3530.1</v>
      </c>
      <c r="I892" s="278">
        <f t="shared" si="121"/>
        <v>100</v>
      </c>
    </row>
    <row r="893" spans="1:9" s="252" customFormat="1" ht="39" customHeight="1">
      <c r="A893" s="373"/>
      <c r="B893" s="168"/>
      <c r="C893" s="301"/>
      <c r="D893" s="170" t="s">
        <v>3</v>
      </c>
      <c r="E893" s="171" t="s">
        <v>179</v>
      </c>
      <c r="F893" s="281">
        <v>3550</v>
      </c>
      <c r="G893" s="281">
        <v>3530.1</v>
      </c>
      <c r="H893" s="281">
        <v>3530.1</v>
      </c>
      <c r="I893" s="278">
        <f t="shared" si="121"/>
        <v>100</v>
      </c>
    </row>
    <row r="894" spans="1:9" s="252" customFormat="1" ht="39.75">
      <c r="A894" s="373"/>
      <c r="B894" s="168"/>
      <c r="C894" s="301" t="s">
        <v>507</v>
      </c>
      <c r="D894" s="168"/>
      <c r="E894" s="145" t="s">
        <v>508</v>
      </c>
      <c r="F894" s="281">
        <f>F895</f>
        <v>14431.6</v>
      </c>
      <c r="G894" s="281">
        <f>G895</f>
        <v>15633.5</v>
      </c>
      <c r="H894" s="281">
        <f>H895</f>
        <v>13654.3</v>
      </c>
      <c r="I894" s="278">
        <f t="shared" si="121"/>
        <v>87.34000703617232</v>
      </c>
    </row>
    <row r="895" spans="1:9" s="252" customFormat="1" ht="39" customHeight="1">
      <c r="A895" s="373"/>
      <c r="B895" s="168"/>
      <c r="C895" s="168"/>
      <c r="D895" s="170" t="s">
        <v>3</v>
      </c>
      <c r="E895" s="171" t="s">
        <v>179</v>
      </c>
      <c r="F895" s="281">
        <v>14431.6</v>
      </c>
      <c r="G895" s="278">
        <v>15633.5</v>
      </c>
      <c r="H895" s="278">
        <v>13654.3</v>
      </c>
      <c r="I895" s="278">
        <f aca="true" t="shared" si="123" ref="I895:I900">H895/G895*100</f>
        <v>87.34000703617232</v>
      </c>
    </row>
    <row r="896" spans="1:9" s="252" customFormat="1" ht="39">
      <c r="A896" s="12"/>
      <c r="B896" s="276"/>
      <c r="C896" s="315" t="s">
        <v>554</v>
      </c>
      <c r="D896" s="315"/>
      <c r="E896" s="101" t="s">
        <v>388</v>
      </c>
      <c r="F896" s="322">
        <f aca="true" t="shared" si="124" ref="F896:H897">F897</f>
        <v>0</v>
      </c>
      <c r="G896" s="322">
        <f t="shared" si="124"/>
        <v>4831.1</v>
      </c>
      <c r="H896" s="322">
        <f t="shared" si="124"/>
        <v>238.4</v>
      </c>
      <c r="I896" s="278">
        <f t="shared" si="123"/>
        <v>4.934693962037631</v>
      </c>
    </row>
    <row r="897" spans="1:9" s="252" customFormat="1" ht="54" customHeight="1">
      <c r="A897" s="12"/>
      <c r="B897" s="276"/>
      <c r="C897" s="301" t="s">
        <v>555</v>
      </c>
      <c r="D897" s="168"/>
      <c r="E897" s="145" t="s">
        <v>556</v>
      </c>
      <c r="F897" s="322">
        <f t="shared" si="124"/>
        <v>0</v>
      </c>
      <c r="G897" s="322">
        <f t="shared" si="124"/>
        <v>4831.1</v>
      </c>
      <c r="H897" s="322">
        <f t="shared" si="124"/>
        <v>238.4</v>
      </c>
      <c r="I897" s="278">
        <f t="shared" si="123"/>
        <v>4.934693962037631</v>
      </c>
    </row>
    <row r="898" spans="1:9" s="252" customFormat="1" ht="70.5" customHeight="1">
      <c r="A898" s="12"/>
      <c r="B898" s="268"/>
      <c r="C898" s="168"/>
      <c r="D898" s="170" t="s">
        <v>10</v>
      </c>
      <c r="E898" s="145" t="s">
        <v>362</v>
      </c>
      <c r="F898" s="322">
        <v>0</v>
      </c>
      <c r="G898" s="278">
        <v>4831.1</v>
      </c>
      <c r="H898" s="278">
        <v>238.4</v>
      </c>
      <c r="I898" s="278">
        <f t="shared" si="123"/>
        <v>4.934693962037631</v>
      </c>
    </row>
    <row r="899" spans="1:9" s="252" customFormat="1" ht="57" customHeight="1">
      <c r="A899" s="373"/>
      <c r="B899" s="168"/>
      <c r="C899" s="301" t="s">
        <v>603</v>
      </c>
      <c r="D899" s="168"/>
      <c r="E899" s="145" t="s">
        <v>604</v>
      </c>
      <c r="F899" s="281">
        <f>F900</f>
        <v>0</v>
      </c>
      <c r="G899" s="281">
        <f>G900</f>
        <v>102</v>
      </c>
      <c r="H899" s="281">
        <f>H900</f>
        <v>0</v>
      </c>
      <c r="I899" s="278">
        <f t="shared" si="123"/>
        <v>0</v>
      </c>
    </row>
    <row r="900" spans="1:9" s="252" customFormat="1" ht="39" customHeight="1">
      <c r="A900" s="373"/>
      <c r="B900" s="168"/>
      <c r="C900" s="168"/>
      <c r="D900" s="170" t="s">
        <v>3</v>
      </c>
      <c r="E900" s="171" t="s">
        <v>179</v>
      </c>
      <c r="F900" s="281">
        <v>0</v>
      </c>
      <c r="G900" s="278">
        <v>102</v>
      </c>
      <c r="H900" s="278">
        <v>0</v>
      </c>
      <c r="I900" s="278">
        <f t="shared" si="123"/>
        <v>0</v>
      </c>
    </row>
    <row r="901" spans="1:9" s="252" customFormat="1" ht="26.25">
      <c r="A901" s="12"/>
      <c r="B901" s="307" t="s">
        <v>106</v>
      </c>
      <c r="C901" s="167"/>
      <c r="D901" s="181"/>
      <c r="E901" s="182" t="s">
        <v>107</v>
      </c>
      <c r="F901" s="267">
        <f>F908+F941+F902</f>
        <v>95627</v>
      </c>
      <c r="G901" s="267">
        <f>G908+G941+G902</f>
        <v>145070.40000000002</v>
      </c>
      <c r="H901" s="267">
        <f>H908+H941+H902</f>
        <v>100583.70000000001</v>
      </c>
      <c r="I901" s="267">
        <f t="shared" si="121"/>
        <v>69.33440591602422</v>
      </c>
    </row>
    <row r="902" spans="1:9" s="252" customFormat="1" ht="13.5">
      <c r="A902" s="12"/>
      <c r="B902" s="36" t="s">
        <v>110</v>
      </c>
      <c r="C902" s="167"/>
      <c r="D902" s="176"/>
      <c r="E902" s="206" t="s">
        <v>111</v>
      </c>
      <c r="F902" s="283">
        <f aca="true" t="shared" si="125" ref="F902:H906">F903</f>
        <v>0</v>
      </c>
      <c r="G902" s="283">
        <f t="shared" si="125"/>
        <v>4045</v>
      </c>
      <c r="H902" s="283">
        <f t="shared" si="125"/>
        <v>0</v>
      </c>
      <c r="I902" s="272">
        <f aca="true" t="shared" si="126" ref="I902:I907">H902/G902*100</f>
        <v>0</v>
      </c>
    </row>
    <row r="903" spans="1:9" s="252" customFormat="1" ht="63" customHeight="1">
      <c r="A903" s="12"/>
      <c r="B903" s="36"/>
      <c r="C903" s="167" t="s">
        <v>461</v>
      </c>
      <c r="D903" s="176"/>
      <c r="E903" s="206" t="s">
        <v>462</v>
      </c>
      <c r="F903" s="283">
        <f t="shared" si="125"/>
        <v>0</v>
      </c>
      <c r="G903" s="283">
        <f t="shared" si="125"/>
        <v>4045</v>
      </c>
      <c r="H903" s="283">
        <f t="shared" si="125"/>
        <v>0</v>
      </c>
      <c r="I903" s="267">
        <f t="shared" si="126"/>
        <v>0</v>
      </c>
    </row>
    <row r="904" spans="1:9" s="252" customFormat="1" ht="54.75">
      <c r="A904" s="12"/>
      <c r="B904" s="36"/>
      <c r="C904" s="174" t="s">
        <v>523</v>
      </c>
      <c r="D904" s="174"/>
      <c r="E904" s="207" t="s">
        <v>524</v>
      </c>
      <c r="F904" s="271">
        <f t="shared" si="125"/>
        <v>0</v>
      </c>
      <c r="G904" s="271">
        <f t="shared" si="125"/>
        <v>4045</v>
      </c>
      <c r="H904" s="271">
        <f t="shared" si="125"/>
        <v>0</v>
      </c>
      <c r="I904" s="272">
        <f t="shared" si="126"/>
        <v>0</v>
      </c>
    </row>
    <row r="905" spans="1:9" s="252" customFormat="1" ht="39">
      <c r="A905" s="12"/>
      <c r="B905" s="36"/>
      <c r="C905" s="152" t="s">
        <v>547</v>
      </c>
      <c r="D905" s="152"/>
      <c r="E905" s="208" t="s">
        <v>388</v>
      </c>
      <c r="F905" s="281">
        <f t="shared" si="125"/>
        <v>0</v>
      </c>
      <c r="G905" s="281">
        <f t="shared" si="125"/>
        <v>4045</v>
      </c>
      <c r="H905" s="281">
        <f t="shared" si="125"/>
        <v>0</v>
      </c>
      <c r="I905" s="278">
        <f t="shared" si="126"/>
        <v>0</v>
      </c>
    </row>
    <row r="906" spans="1:9" s="252" customFormat="1" ht="96" customHeight="1">
      <c r="A906" s="12"/>
      <c r="B906" s="276"/>
      <c r="C906" s="301" t="s">
        <v>637</v>
      </c>
      <c r="D906" s="168"/>
      <c r="E906" s="145" t="s">
        <v>638</v>
      </c>
      <c r="F906" s="322">
        <f t="shared" si="125"/>
        <v>0</v>
      </c>
      <c r="G906" s="322">
        <f t="shared" si="125"/>
        <v>4045</v>
      </c>
      <c r="H906" s="322">
        <f t="shared" si="125"/>
        <v>0</v>
      </c>
      <c r="I906" s="278">
        <f t="shared" si="126"/>
        <v>0</v>
      </c>
    </row>
    <row r="907" spans="1:9" s="252" customFormat="1" ht="70.5" customHeight="1">
      <c r="A907" s="12"/>
      <c r="B907" s="268"/>
      <c r="C907" s="168"/>
      <c r="D907" s="170" t="s">
        <v>10</v>
      </c>
      <c r="E907" s="145" t="s">
        <v>362</v>
      </c>
      <c r="F907" s="322">
        <v>0</v>
      </c>
      <c r="G907" s="278">
        <v>4045</v>
      </c>
      <c r="H907" s="278">
        <v>0</v>
      </c>
      <c r="I907" s="278">
        <f t="shared" si="126"/>
        <v>0</v>
      </c>
    </row>
    <row r="908" spans="1:9" s="252" customFormat="1" ht="13.5">
      <c r="A908" s="12"/>
      <c r="B908" s="36" t="s">
        <v>53</v>
      </c>
      <c r="C908" s="167"/>
      <c r="D908" s="176"/>
      <c r="E908" s="206" t="s">
        <v>54</v>
      </c>
      <c r="F908" s="283">
        <f>F909</f>
        <v>81681.2</v>
      </c>
      <c r="G908" s="283">
        <f>G909</f>
        <v>127078.30000000002</v>
      </c>
      <c r="H908" s="283">
        <f>H909</f>
        <v>87529.90000000001</v>
      </c>
      <c r="I908" s="272">
        <f t="shared" si="121"/>
        <v>68.87871493402099</v>
      </c>
    </row>
    <row r="909" spans="1:9" s="252" customFormat="1" ht="63" customHeight="1">
      <c r="A909" s="12"/>
      <c r="B909" s="36"/>
      <c r="C909" s="167" t="s">
        <v>461</v>
      </c>
      <c r="D909" s="176"/>
      <c r="E909" s="206" t="s">
        <v>462</v>
      </c>
      <c r="F909" s="283">
        <f>F910+F936</f>
        <v>81681.2</v>
      </c>
      <c r="G909" s="283">
        <f>G910+G936</f>
        <v>127078.30000000002</v>
      </c>
      <c r="H909" s="283">
        <f>H910+H936</f>
        <v>87529.90000000001</v>
      </c>
      <c r="I909" s="267">
        <f t="shared" si="121"/>
        <v>68.87871493402099</v>
      </c>
    </row>
    <row r="910" spans="1:9" s="252" customFormat="1" ht="41.25">
      <c r="A910" s="12"/>
      <c r="B910" s="36"/>
      <c r="C910" s="168" t="s">
        <v>463</v>
      </c>
      <c r="D910" s="174"/>
      <c r="E910" s="207" t="s">
        <v>464</v>
      </c>
      <c r="F910" s="271">
        <f>F911+F913+F915+F918+F921+F934</f>
        <v>78051.9</v>
      </c>
      <c r="G910" s="271">
        <f>G911+G913+G915+G918+G921+G934</f>
        <v>123422.00000000001</v>
      </c>
      <c r="H910" s="271">
        <f>H911+H913+H915+H918+H921+H934</f>
        <v>84775.8</v>
      </c>
      <c r="I910" s="272">
        <f t="shared" si="121"/>
        <v>68.68775420913613</v>
      </c>
    </row>
    <row r="911" spans="1:9" s="252" customFormat="1" ht="39.75">
      <c r="A911" s="12"/>
      <c r="B911" s="36"/>
      <c r="C911" s="301" t="s">
        <v>509</v>
      </c>
      <c r="D911" s="174"/>
      <c r="E911" s="208" t="s">
        <v>510</v>
      </c>
      <c r="F911" s="281">
        <f>F912</f>
        <v>31340</v>
      </c>
      <c r="G911" s="281">
        <f>G912</f>
        <v>31265.1</v>
      </c>
      <c r="H911" s="281">
        <f>H912</f>
        <v>23642.3</v>
      </c>
      <c r="I911" s="278">
        <f t="shared" si="121"/>
        <v>75.61882098569971</v>
      </c>
    </row>
    <row r="912" spans="1:9" s="252" customFormat="1" ht="39" customHeight="1">
      <c r="A912" s="12"/>
      <c r="B912" s="36"/>
      <c r="C912" s="301"/>
      <c r="D912" s="170" t="s">
        <v>3</v>
      </c>
      <c r="E912" s="171" t="s">
        <v>179</v>
      </c>
      <c r="F912" s="281">
        <v>31340</v>
      </c>
      <c r="G912" s="278">
        <v>31265.1</v>
      </c>
      <c r="H912" s="278">
        <v>23642.3</v>
      </c>
      <c r="I912" s="278">
        <f t="shared" si="121"/>
        <v>75.61882098569971</v>
      </c>
    </row>
    <row r="913" spans="1:9" s="252" customFormat="1" ht="27">
      <c r="A913" s="12"/>
      <c r="B913" s="51"/>
      <c r="C913" s="301" t="s">
        <v>511</v>
      </c>
      <c r="D913" s="174"/>
      <c r="E913" s="208" t="s">
        <v>512</v>
      </c>
      <c r="F913" s="281">
        <f>F914</f>
        <v>16611.9</v>
      </c>
      <c r="G913" s="281">
        <f>G914</f>
        <v>16611.9</v>
      </c>
      <c r="H913" s="281">
        <f>H914</f>
        <v>16157.6</v>
      </c>
      <c r="I913" s="278">
        <f t="shared" si="121"/>
        <v>97.26521349153317</v>
      </c>
    </row>
    <row r="914" spans="1:9" s="252" customFormat="1" ht="39" customHeight="1">
      <c r="A914" s="12"/>
      <c r="B914" s="51"/>
      <c r="C914" s="301"/>
      <c r="D914" s="170" t="s">
        <v>3</v>
      </c>
      <c r="E914" s="171" t="s">
        <v>179</v>
      </c>
      <c r="F914" s="281">
        <v>16611.9</v>
      </c>
      <c r="G914" s="23">
        <v>16611.9</v>
      </c>
      <c r="H914" s="23">
        <v>16157.6</v>
      </c>
      <c r="I914" s="278">
        <f t="shared" si="121"/>
        <v>97.26521349153317</v>
      </c>
    </row>
    <row r="915" spans="1:9" s="252" customFormat="1" ht="52.5">
      <c r="A915" s="12"/>
      <c r="B915" s="51"/>
      <c r="C915" s="301" t="s">
        <v>513</v>
      </c>
      <c r="D915" s="170"/>
      <c r="E915" s="171" t="s">
        <v>514</v>
      </c>
      <c r="F915" s="281">
        <f>F916+F917</f>
        <v>23842.6</v>
      </c>
      <c r="G915" s="281">
        <f>G916+G917</f>
        <v>32969.8</v>
      </c>
      <c r="H915" s="281">
        <f>H916+H917</f>
        <v>17341.600000000002</v>
      </c>
      <c r="I915" s="278">
        <f t="shared" si="121"/>
        <v>52.59843857105594</v>
      </c>
    </row>
    <row r="916" spans="1:9" s="252" customFormat="1" ht="39" customHeight="1">
      <c r="A916" s="12"/>
      <c r="B916" s="51"/>
      <c r="C916" s="301"/>
      <c r="D916" s="170" t="s">
        <v>3</v>
      </c>
      <c r="E916" s="171" t="s">
        <v>179</v>
      </c>
      <c r="F916" s="281">
        <v>22185.8</v>
      </c>
      <c r="G916" s="281">
        <v>31313</v>
      </c>
      <c r="H916" s="281">
        <v>16098.2</v>
      </c>
      <c r="I916" s="278">
        <f t="shared" si="121"/>
        <v>51.41059623798423</v>
      </c>
    </row>
    <row r="917" spans="1:9" s="252" customFormat="1" ht="25.5" customHeight="1">
      <c r="A917" s="12"/>
      <c r="B917" s="51"/>
      <c r="C917" s="301"/>
      <c r="D917" s="170" t="s">
        <v>4</v>
      </c>
      <c r="E917" s="171" t="s">
        <v>5</v>
      </c>
      <c r="F917" s="281">
        <v>1656.8</v>
      </c>
      <c r="G917" s="281">
        <v>1656.8</v>
      </c>
      <c r="H917" s="281">
        <v>1243.4</v>
      </c>
      <c r="I917" s="278">
        <f t="shared" si="121"/>
        <v>75.0482858522453</v>
      </c>
    </row>
    <row r="918" spans="1:9" s="252" customFormat="1" ht="26.25">
      <c r="A918" s="12"/>
      <c r="B918" s="51"/>
      <c r="C918" s="301" t="s">
        <v>515</v>
      </c>
      <c r="D918" s="170"/>
      <c r="E918" s="171" t="s">
        <v>516</v>
      </c>
      <c r="F918" s="281">
        <f>F919+F920</f>
        <v>3571.4</v>
      </c>
      <c r="G918" s="281">
        <f>G919+G920</f>
        <v>7131.5</v>
      </c>
      <c r="H918" s="281">
        <f>H919+H920</f>
        <v>4654.7</v>
      </c>
      <c r="I918" s="278">
        <f t="shared" si="121"/>
        <v>65.26957863002173</v>
      </c>
    </row>
    <row r="919" spans="1:9" s="252" customFormat="1" ht="39" customHeight="1">
      <c r="A919" s="12"/>
      <c r="B919" s="51"/>
      <c r="C919" s="301"/>
      <c r="D919" s="170" t="s">
        <v>3</v>
      </c>
      <c r="E919" s="171" t="s">
        <v>179</v>
      </c>
      <c r="F919" s="281">
        <v>3571.4</v>
      </c>
      <c r="G919" s="281">
        <v>7127.5</v>
      </c>
      <c r="H919" s="281">
        <v>4650.7</v>
      </c>
      <c r="I919" s="278">
        <f t="shared" si="121"/>
        <v>65.25008768853033</v>
      </c>
    </row>
    <row r="920" spans="1:9" s="252" customFormat="1" ht="25.5" customHeight="1">
      <c r="A920" s="12"/>
      <c r="B920" s="51"/>
      <c r="C920" s="301"/>
      <c r="D920" s="170" t="s">
        <v>4</v>
      </c>
      <c r="E920" s="171" t="s">
        <v>5</v>
      </c>
      <c r="F920" s="281">
        <v>0</v>
      </c>
      <c r="G920" s="281">
        <v>4</v>
      </c>
      <c r="H920" s="281">
        <v>4</v>
      </c>
      <c r="I920" s="278">
        <f t="shared" si="121"/>
        <v>100</v>
      </c>
    </row>
    <row r="921" spans="1:9" s="252" customFormat="1" ht="39">
      <c r="A921" s="12"/>
      <c r="B921" s="51"/>
      <c r="C921" s="301" t="s">
        <v>465</v>
      </c>
      <c r="D921" s="301"/>
      <c r="E921" s="145" t="s">
        <v>388</v>
      </c>
      <c r="F921" s="281">
        <f>F922+F924+F926+F928+F930+F932</f>
        <v>1919.9</v>
      </c>
      <c r="G921" s="281">
        <f>G922+G924+G926+G928+G930+G932</f>
        <v>34677.600000000006</v>
      </c>
      <c r="H921" s="281">
        <f>H922+H924+H926+H928+H930+H932</f>
        <v>22246.4</v>
      </c>
      <c r="I921" s="278">
        <f t="shared" si="121"/>
        <v>64.15207511477149</v>
      </c>
    </row>
    <row r="922" spans="1:9" s="252" customFormat="1" ht="27">
      <c r="A922" s="12"/>
      <c r="B922" s="51"/>
      <c r="C922" s="301" t="s">
        <v>517</v>
      </c>
      <c r="D922" s="174"/>
      <c r="E922" s="208" t="s">
        <v>518</v>
      </c>
      <c r="F922" s="281">
        <f>F923</f>
        <v>968.2</v>
      </c>
      <c r="G922" s="281">
        <f>G923</f>
        <v>5337.2</v>
      </c>
      <c r="H922" s="281">
        <f>H923</f>
        <v>4369</v>
      </c>
      <c r="I922" s="278">
        <f t="shared" si="121"/>
        <v>81.85940193359814</v>
      </c>
    </row>
    <row r="923" spans="1:9" s="252" customFormat="1" ht="70.5" customHeight="1">
      <c r="A923" s="12"/>
      <c r="B923" s="51"/>
      <c r="C923" s="301"/>
      <c r="D923" s="301" t="s">
        <v>10</v>
      </c>
      <c r="E923" s="145" t="s">
        <v>362</v>
      </c>
      <c r="F923" s="281">
        <v>968.2</v>
      </c>
      <c r="G923" s="24">
        <v>5337.2</v>
      </c>
      <c r="H923" s="24">
        <v>4369</v>
      </c>
      <c r="I923" s="278">
        <f t="shared" si="121"/>
        <v>81.85940193359814</v>
      </c>
    </row>
    <row r="924" spans="1:9" s="252" customFormat="1" ht="27">
      <c r="A924" s="12"/>
      <c r="B924" s="51"/>
      <c r="C924" s="301" t="s">
        <v>519</v>
      </c>
      <c r="D924" s="174"/>
      <c r="E924" s="208" t="s">
        <v>520</v>
      </c>
      <c r="F924" s="281">
        <f>F925</f>
        <v>951.7</v>
      </c>
      <c r="G924" s="281">
        <f>G925</f>
        <v>13530.3</v>
      </c>
      <c r="H924" s="281">
        <f>H925</f>
        <v>12578.6</v>
      </c>
      <c r="I924" s="278">
        <f t="shared" si="121"/>
        <v>92.96615743922901</v>
      </c>
    </row>
    <row r="925" spans="1:9" s="252" customFormat="1" ht="70.5" customHeight="1">
      <c r="A925" s="12"/>
      <c r="B925" s="51"/>
      <c r="C925" s="301"/>
      <c r="D925" s="301" t="s">
        <v>10</v>
      </c>
      <c r="E925" s="145" t="s">
        <v>362</v>
      </c>
      <c r="F925" s="281">
        <v>951.7</v>
      </c>
      <c r="G925" s="281">
        <v>13530.3</v>
      </c>
      <c r="H925" s="281">
        <v>12578.6</v>
      </c>
      <c r="I925" s="278">
        <f t="shared" si="121"/>
        <v>92.96615743922901</v>
      </c>
    </row>
    <row r="926" spans="1:9" s="252" customFormat="1" ht="68.25" customHeight="1">
      <c r="A926" s="12"/>
      <c r="B926" s="51"/>
      <c r="C926" s="301" t="s">
        <v>557</v>
      </c>
      <c r="D926" s="174"/>
      <c r="E926" s="208" t="s">
        <v>558</v>
      </c>
      <c r="F926" s="281">
        <f>F927</f>
        <v>0</v>
      </c>
      <c r="G926" s="281">
        <f>G927</f>
        <v>116.4</v>
      </c>
      <c r="H926" s="281">
        <f>H927</f>
        <v>116.4</v>
      </c>
      <c r="I926" s="278">
        <f aca="true" t="shared" si="127" ref="I926:I931">H926/G926*100</f>
        <v>100</v>
      </c>
    </row>
    <row r="927" spans="1:9" s="252" customFormat="1" ht="70.5" customHeight="1">
      <c r="A927" s="12"/>
      <c r="B927" s="51"/>
      <c r="C927" s="301"/>
      <c r="D927" s="301" t="s">
        <v>10</v>
      </c>
      <c r="E927" s="145" t="s">
        <v>362</v>
      </c>
      <c r="F927" s="281">
        <v>0</v>
      </c>
      <c r="G927" s="281">
        <v>116.4</v>
      </c>
      <c r="H927" s="281">
        <v>116.4</v>
      </c>
      <c r="I927" s="278">
        <f t="shared" si="127"/>
        <v>100</v>
      </c>
    </row>
    <row r="928" spans="1:9" s="252" customFormat="1" ht="27.75" customHeight="1">
      <c r="A928" s="12"/>
      <c r="B928" s="51"/>
      <c r="C928" s="301" t="s">
        <v>559</v>
      </c>
      <c r="D928" s="174"/>
      <c r="E928" s="208" t="s">
        <v>560</v>
      </c>
      <c r="F928" s="281">
        <f>F929</f>
        <v>0</v>
      </c>
      <c r="G928" s="281">
        <f>G929</f>
        <v>7645.2</v>
      </c>
      <c r="H928" s="281">
        <f>H929</f>
        <v>353.3</v>
      </c>
      <c r="I928" s="278">
        <f t="shared" si="127"/>
        <v>4.621200230209805</v>
      </c>
    </row>
    <row r="929" spans="1:9" s="252" customFormat="1" ht="70.5" customHeight="1">
      <c r="A929" s="12"/>
      <c r="B929" s="51"/>
      <c r="C929" s="301"/>
      <c r="D929" s="301" t="s">
        <v>10</v>
      </c>
      <c r="E929" s="145" t="s">
        <v>362</v>
      </c>
      <c r="F929" s="281">
        <v>0</v>
      </c>
      <c r="G929" s="281">
        <v>7645.2</v>
      </c>
      <c r="H929" s="281">
        <v>353.3</v>
      </c>
      <c r="I929" s="278">
        <f t="shared" si="127"/>
        <v>4.621200230209805</v>
      </c>
    </row>
    <row r="930" spans="1:9" s="252" customFormat="1" ht="95.25" customHeight="1">
      <c r="A930" s="12"/>
      <c r="B930" s="51"/>
      <c r="C930" s="301" t="s">
        <v>605</v>
      </c>
      <c r="D930" s="174"/>
      <c r="E930" s="208" t="s">
        <v>606</v>
      </c>
      <c r="F930" s="281">
        <f>F931</f>
        <v>0</v>
      </c>
      <c r="G930" s="281">
        <f>G931</f>
        <v>8048.5</v>
      </c>
      <c r="H930" s="281">
        <f>H931</f>
        <v>4829.1</v>
      </c>
      <c r="I930" s="278">
        <f t="shared" si="127"/>
        <v>60.00000000000001</v>
      </c>
    </row>
    <row r="931" spans="1:9" s="252" customFormat="1" ht="70.5" customHeight="1">
      <c r="A931" s="12"/>
      <c r="B931" s="51"/>
      <c r="C931" s="301"/>
      <c r="D931" s="301" t="s">
        <v>10</v>
      </c>
      <c r="E931" s="145" t="s">
        <v>362</v>
      </c>
      <c r="F931" s="281">
        <v>0</v>
      </c>
      <c r="G931" s="281">
        <v>8048.5</v>
      </c>
      <c r="H931" s="281">
        <v>4829.1</v>
      </c>
      <c r="I931" s="278">
        <f t="shared" si="127"/>
        <v>60.00000000000001</v>
      </c>
    </row>
    <row r="932" spans="1:9" s="252" customFormat="1" ht="39" customHeight="1" hidden="1">
      <c r="A932" s="12"/>
      <c r="B932" s="51"/>
      <c r="C932" s="301" t="s">
        <v>639</v>
      </c>
      <c r="D932" s="174"/>
      <c r="E932" s="208" t="s">
        <v>640</v>
      </c>
      <c r="F932" s="281">
        <f>F933</f>
        <v>0</v>
      </c>
      <c r="G932" s="281">
        <f>G933</f>
        <v>0</v>
      </c>
      <c r="H932" s="281">
        <f>H933</f>
        <v>0</v>
      </c>
      <c r="I932" s="278" t="e">
        <f>H932/G932*100</f>
        <v>#DIV/0!</v>
      </c>
    </row>
    <row r="933" spans="1:9" s="252" customFormat="1" ht="70.5" customHeight="1" hidden="1">
      <c r="A933" s="12"/>
      <c r="B933" s="51"/>
      <c r="C933" s="301"/>
      <c r="D933" s="301" t="s">
        <v>10</v>
      </c>
      <c r="E933" s="145" t="s">
        <v>362</v>
      </c>
      <c r="F933" s="281">
        <v>0</v>
      </c>
      <c r="G933" s="281"/>
      <c r="H933" s="281"/>
      <c r="I933" s="278" t="e">
        <f>H933/G933*100</f>
        <v>#DIV/0!</v>
      </c>
    </row>
    <row r="934" spans="1:9" s="252" customFormat="1" ht="27">
      <c r="A934" s="12"/>
      <c r="B934" s="51"/>
      <c r="C934" s="301" t="s">
        <v>521</v>
      </c>
      <c r="D934" s="174"/>
      <c r="E934" s="208" t="s">
        <v>522</v>
      </c>
      <c r="F934" s="281">
        <f>F935</f>
        <v>766.1</v>
      </c>
      <c r="G934" s="281">
        <f>G935</f>
        <v>766.1</v>
      </c>
      <c r="H934" s="281">
        <f>H935</f>
        <v>733.2</v>
      </c>
      <c r="I934" s="278">
        <f t="shared" si="121"/>
        <v>95.70552147239265</v>
      </c>
    </row>
    <row r="935" spans="1:9" s="252" customFormat="1" ht="25.5" customHeight="1">
      <c r="A935" s="12"/>
      <c r="B935" s="51"/>
      <c r="C935" s="152"/>
      <c r="D935" s="170" t="s">
        <v>4</v>
      </c>
      <c r="E935" s="171" t="s">
        <v>5</v>
      </c>
      <c r="F935" s="281">
        <v>766.1</v>
      </c>
      <c r="G935" s="281">
        <v>766.1</v>
      </c>
      <c r="H935" s="281">
        <v>733.2</v>
      </c>
      <c r="I935" s="278">
        <f t="shared" si="121"/>
        <v>95.70552147239265</v>
      </c>
    </row>
    <row r="936" spans="1:9" s="252" customFormat="1" ht="54.75">
      <c r="A936" s="12"/>
      <c r="B936" s="51"/>
      <c r="C936" s="174" t="s">
        <v>523</v>
      </c>
      <c r="D936" s="174"/>
      <c r="E936" s="207" t="s">
        <v>524</v>
      </c>
      <c r="F936" s="271">
        <f>F937+F939</f>
        <v>3629.3</v>
      </c>
      <c r="G936" s="271">
        <f>G937+G939</f>
        <v>3656.3</v>
      </c>
      <c r="H936" s="271">
        <f>H937+H939</f>
        <v>2754.1</v>
      </c>
      <c r="I936" s="272">
        <f t="shared" si="121"/>
        <v>75.32478188332466</v>
      </c>
    </row>
    <row r="937" spans="1:9" s="252" customFormat="1" ht="39">
      <c r="A937" s="12"/>
      <c r="B937" s="51"/>
      <c r="C937" s="152" t="s">
        <v>525</v>
      </c>
      <c r="D937" s="152"/>
      <c r="E937" s="208" t="s">
        <v>526</v>
      </c>
      <c r="F937" s="278">
        <f>F938</f>
        <v>1849.8</v>
      </c>
      <c r="G937" s="278">
        <f>G938</f>
        <v>1849.8</v>
      </c>
      <c r="H937" s="278">
        <f>H938</f>
        <v>1769.5</v>
      </c>
      <c r="I937" s="278">
        <f t="shared" si="121"/>
        <v>95.6589901610985</v>
      </c>
    </row>
    <row r="938" spans="1:9" s="252" customFormat="1" ht="39" customHeight="1">
      <c r="A938" s="12"/>
      <c r="B938" s="51"/>
      <c r="C938" s="152"/>
      <c r="D938" s="170" t="s">
        <v>3</v>
      </c>
      <c r="E938" s="171" t="s">
        <v>179</v>
      </c>
      <c r="F938" s="281">
        <v>1849.8</v>
      </c>
      <c r="G938" s="281">
        <v>1849.8</v>
      </c>
      <c r="H938" s="281">
        <v>1769.5</v>
      </c>
      <c r="I938" s="278">
        <f t="shared" si="121"/>
        <v>95.6589901610985</v>
      </c>
    </row>
    <row r="939" spans="1:9" s="252" customFormat="1" ht="39">
      <c r="A939" s="12"/>
      <c r="B939" s="51"/>
      <c r="C939" s="152" t="s">
        <v>527</v>
      </c>
      <c r="D939" s="152"/>
      <c r="E939" s="208" t="s">
        <v>528</v>
      </c>
      <c r="F939" s="281">
        <f>F940</f>
        <v>1779.5</v>
      </c>
      <c r="G939" s="281">
        <f>G940</f>
        <v>1806.5</v>
      </c>
      <c r="H939" s="281">
        <f>H940</f>
        <v>984.6</v>
      </c>
      <c r="I939" s="278">
        <f t="shared" si="121"/>
        <v>54.50318295045668</v>
      </c>
    </row>
    <row r="940" spans="1:9" s="252" customFormat="1" ht="39" customHeight="1">
      <c r="A940" s="12"/>
      <c r="B940" s="51"/>
      <c r="C940" s="152"/>
      <c r="D940" s="170" t="s">
        <v>3</v>
      </c>
      <c r="E940" s="171" t="s">
        <v>179</v>
      </c>
      <c r="F940" s="281">
        <v>1779.5</v>
      </c>
      <c r="G940" s="19">
        <v>1806.5</v>
      </c>
      <c r="H940" s="19">
        <v>984.6</v>
      </c>
      <c r="I940" s="278">
        <f t="shared" si="121"/>
        <v>54.50318295045668</v>
      </c>
    </row>
    <row r="941" spans="1:9" s="252" customFormat="1" ht="41.25">
      <c r="A941" s="12"/>
      <c r="B941" s="28" t="s">
        <v>55</v>
      </c>
      <c r="C941" s="203"/>
      <c r="D941" s="215"/>
      <c r="E941" s="216" t="s">
        <v>112</v>
      </c>
      <c r="F941" s="293">
        <f>F942</f>
        <v>13945.8</v>
      </c>
      <c r="G941" s="293">
        <f>G942</f>
        <v>13947.099999999999</v>
      </c>
      <c r="H941" s="293">
        <f>H942</f>
        <v>13053.8</v>
      </c>
      <c r="I941" s="272">
        <f t="shared" si="121"/>
        <v>93.59508428275413</v>
      </c>
    </row>
    <row r="942" spans="1:9" s="252" customFormat="1" ht="27">
      <c r="A942" s="12"/>
      <c r="B942" s="28"/>
      <c r="C942" s="311" t="s">
        <v>238</v>
      </c>
      <c r="D942" s="164"/>
      <c r="E942" s="156" t="s">
        <v>239</v>
      </c>
      <c r="F942" s="329">
        <f>F943+F948</f>
        <v>13945.8</v>
      </c>
      <c r="G942" s="329">
        <f>G943+G948</f>
        <v>13947.099999999999</v>
      </c>
      <c r="H942" s="329">
        <f>H943+H948</f>
        <v>13053.8</v>
      </c>
      <c r="I942" s="267">
        <f t="shared" si="121"/>
        <v>93.59508428275413</v>
      </c>
    </row>
    <row r="943" spans="1:9" s="294" customFormat="1" ht="45.75" customHeight="1">
      <c r="A943" s="9"/>
      <c r="B943" s="28"/>
      <c r="C943" s="164" t="s">
        <v>240</v>
      </c>
      <c r="D943" s="210"/>
      <c r="E943" s="109" t="s">
        <v>241</v>
      </c>
      <c r="F943" s="314">
        <f>F944</f>
        <v>8293.8</v>
      </c>
      <c r="G943" s="314">
        <f>G944</f>
        <v>8302.5</v>
      </c>
      <c r="H943" s="314">
        <f>H944</f>
        <v>7707.4</v>
      </c>
      <c r="I943" s="272">
        <f t="shared" si="121"/>
        <v>92.83227943390544</v>
      </c>
    </row>
    <row r="944" spans="1:9" s="252" customFormat="1" ht="13.5">
      <c r="A944" s="12"/>
      <c r="B944" s="28"/>
      <c r="C944" s="315" t="s">
        <v>242</v>
      </c>
      <c r="D944" s="102"/>
      <c r="E944" s="118" t="s">
        <v>17</v>
      </c>
      <c r="F944" s="316">
        <f>F945+F946+F947</f>
        <v>8293.8</v>
      </c>
      <c r="G944" s="316">
        <f>G945+G946+G947</f>
        <v>8302.5</v>
      </c>
      <c r="H944" s="316">
        <f>H945+H946+H947</f>
        <v>7707.4</v>
      </c>
      <c r="I944" s="278">
        <f t="shared" si="121"/>
        <v>92.83227943390544</v>
      </c>
    </row>
    <row r="945" spans="1:9" s="252" customFormat="1" ht="130.5" customHeight="1">
      <c r="A945" s="12"/>
      <c r="B945" s="28"/>
      <c r="C945" s="315"/>
      <c r="D945" s="102" t="s">
        <v>2</v>
      </c>
      <c r="E945" s="106" t="s">
        <v>561</v>
      </c>
      <c r="F945" s="317">
        <v>7612.8</v>
      </c>
      <c r="G945" s="281">
        <v>7612.8</v>
      </c>
      <c r="H945" s="281">
        <v>7086</v>
      </c>
      <c r="I945" s="278">
        <f t="shared" si="121"/>
        <v>93.08007566204287</v>
      </c>
    </row>
    <row r="946" spans="1:9" s="252" customFormat="1" ht="39" customHeight="1">
      <c r="A946" s="12"/>
      <c r="B946" s="28"/>
      <c r="C946" s="315"/>
      <c r="D946" s="102" t="s">
        <v>3</v>
      </c>
      <c r="E946" s="106" t="s">
        <v>179</v>
      </c>
      <c r="F946" s="317">
        <v>676.7</v>
      </c>
      <c r="G946" s="281">
        <v>685.4</v>
      </c>
      <c r="H946" s="281">
        <v>619.7</v>
      </c>
      <c r="I946" s="278">
        <f t="shared" si="121"/>
        <v>90.41435658009922</v>
      </c>
    </row>
    <row r="947" spans="1:9" s="252" customFormat="1" ht="25.5" customHeight="1">
      <c r="A947" s="12"/>
      <c r="B947" s="28"/>
      <c r="C947" s="315"/>
      <c r="D947" s="102" t="s">
        <v>4</v>
      </c>
      <c r="E947" s="106" t="s">
        <v>5</v>
      </c>
      <c r="F947" s="317">
        <v>4.3</v>
      </c>
      <c r="G947" s="281">
        <v>4.3</v>
      </c>
      <c r="H947" s="281">
        <v>1.7</v>
      </c>
      <c r="I947" s="278">
        <f t="shared" si="121"/>
        <v>39.53488372093023</v>
      </c>
    </row>
    <row r="948" spans="1:9" s="294" customFormat="1" ht="54.75">
      <c r="A948" s="9"/>
      <c r="B948" s="28"/>
      <c r="C948" s="332" t="s">
        <v>341</v>
      </c>
      <c r="D948" s="214"/>
      <c r="E948" s="218" t="s">
        <v>120</v>
      </c>
      <c r="F948" s="314">
        <f>F949</f>
        <v>5652</v>
      </c>
      <c r="G948" s="314">
        <f>G949</f>
        <v>5644.599999999999</v>
      </c>
      <c r="H948" s="314">
        <f>H949</f>
        <v>5346.400000000001</v>
      </c>
      <c r="I948" s="272">
        <f t="shared" si="121"/>
        <v>94.71707472628708</v>
      </c>
    </row>
    <row r="949" spans="1:9" s="252" customFormat="1" ht="26.25">
      <c r="A949" s="12"/>
      <c r="B949" s="28"/>
      <c r="C949" s="315" t="s">
        <v>342</v>
      </c>
      <c r="D949" s="315"/>
      <c r="E949" s="217" t="s">
        <v>343</v>
      </c>
      <c r="F949" s="316">
        <f>F950+F951+F952</f>
        <v>5652</v>
      </c>
      <c r="G949" s="316">
        <f>G950+G951+G952</f>
        <v>5644.599999999999</v>
      </c>
      <c r="H949" s="316">
        <f>H950+H951+H952</f>
        <v>5346.400000000001</v>
      </c>
      <c r="I949" s="278">
        <f t="shared" si="121"/>
        <v>94.71707472628708</v>
      </c>
    </row>
    <row r="950" spans="1:9" s="252" customFormat="1" ht="130.5" customHeight="1">
      <c r="A950" s="12"/>
      <c r="B950" s="28"/>
      <c r="C950" s="315"/>
      <c r="D950" s="102" t="s">
        <v>2</v>
      </c>
      <c r="E950" s="106" t="s">
        <v>561</v>
      </c>
      <c r="F950" s="322">
        <v>4940.6</v>
      </c>
      <c r="G950" s="278">
        <v>4924.2</v>
      </c>
      <c r="H950" s="278">
        <v>4851.3</v>
      </c>
      <c r="I950" s="278">
        <f t="shared" si="121"/>
        <v>98.51955647617888</v>
      </c>
    </row>
    <row r="951" spans="1:9" s="252" customFormat="1" ht="39" customHeight="1">
      <c r="A951" s="12"/>
      <c r="B951" s="28"/>
      <c r="C951" s="315"/>
      <c r="D951" s="102" t="s">
        <v>3</v>
      </c>
      <c r="E951" s="106" t="s">
        <v>179</v>
      </c>
      <c r="F951" s="322">
        <v>657</v>
      </c>
      <c r="G951" s="278">
        <v>648</v>
      </c>
      <c r="H951" s="278">
        <v>426.3</v>
      </c>
      <c r="I951" s="278">
        <f t="shared" si="121"/>
        <v>65.78703703703704</v>
      </c>
    </row>
    <row r="952" spans="1:9" s="252" customFormat="1" ht="25.5" customHeight="1">
      <c r="A952" s="49"/>
      <c r="B952" s="28"/>
      <c r="C952" s="315"/>
      <c r="D952" s="102" t="s">
        <v>4</v>
      </c>
      <c r="E952" s="106" t="s">
        <v>5</v>
      </c>
      <c r="F952" s="322">
        <v>54.4</v>
      </c>
      <c r="G952" s="278">
        <v>72.4</v>
      </c>
      <c r="H952" s="278">
        <v>68.8</v>
      </c>
      <c r="I952" s="278">
        <f t="shared" si="121"/>
        <v>95.02762430939225</v>
      </c>
    </row>
    <row r="953" spans="1:9" s="252" customFormat="1" ht="26.25">
      <c r="A953" s="8"/>
      <c r="B953" s="26" t="s">
        <v>113</v>
      </c>
      <c r="C953" s="204"/>
      <c r="D953" s="179"/>
      <c r="E953" s="219" t="s">
        <v>114</v>
      </c>
      <c r="F953" s="267">
        <f>F954</f>
        <v>846</v>
      </c>
      <c r="G953" s="267">
        <f aca="true" t="shared" si="128" ref="G953:H957">G954</f>
        <v>465.1</v>
      </c>
      <c r="H953" s="267">
        <f t="shared" si="128"/>
        <v>354</v>
      </c>
      <c r="I953" s="267">
        <f aca="true" t="shared" si="129" ref="I953:I968">H953/G953*100</f>
        <v>76.11266394323802</v>
      </c>
    </row>
    <row r="954" spans="1:9" s="252" customFormat="1" ht="54.75">
      <c r="A954" s="8"/>
      <c r="B954" s="28" t="s">
        <v>157</v>
      </c>
      <c r="C954" s="204"/>
      <c r="D954" s="179"/>
      <c r="E954" s="220" t="s">
        <v>158</v>
      </c>
      <c r="F954" s="272">
        <f>F955</f>
        <v>846</v>
      </c>
      <c r="G954" s="272">
        <f t="shared" si="128"/>
        <v>465.1</v>
      </c>
      <c r="H954" s="272">
        <f t="shared" si="128"/>
        <v>354</v>
      </c>
      <c r="I954" s="272">
        <f t="shared" si="129"/>
        <v>76.11266394323802</v>
      </c>
    </row>
    <row r="955" spans="1:9" s="252" customFormat="1" ht="78.75">
      <c r="A955" s="8"/>
      <c r="B955" s="28"/>
      <c r="C955" s="167" t="s">
        <v>529</v>
      </c>
      <c r="D955" s="176"/>
      <c r="E955" s="206" t="s">
        <v>462</v>
      </c>
      <c r="F955" s="283">
        <f>F956</f>
        <v>846</v>
      </c>
      <c r="G955" s="283">
        <f t="shared" si="128"/>
        <v>465.1</v>
      </c>
      <c r="H955" s="283">
        <f t="shared" si="128"/>
        <v>354</v>
      </c>
      <c r="I955" s="267">
        <f t="shared" si="129"/>
        <v>76.11266394323802</v>
      </c>
    </row>
    <row r="956" spans="1:9" s="252" customFormat="1" ht="54.75">
      <c r="A956" s="8"/>
      <c r="B956" s="302"/>
      <c r="C956" s="174" t="s">
        <v>523</v>
      </c>
      <c r="D956" s="174"/>
      <c r="E956" s="207" t="s">
        <v>524</v>
      </c>
      <c r="F956" s="271">
        <f>F957</f>
        <v>846</v>
      </c>
      <c r="G956" s="271">
        <f t="shared" si="128"/>
        <v>465.1</v>
      </c>
      <c r="H956" s="271">
        <f t="shared" si="128"/>
        <v>354</v>
      </c>
      <c r="I956" s="272">
        <f t="shared" si="129"/>
        <v>76.11266394323802</v>
      </c>
    </row>
    <row r="957" spans="1:9" s="252" customFormat="1" ht="14.25">
      <c r="A957" s="8"/>
      <c r="B957" s="302"/>
      <c r="C957" s="152" t="s">
        <v>530</v>
      </c>
      <c r="D957" s="221"/>
      <c r="E957" s="222" t="s">
        <v>531</v>
      </c>
      <c r="F957" s="281">
        <f>F958</f>
        <v>846</v>
      </c>
      <c r="G957" s="281">
        <f t="shared" si="128"/>
        <v>465.1</v>
      </c>
      <c r="H957" s="281">
        <f t="shared" si="128"/>
        <v>354</v>
      </c>
      <c r="I957" s="374">
        <f t="shared" si="129"/>
        <v>76.11266394323802</v>
      </c>
    </row>
    <row r="958" spans="1:9" s="252" customFormat="1" ht="39" customHeight="1">
      <c r="A958" s="8"/>
      <c r="B958" s="302"/>
      <c r="C958" s="170"/>
      <c r="D958" s="142" t="s">
        <v>3</v>
      </c>
      <c r="E958" s="141" t="s">
        <v>179</v>
      </c>
      <c r="F958" s="281">
        <v>846</v>
      </c>
      <c r="G958" s="278">
        <v>465.1</v>
      </c>
      <c r="H958" s="278">
        <v>354</v>
      </c>
      <c r="I958" s="374">
        <f t="shared" si="129"/>
        <v>76.11266394323802</v>
      </c>
    </row>
    <row r="959" spans="1:9" s="252" customFormat="1" ht="26.25" hidden="1">
      <c r="A959" s="8"/>
      <c r="B959" s="282" t="s">
        <v>127</v>
      </c>
      <c r="C959" s="269"/>
      <c r="D959" s="323"/>
      <c r="E959" s="25" t="s">
        <v>148</v>
      </c>
      <c r="F959" s="267">
        <f aca="true" t="shared" si="130" ref="F959:H963">F960</f>
        <v>0</v>
      </c>
      <c r="G959" s="267">
        <f t="shared" si="130"/>
        <v>0</v>
      </c>
      <c r="H959" s="267">
        <f t="shared" si="130"/>
        <v>0</v>
      </c>
      <c r="I959" s="267" t="e">
        <f t="shared" si="129"/>
        <v>#DIV/0!</v>
      </c>
    </row>
    <row r="960" spans="1:9" s="252" customFormat="1" ht="13.5" hidden="1">
      <c r="A960" s="8"/>
      <c r="B960" s="268" t="s">
        <v>128</v>
      </c>
      <c r="C960" s="269"/>
      <c r="D960" s="324"/>
      <c r="E960" s="238" t="s">
        <v>129</v>
      </c>
      <c r="F960" s="272">
        <f t="shared" si="130"/>
        <v>0</v>
      </c>
      <c r="G960" s="272">
        <f t="shared" si="130"/>
        <v>0</v>
      </c>
      <c r="H960" s="272">
        <f t="shared" si="130"/>
        <v>0</v>
      </c>
      <c r="I960" s="272" t="e">
        <f t="shared" si="129"/>
        <v>#DIV/0!</v>
      </c>
    </row>
    <row r="961" spans="1:9" s="252" customFormat="1" ht="13.5" hidden="1">
      <c r="A961" s="8"/>
      <c r="B961" s="268"/>
      <c r="C961" s="269"/>
      <c r="D961" s="323"/>
      <c r="E961" s="7"/>
      <c r="F961" s="267"/>
      <c r="G961" s="267"/>
      <c r="H961" s="267"/>
      <c r="I961" s="267" t="e">
        <f t="shared" si="129"/>
        <v>#DIV/0!</v>
      </c>
    </row>
    <row r="962" spans="1:9" s="252" customFormat="1" ht="13.5">
      <c r="A962" s="8"/>
      <c r="B962" s="282" t="s">
        <v>130</v>
      </c>
      <c r="C962" s="269"/>
      <c r="D962" s="323"/>
      <c r="E962" s="25" t="s">
        <v>81</v>
      </c>
      <c r="F962" s="267">
        <f t="shared" si="130"/>
        <v>0</v>
      </c>
      <c r="G962" s="267">
        <f t="shared" si="130"/>
        <v>6011.3</v>
      </c>
      <c r="H962" s="267">
        <f t="shared" si="130"/>
        <v>6011.3</v>
      </c>
      <c r="I962" s="267">
        <f aca="true" t="shared" si="131" ref="I962:I967">H962/G962*100</f>
        <v>100</v>
      </c>
    </row>
    <row r="963" spans="1:9" s="252" customFormat="1" ht="27">
      <c r="A963" s="8"/>
      <c r="B963" s="268" t="s">
        <v>131</v>
      </c>
      <c r="C963" s="269"/>
      <c r="D963" s="324"/>
      <c r="E963" s="238" t="s">
        <v>40</v>
      </c>
      <c r="F963" s="272">
        <f>F964</f>
        <v>0</v>
      </c>
      <c r="G963" s="272">
        <f t="shared" si="130"/>
        <v>6011.3</v>
      </c>
      <c r="H963" s="272">
        <f t="shared" si="130"/>
        <v>6011.3</v>
      </c>
      <c r="I963" s="272">
        <f t="shared" si="131"/>
        <v>100</v>
      </c>
    </row>
    <row r="964" spans="1:9" s="252" customFormat="1" ht="51" customHeight="1">
      <c r="A964" s="8"/>
      <c r="B964" s="28"/>
      <c r="C964" s="167" t="s">
        <v>166</v>
      </c>
      <c r="D964" s="176"/>
      <c r="E964" s="206" t="s">
        <v>167</v>
      </c>
      <c r="F964" s="283">
        <f>F965</f>
        <v>0</v>
      </c>
      <c r="G964" s="283">
        <f aca="true" t="shared" si="132" ref="G964:H966">G965</f>
        <v>6011.3</v>
      </c>
      <c r="H964" s="283">
        <f t="shared" si="132"/>
        <v>6011.3</v>
      </c>
      <c r="I964" s="267">
        <f t="shared" si="131"/>
        <v>100</v>
      </c>
    </row>
    <row r="965" spans="1:9" s="252" customFormat="1" ht="41.25">
      <c r="A965" s="8"/>
      <c r="B965" s="302"/>
      <c r="C965" s="164" t="s">
        <v>168</v>
      </c>
      <c r="D965" s="210"/>
      <c r="E965" s="104" t="s">
        <v>169</v>
      </c>
      <c r="F965" s="271">
        <f>F966</f>
        <v>0</v>
      </c>
      <c r="G965" s="271">
        <f t="shared" si="132"/>
        <v>6011.3</v>
      </c>
      <c r="H965" s="271">
        <f t="shared" si="132"/>
        <v>6011.3</v>
      </c>
      <c r="I965" s="272">
        <f t="shared" si="131"/>
        <v>100</v>
      </c>
    </row>
    <row r="966" spans="1:9" s="252" customFormat="1" ht="52.5">
      <c r="A966" s="8"/>
      <c r="B966" s="302"/>
      <c r="C966" s="315" t="s">
        <v>186</v>
      </c>
      <c r="D966" s="108"/>
      <c r="E966" s="67" t="s">
        <v>187</v>
      </c>
      <c r="F966" s="278">
        <f>F967</f>
        <v>0</v>
      </c>
      <c r="G966" s="278">
        <f t="shared" si="132"/>
        <v>6011.3</v>
      </c>
      <c r="H966" s="278">
        <f t="shared" si="132"/>
        <v>6011.3</v>
      </c>
      <c r="I966" s="278">
        <f t="shared" si="131"/>
        <v>100</v>
      </c>
    </row>
    <row r="967" spans="1:9" s="252" customFormat="1" ht="39" customHeight="1">
      <c r="A967" s="8"/>
      <c r="B967" s="302"/>
      <c r="C967" s="108"/>
      <c r="D967" s="315" t="s">
        <v>3</v>
      </c>
      <c r="E967" s="112" t="s">
        <v>179</v>
      </c>
      <c r="F967" s="278">
        <v>0</v>
      </c>
      <c r="G967" s="278">
        <v>6011.3</v>
      </c>
      <c r="H967" s="278">
        <v>6011.3</v>
      </c>
      <c r="I967" s="278">
        <f t="shared" si="131"/>
        <v>100</v>
      </c>
    </row>
    <row r="968" spans="1:9" s="252" customFormat="1" ht="15">
      <c r="A968" s="12"/>
      <c r="B968" s="375"/>
      <c r="C968" s="376"/>
      <c r="D968" s="377"/>
      <c r="E968" s="54" t="s">
        <v>79</v>
      </c>
      <c r="F968" s="306">
        <f>F12+F92+F187+F356+F397+F474+F553+F834+F855+F866</f>
        <v>3707521.6999999997</v>
      </c>
      <c r="G968" s="306">
        <f>G12+G92+G187+G356+G397+G474+G553+G834+G855+G866</f>
        <v>4566901.6</v>
      </c>
      <c r="H968" s="306">
        <f>H12+H92+H187+H356+H397+H474+H553+H834+H855+H866</f>
        <v>2817854.6999999993</v>
      </c>
      <c r="I968" s="306">
        <f t="shared" si="129"/>
        <v>61.701673186915166</v>
      </c>
    </row>
    <row r="969" spans="1:5" s="252" customFormat="1" ht="12.75">
      <c r="A969" s="378"/>
      <c r="B969" s="378"/>
      <c r="C969" s="379"/>
      <c r="D969" s="251"/>
      <c r="E969" s="55"/>
    </row>
    <row r="970" spans="1:9" s="252" customFormat="1" ht="14.25">
      <c r="A970" s="12"/>
      <c r="B970" s="12"/>
      <c r="C970" s="380"/>
      <c r="D970" s="400" t="s">
        <v>153</v>
      </c>
      <c r="E970" s="401"/>
      <c r="F970" s="381">
        <f>3549350.2-F968</f>
        <v>-158171.49999999953</v>
      </c>
      <c r="G970" s="381">
        <f>3819486.6-G968</f>
        <v>-747414.9999999995</v>
      </c>
      <c r="H970" s="381">
        <f>2851926.5-H968</f>
        <v>34071.800000000745</v>
      </c>
      <c r="I970" s="382"/>
    </row>
    <row r="971" spans="1:9" ht="12.75">
      <c r="A971" s="383"/>
      <c r="B971" s="383"/>
      <c r="C971" s="384"/>
      <c r="D971" s="253"/>
      <c r="E971" s="1"/>
      <c r="F971" s="385"/>
      <c r="G971" s="386"/>
      <c r="H971" s="386"/>
      <c r="I971" s="385"/>
    </row>
    <row r="972" spans="1:9" ht="12.75">
      <c r="A972" s="383"/>
      <c r="B972" s="383"/>
      <c r="C972" s="384"/>
      <c r="D972" s="253"/>
      <c r="E972" s="1"/>
      <c r="F972" s="385"/>
      <c r="G972" s="386"/>
      <c r="H972" s="386"/>
      <c r="I972" s="385"/>
    </row>
    <row r="973" spans="5:9" ht="12.75">
      <c r="E973" s="2"/>
      <c r="F973" s="385"/>
      <c r="G973" s="386"/>
      <c r="H973" s="386"/>
      <c r="I973" s="385"/>
    </row>
    <row r="974" spans="6:9" ht="12.75">
      <c r="F974" s="385"/>
      <c r="G974" s="386"/>
      <c r="H974" s="386"/>
      <c r="I974" s="385"/>
    </row>
    <row r="975" spans="6:9" ht="12.75">
      <c r="F975" s="385"/>
      <c r="G975" s="386"/>
      <c r="H975" s="386"/>
      <c r="I975" s="385"/>
    </row>
    <row r="976" spans="6:9" ht="12.75">
      <c r="F976" s="385"/>
      <c r="G976" s="386"/>
      <c r="H976" s="386"/>
      <c r="I976" s="385"/>
    </row>
    <row r="977" spans="6:9" ht="12.75">
      <c r="F977" s="385"/>
      <c r="G977" s="386"/>
      <c r="H977" s="386"/>
      <c r="I977" s="385"/>
    </row>
  </sheetData>
  <sheetProtection/>
  <autoFilter ref="C1:C977"/>
  <mergeCells count="17">
    <mergeCell ref="I10:I11"/>
    <mergeCell ref="C8:G8"/>
    <mergeCell ref="D970:E970"/>
    <mergeCell ref="A10:A11"/>
    <mergeCell ref="B10:B11"/>
    <mergeCell ref="C10:C11"/>
    <mergeCell ref="D10:D11"/>
    <mergeCell ref="A7:I7"/>
    <mergeCell ref="E10:E11"/>
    <mergeCell ref="F10:F11"/>
    <mergeCell ref="G10:G11"/>
    <mergeCell ref="H10:H11"/>
    <mergeCell ref="F1:I1"/>
    <mergeCell ref="F2:I2"/>
    <mergeCell ref="F3:I3"/>
    <mergeCell ref="F5:I5"/>
    <mergeCell ref="H9:I9"/>
  </mergeCells>
  <printOptions/>
  <pageMargins left="0.7874015748031497" right="0.1968503937007874" top="0.3937007874015748" bottom="0.7874015748031497" header="0.5118110236220472" footer="0.5118110236220472"/>
  <pageSetup horizontalDpi="600" verticalDpi="600" orientation="portrait" paperSize="9" scale="9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zhuk_m</cp:lastModifiedBy>
  <cp:lastPrinted>2014-11-07T07:33:05Z</cp:lastPrinted>
  <dcterms:created xsi:type="dcterms:W3CDTF">2005-09-01T09:08:31Z</dcterms:created>
  <dcterms:modified xsi:type="dcterms:W3CDTF">2014-11-07T10:06:28Z</dcterms:modified>
  <cp:category/>
  <cp:version/>
  <cp:contentType/>
  <cp:contentStatus/>
</cp:coreProperties>
</file>